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/>
  <bookViews>
    <workbookView xWindow="0" yWindow="0" windowWidth="28695" windowHeight="13650" tabRatio="989" activeTab="1"/>
  </bookViews>
  <sheets>
    <sheet name="模板" sheetId="1" r:id="rId1"/>
    <sheet name="2017.5.1" sheetId="43" r:id="rId2"/>
    <sheet name="2017.5.3" sheetId="44" r:id="rId3"/>
    <sheet name="2017.5.4" sheetId="45" r:id="rId4"/>
    <sheet name="2017.5.8" sheetId="47" r:id="rId5"/>
    <sheet name="2017.5.9" sheetId="48" r:id="rId6"/>
    <sheet name="2017.5.10" sheetId="49" r:id="rId7"/>
    <sheet name="5.11" sheetId="50" r:id="rId8"/>
    <sheet name="5.12" sheetId="51" r:id="rId9"/>
    <sheet name="5.15" sheetId="52" r:id="rId10"/>
    <sheet name="5.16" sheetId="53" r:id="rId11"/>
    <sheet name="5.17" sheetId="54" r:id="rId12"/>
    <sheet name="5.18" sheetId="55" r:id="rId13"/>
    <sheet name="5.19" sheetId="56" r:id="rId14"/>
    <sheet name="5.22" sheetId="57" r:id="rId15"/>
    <sheet name="5.23" sheetId="58" r:id="rId16"/>
    <sheet name="5.24" sheetId="59" r:id="rId17"/>
    <sheet name="5.25" sheetId="60" r:id="rId18"/>
    <sheet name="5.26" sheetId="61" r:id="rId19"/>
  </sheets>
  <calcPr calcId="144525"/>
</workbook>
</file>

<file path=xl/calcChain.xml><?xml version="1.0" encoding="utf-8"?>
<calcChain xmlns="http://schemas.openxmlformats.org/spreadsheetml/2006/main">
  <c r="B19" i="1" l="1"/>
  <c r="C19" i="1"/>
  <c r="E19" i="1"/>
  <c r="F19" i="1"/>
  <c r="H19" i="1"/>
  <c r="I19" i="1"/>
  <c r="K19" i="1"/>
  <c r="L19" i="1"/>
  <c r="N19" i="1"/>
  <c r="O19" i="1"/>
  <c r="Q19" i="1"/>
  <c r="R19" i="1"/>
  <c r="T19" i="1"/>
  <c r="U19" i="1"/>
  <c r="W19" i="1"/>
  <c r="X19" i="1"/>
  <c r="Z19" i="1"/>
  <c r="AA19" i="1"/>
  <c r="AC19" i="1"/>
  <c r="AD19" i="1"/>
  <c r="AF19" i="1"/>
  <c r="AG19" i="1"/>
  <c r="AI19" i="1"/>
  <c r="AJ19" i="1"/>
  <c r="AL19" i="1"/>
  <c r="AM19" i="1"/>
  <c r="AO19" i="1"/>
  <c r="AP19" i="1"/>
  <c r="AR19" i="1"/>
  <c r="AS19" i="1"/>
  <c r="AU19" i="1"/>
  <c r="AV19" i="1"/>
  <c r="AX19" i="1"/>
  <c r="AY19" i="1"/>
  <c r="BA19" i="1"/>
  <c r="BB19" i="1"/>
  <c r="BD19" i="1"/>
  <c r="BE19" i="1"/>
  <c r="BG19" i="1"/>
  <c r="BH19" i="1"/>
  <c r="BJ19" i="1"/>
  <c r="BK19" i="1"/>
  <c r="BM19" i="1"/>
  <c r="BN19" i="1"/>
  <c r="BP19" i="1"/>
  <c r="BQ19" i="1"/>
  <c r="BS19" i="1"/>
  <c r="BT19" i="1"/>
  <c r="BV19" i="1"/>
  <c r="BW19" i="1"/>
  <c r="BY19" i="1"/>
  <c r="BZ19" i="1"/>
  <c r="C20" i="1"/>
  <c r="F21" i="1"/>
  <c r="F20" i="1"/>
  <c r="I20" i="1"/>
  <c r="J22" i="1" s="1"/>
  <c r="P22" i="1" s="1"/>
  <c r="L20" i="1"/>
  <c r="O20" i="1"/>
  <c r="R21" i="1" s="1"/>
  <c r="R20" i="1"/>
  <c r="U20" i="1"/>
  <c r="X21" i="1" s="1"/>
  <c r="X20" i="1"/>
  <c r="AA20" i="1"/>
  <c r="AD21" i="1"/>
  <c r="AD20" i="1"/>
  <c r="AG20" i="1"/>
  <c r="AJ20" i="1"/>
  <c r="AM20" i="1"/>
  <c r="AP21" i="1" s="1"/>
  <c r="AP20" i="1"/>
  <c r="AS20" i="1"/>
  <c r="AV20" i="1"/>
  <c r="AV21" i="1"/>
  <c r="AY20" i="1"/>
  <c r="BB21" i="1"/>
  <c r="BB20" i="1"/>
  <c r="BE20" i="1"/>
  <c r="BH21" i="1" s="1"/>
  <c r="BH20" i="1"/>
  <c r="BK20" i="1"/>
  <c r="BN21" i="1" s="1"/>
  <c r="BN20" i="1"/>
  <c r="BQ20" i="1"/>
  <c r="BT21" i="1" s="1"/>
  <c r="BT20" i="1"/>
  <c r="BW20" i="1"/>
  <c r="BZ21" i="1"/>
  <c r="BZ20" i="1"/>
  <c r="AJ21" i="1"/>
  <c r="D22" i="1"/>
  <c r="B19" i="43"/>
  <c r="C19" i="43"/>
  <c r="E19" i="43"/>
  <c r="F19" i="43" s="1"/>
  <c r="H19" i="43"/>
  <c r="I19" i="43"/>
  <c r="K19" i="43"/>
  <c r="L19" i="43" s="1"/>
  <c r="N19" i="43"/>
  <c r="O19" i="43"/>
  <c r="Q19" i="43"/>
  <c r="R19" i="43" s="1"/>
  <c r="R20" i="43" s="1"/>
  <c r="T19" i="43"/>
  <c r="U19" i="43"/>
  <c r="W19" i="43"/>
  <c r="X19" i="43" s="1"/>
  <c r="X20" i="43" s="1"/>
  <c r="Z19" i="43"/>
  <c r="AA19" i="43" s="1"/>
  <c r="AC19" i="43"/>
  <c r="AD19" i="43" s="1"/>
  <c r="AF19" i="43"/>
  <c r="AG19" i="43"/>
  <c r="AI19" i="43"/>
  <c r="AJ19" i="43" s="1"/>
  <c r="AL19" i="43"/>
  <c r="AM19" i="43"/>
  <c r="AO19" i="43"/>
  <c r="AP19" i="43"/>
  <c r="C20" i="43"/>
  <c r="AA20" i="43"/>
  <c r="AG20" i="43"/>
  <c r="AM20" i="43"/>
  <c r="B19" i="44"/>
  <c r="C19" i="44" s="1"/>
  <c r="E19" i="44"/>
  <c r="C20" i="44" s="1"/>
  <c r="F19" i="44"/>
  <c r="H19" i="44"/>
  <c r="I19" i="44" s="1"/>
  <c r="I20" i="44" s="1"/>
  <c r="K19" i="44"/>
  <c r="L20" i="44" s="1"/>
  <c r="L19" i="44"/>
  <c r="N19" i="44"/>
  <c r="O19" i="44"/>
  <c r="Q19" i="44"/>
  <c r="R20" i="44" s="1"/>
  <c r="R19" i="44"/>
  <c r="O20" i="44" s="1"/>
  <c r="T19" i="44"/>
  <c r="U19" i="44"/>
  <c r="W19" i="44"/>
  <c r="U20" i="44" s="1"/>
  <c r="X21" i="44" s="1"/>
  <c r="X19" i="44"/>
  <c r="X20" i="44" s="1"/>
  <c r="Z19" i="44"/>
  <c r="AA19" i="44"/>
  <c r="AC19" i="44"/>
  <c r="AD19" i="44" s="1"/>
  <c r="AD20" i="44" s="1"/>
  <c r="AF19" i="44"/>
  <c r="AG19" i="44"/>
  <c r="AI19" i="44"/>
  <c r="AJ19" i="44" s="1"/>
  <c r="AL19" i="44"/>
  <c r="AM19" i="44"/>
  <c r="AO19" i="44"/>
  <c r="AP19" i="44"/>
  <c r="B19" i="45"/>
  <c r="C19" i="45"/>
  <c r="E19" i="45"/>
  <c r="C20" i="45" s="1"/>
  <c r="F19" i="45"/>
  <c r="H19" i="45"/>
  <c r="I19" i="45"/>
  <c r="K19" i="45"/>
  <c r="I20" i="45" s="1"/>
  <c r="L21" i="45" s="1"/>
  <c r="L19" i="45"/>
  <c r="N19" i="45"/>
  <c r="O19" i="45"/>
  <c r="Q19" i="45"/>
  <c r="O20" i="45" s="1"/>
  <c r="R19" i="45"/>
  <c r="T19" i="45"/>
  <c r="U19" i="45"/>
  <c r="W19" i="45"/>
  <c r="U20" i="45" s="1"/>
  <c r="X21" i="45" s="1"/>
  <c r="X19" i="45"/>
  <c r="Z19" i="45"/>
  <c r="AA19" i="45"/>
  <c r="AC19" i="45"/>
  <c r="AD20" i="45" s="1"/>
  <c r="AD19" i="45"/>
  <c r="AF19" i="45"/>
  <c r="AG19" i="45"/>
  <c r="AI19" i="45"/>
  <c r="AJ19" i="45"/>
  <c r="AL19" i="45"/>
  <c r="AM19" i="45"/>
  <c r="AO19" i="45"/>
  <c r="AM20" i="45" s="1"/>
  <c r="AP21" i="45" s="1"/>
  <c r="AP19" i="45"/>
  <c r="F20" i="45"/>
  <c r="L20" i="45"/>
  <c r="X20" i="45"/>
  <c r="AA20" i="45"/>
  <c r="AD21" i="45" s="1"/>
  <c r="AG20" i="45"/>
  <c r="AJ21" i="45" s="1"/>
  <c r="AJ20" i="45"/>
  <c r="AP20" i="45"/>
  <c r="B19" i="47"/>
  <c r="C19" i="47"/>
  <c r="E19" i="47"/>
  <c r="F20" i="47" s="1"/>
  <c r="H19" i="47"/>
  <c r="I19" i="47"/>
  <c r="I20" i="47" s="1"/>
  <c r="K19" i="47"/>
  <c r="L19" i="47"/>
  <c r="N19" i="47"/>
  <c r="O19" i="47" s="1"/>
  <c r="O20" i="47" s="1"/>
  <c r="Q19" i="47"/>
  <c r="T19" i="47"/>
  <c r="U19" i="47"/>
  <c r="U20" i="47" s="1"/>
  <c r="X21" i="47" s="1"/>
  <c r="W19" i="47"/>
  <c r="X19" i="47"/>
  <c r="Z19" i="47"/>
  <c r="AA19" i="47" s="1"/>
  <c r="AC19" i="47"/>
  <c r="AF19" i="47"/>
  <c r="AG19" i="47"/>
  <c r="AI19" i="47"/>
  <c r="AJ19" i="47"/>
  <c r="AL19" i="47"/>
  <c r="AM19" i="47"/>
  <c r="AO19" i="47"/>
  <c r="AP20" i="47"/>
  <c r="AG20" i="47"/>
  <c r="B19" i="48"/>
  <c r="C19" i="48"/>
  <c r="E19" i="48"/>
  <c r="F19" i="48" s="1"/>
  <c r="H19" i="48"/>
  <c r="I19" i="48"/>
  <c r="K19" i="48"/>
  <c r="L19" i="48" s="1"/>
  <c r="N19" i="48"/>
  <c r="O19" i="48"/>
  <c r="Q19" i="48"/>
  <c r="R19" i="48"/>
  <c r="O20" i="48" s="1"/>
  <c r="T19" i="48"/>
  <c r="U19" i="48"/>
  <c r="W19" i="48"/>
  <c r="X19" i="48"/>
  <c r="Z19" i="48"/>
  <c r="AA19" i="48"/>
  <c r="AC19" i="48"/>
  <c r="AD19" i="48"/>
  <c r="AF19" i="48"/>
  <c r="AG19" i="48"/>
  <c r="AI19" i="48"/>
  <c r="AJ19" i="48"/>
  <c r="AL19" i="48"/>
  <c r="AM19" i="48"/>
  <c r="AO19" i="48"/>
  <c r="AP19" i="48"/>
  <c r="C20" i="48"/>
  <c r="F21" i="48"/>
  <c r="F20" i="48"/>
  <c r="U20" i="48"/>
  <c r="X20" i="48"/>
  <c r="X21" i="48"/>
  <c r="AA20" i="48"/>
  <c r="AD21" i="48"/>
  <c r="AD20" i="48"/>
  <c r="AG20" i="48"/>
  <c r="AJ21" i="48" s="1"/>
  <c r="AJ20" i="48"/>
  <c r="AM20" i="48"/>
  <c r="AP20" i="48"/>
  <c r="AP21" i="48" s="1"/>
  <c r="B19" i="49"/>
  <c r="C19" i="49"/>
  <c r="E19" i="49"/>
  <c r="F20" i="49" s="1"/>
  <c r="H19" i="49"/>
  <c r="I19" i="49"/>
  <c r="K19" i="49"/>
  <c r="N19" i="49"/>
  <c r="O19" i="49"/>
  <c r="Q19" i="49"/>
  <c r="R19" i="49" s="1"/>
  <c r="R20" i="49" s="1"/>
  <c r="T19" i="49"/>
  <c r="U19" i="49"/>
  <c r="W19" i="49"/>
  <c r="X19" i="49"/>
  <c r="Z19" i="49"/>
  <c r="AA19" i="49"/>
  <c r="AC19" i="49"/>
  <c r="AD19" i="49"/>
  <c r="AF19" i="49"/>
  <c r="AG19" i="49"/>
  <c r="AI19" i="49"/>
  <c r="AJ19" i="49"/>
  <c r="AL19" i="49"/>
  <c r="AM19" i="49"/>
  <c r="AO19" i="49"/>
  <c r="AP19" i="49"/>
  <c r="U20" i="49"/>
  <c r="X20" i="49"/>
  <c r="AA20" i="49"/>
  <c r="AD21" i="49" s="1"/>
  <c r="AD20" i="49"/>
  <c r="AG20" i="49"/>
  <c r="AJ20" i="49"/>
  <c r="AJ21" i="49" s="1"/>
  <c r="AM20" i="49"/>
  <c r="AP21" i="49" s="1"/>
  <c r="AP20" i="49"/>
  <c r="X21" i="49"/>
  <c r="B19" i="50"/>
  <c r="C19" i="50" s="1"/>
  <c r="E19" i="50"/>
  <c r="F19" i="50"/>
  <c r="H19" i="50"/>
  <c r="I19" i="50" s="1"/>
  <c r="I20" i="50" s="1"/>
  <c r="L21" i="50" s="1"/>
  <c r="K19" i="50"/>
  <c r="L19" i="50"/>
  <c r="N19" i="50"/>
  <c r="O19" i="50"/>
  <c r="Q19" i="50"/>
  <c r="T19" i="50"/>
  <c r="U19" i="50" s="1"/>
  <c r="U20" i="50" s="1"/>
  <c r="X21" i="50" s="1"/>
  <c r="W19" i="50"/>
  <c r="X19" i="50"/>
  <c r="Z19" i="50"/>
  <c r="AA19" i="50"/>
  <c r="AC19" i="50"/>
  <c r="AF19" i="50"/>
  <c r="AG19" i="50" s="1"/>
  <c r="AI19" i="50"/>
  <c r="AJ19" i="50"/>
  <c r="AL19" i="50"/>
  <c r="AM19" i="50" s="1"/>
  <c r="AO19" i="50"/>
  <c r="AP19" i="50"/>
  <c r="C20" i="50"/>
  <c r="F20" i="50"/>
  <c r="L20" i="50"/>
  <c r="X20" i="50"/>
  <c r="AG20" i="50"/>
  <c r="AJ20" i="50"/>
  <c r="AJ21" i="50" s="1"/>
  <c r="AM20" i="50"/>
  <c r="AP21" i="50" s="1"/>
  <c r="AP20" i="50"/>
  <c r="B19" i="51"/>
  <c r="C19" i="51"/>
  <c r="E19" i="51"/>
  <c r="F19" i="51"/>
  <c r="H19" i="51"/>
  <c r="I19" i="51"/>
  <c r="K19" i="51"/>
  <c r="N19" i="51"/>
  <c r="O19" i="51" s="1"/>
  <c r="Q19" i="51"/>
  <c r="T19" i="51"/>
  <c r="U19" i="51" s="1"/>
  <c r="W19" i="51"/>
  <c r="X19" i="51" s="1"/>
  <c r="Z19" i="51"/>
  <c r="AA19" i="51"/>
  <c r="AC19" i="51"/>
  <c r="AF19" i="51"/>
  <c r="AG19" i="51" s="1"/>
  <c r="AG20" i="51" s="1"/>
  <c r="AJ21" i="51" s="1"/>
  <c r="AI19" i="51"/>
  <c r="AJ19" i="51"/>
  <c r="AL19" i="51"/>
  <c r="AM19" i="51"/>
  <c r="AO19" i="51"/>
  <c r="AM20" i="51" s="1"/>
  <c r="AR19" i="51"/>
  <c r="AS19" i="51"/>
  <c r="AU19" i="51"/>
  <c r="AV20" i="51" s="1"/>
  <c r="AX19" i="51"/>
  <c r="AY19" i="51"/>
  <c r="BA19" i="51"/>
  <c r="AY20" i="51" s="1"/>
  <c r="BB21" i="51" s="1"/>
  <c r="BD19" i="51"/>
  <c r="BE19" i="51"/>
  <c r="BG19" i="51"/>
  <c r="BE20" i="51" s="1"/>
  <c r="BJ19" i="51"/>
  <c r="BK19" i="51"/>
  <c r="BM19" i="51"/>
  <c r="BN19" i="51" s="1"/>
  <c r="BP19" i="51"/>
  <c r="BQ19" i="51"/>
  <c r="BS19" i="51"/>
  <c r="BQ20" i="51" s="1"/>
  <c r="BT21" i="51" s="1"/>
  <c r="BV19" i="51"/>
  <c r="BW19" i="51"/>
  <c r="BY19" i="51"/>
  <c r="BZ20" i="51" s="1"/>
  <c r="C20" i="51"/>
  <c r="F20" i="51"/>
  <c r="F21" i="51"/>
  <c r="AJ20" i="51"/>
  <c r="BB20" i="51"/>
  <c r="BK20" i="51"/>
  <c r="BT20" i="51"/>
  <c r="B19" i="52"/>
  <c r="C19" i="52"/>
  <c r="E19" i="52"/>
  <c r="F19" i="52"/>
  <c r="H19" i="52"/>
  <c r="I19" i="52"/>
  <c r="K19" i="52"/>
  <c r="L19" i="52"/>
  <c r="L20" i="52" s="1"/>
  <c r="N19" i="52"/>
  <c r="O19" i="52"/>
  <c r="Q19" i="52"/>
  <c r="O20" i="52" s="1"/>
  <c r="R21" i="52" s="1"/>
  <c r="R19" i="52"/>
  <c r="T19" i="52"/>
  <c r="U19" i="52"/>
  <c r="W19" i="52"/>
  <c r="X19" i="52"/>
  <c r="Z19" i="52"/>
  <c r="AA19" i="52"/>
  <c r="AC19" i="52"/>
  <c r="AD19" i="52"/>
  <c r="AF19" i="52"/>
  <c r="AG19" i="52"/>
  <c r="AI19" i="52"/>
  <c r="AJ19" i="52"/>
  <c r="AL19" i="52"/>
  <c r="AM19" i="52"/>
  <c r="AO19" i="52"/>
  <c r="AP19" i="52"/>
  <c r="AR19" i="52"/>
  <c r="AS19" i="52"/>
  <c r="AU19" i="52"/>
  <c r="AV19" i="52"/>
  <c r="C20" i="52"/>
  <c r="F20" i="52"/>
  <c r="R20" i="52"/>
  <c r="U20" i="52"/>
  <c r="X20" i="52"/>
  <c r="X21" i="52" s="1"/>
  <c r="AA20" i="52"/>
  <c r="AD20" i="52"/>
  <c r="AD21" i="52" s="1"/>
  <c r="AG20" i="52"/>
  <c r="AJ20" i="52"/>
  <c r="AJ21" i="52" s="1"/>
  <c r="AM20" i="52"/>
  <c r="AP21" i="52"/>
  <c r="AP20" i="52"/>
  <c r="AS20" i="52"/>
  <c r="AV20" i="52"/>
  <c r="F21" i="52"/>
  <c r="AV21" i="52"/>
  <c r="B19" i="53"/>
  <c r="C19" i="53" s="1"/>
  <c r="E19" i="53"/>
  <c r="F19" i="53"/>
  <c r="H19" i="53"/>
  <c r="I19" i="53" s="1"/>
  <c r="K19" i="53"/>
  <c r="L19" i="53"/>
  <c r="N19" i="53"/>
  <c r="O19" i="53" s="1"/>
  <c r="Q19" i="53"/>
  <c r="R19" i="53" s="1"/>
  <c r="T19" i="53"/>
  <c r="U19" i="53"/>
  <c r="W19" i="53"/>
  <c r="X19" i="53" s="1"/>
  <c r="Z19" i="53"/>
  <c r="AA19" i="53"/>
  <c r="AC19" i="53"/>
  <c r="AD19" i="53" s="1"/>
  <c r="AF19" i="53"/>
  <c r="AG19" i="53"/>
  <c r="AI19" i="53"/>
  <c r="AJ19" i="53" s="1"/>
  <c r="AL19" i="53"/>
  <c r="AM19" i="53"/>
  <c r="AO19" i="53"/>
  <c r="AP19" i="53" s="1"/>
  <c r="AR19" i="53"/>
  <c r="AS19" i="53"/>
  <c r="AU19" i="53"/>
  <c r="AV19" i="53" s="1"/>
  <c r="C20" i="53"/>
  <c r="F20" i="53"/>
  <c r="F21" i="53" s="1"/>
  <c r="L20" i="53"/>
  <c r="AA20" i="53"/>
  <c r="AM20" i="53"/>
  <c r="AV20" i="53"/>
  <c r="B19" i="54"/>
  <c r="C19" i="54"/>
  <c r="E19" i="54"/>
  <c r="F19" i="54"/>
  <c r="H19" i="54"/>
  <c r="I19" i="54"/>
  <c r="K19" i="54"/>
  <c r="I20" i="54" s="1"/>
  <c r="L19" i="54"/>
  <c r="N19" i="54"/>
  <c r="O19" i="54" s="1"/>
  <c r="O20" i="54" s="1"/>
  <c r="R21" i="54" s="1"/>
  <c r="Q19" i="54"/>
  <c r="T19" i="54"/>
  <c r="U19" i="54"/>
  <c r="W19" i="54"/>
  <c r="U20" i="54" s="1"/>
  <c r="X21" i="54" s="1"/>
  <c r="X19" i="54"/>
  <c r="Z19" i="54"/>
  <c r="AA19" i="54" s="1"/>
  <c r="AC19" i="54"/>
  <c r="AD19" i="54" s="1"/>
  <c r="AF19" i="54"/>
  <c r="AG19" i="54"/>
  <c r="AI19" i="54"/>
  <c r="AJ19" i="54" s="1"/>
  <c r="AL19" i="54"/>
  <c r="AM19" i="54"/>
  <c r="AO19" i="54"/>
  <c r="AP19" i="54"/>
  <c r="AR19" i="54"/>
  <c r="AS19" i="54"/>
  <c r="AU19" i="54"/>
  <c r="AV19" i="54"/>
  <c r="AS20" i="54"/>
  <c r="B19" i="55"/>
  <c r="C19" i="55"/>
  <c r="E19" i="55"/>
  <c r="F19" i="55"/>
  <c r="H19" i="55"/>
  <c r="I19" i="55"/>
  <c r="K19" i="55"/>
  <c r="I20" i="55" s="1"/>
  <c r="L19" i="55"/>
  <c r="N19" i="55"/>
  <c r="O19" i="55" s="1"/>
  <c r="Q19" i="55"/>
  <c r="R19" i="55" s="1"/>
  <c r="T19" i="55"/>
  <c r="U19" i="55"/>
  <c r="W19" i="55"/>
  <c r="U20" i="55" s="1"/>
  <c r="X19" i="55"/>
  <c r="X20" i="55" s="1"/>
  <c r="Z19" i="55"/>
  <c r="AA19" i="55"/>
  <c r="AC19" i="55"/>
  <c r="AD19" i="55"/>
  <c r="AF19" i="55"/>
  <c r="AG19" i="55"/>
  <c r="AI19" i="55"/>
  <c r="AJ19" i="55"/>
  <c r="AL19" i="55"/>
  <c r="AM19" i="55"/>
  <c r="AO19" i="55"/>
  <c r="AP19" i="55"/>
  <c r="AR19" i="55"/>
  <c r="AS19" i="55"/>
  <c r="AU19" i="55"/>
  <c r="AV19" i="55"/>
  <c r="C20" i="55"/>
  <c r="F21" i="55" s="1"/>
  <c r="F20" i="55"/>
  <c r="L20" i="55"/>
  <c r="AA20" i="55"/>
  <c r="AD21" i="55" s="1"/>
  <c r="AD20" i="55"/>
  <c r="AG20" i="55"/>
  <c r="AJ21" i="55" s="1"/>
  <c r="AJ20" i="55"/>
  <c r="AM20" i="55"/>
  <c r="AP20" i="55"/>
  <c r="AP21" i="55"/>
  <c r="AS20" i="55"/>
  <c r="AV20" i="55"/>
  <c r="AV21" i="55" s="1"/>
  <c r="B19" i="56"/>
  <c r="C19" i="56"/>
  <c r="E19" i="56"/>
  <c r="F19" i="56"/>
  <c r="H19" i="56"/>
  <c r="I19" i="56"/>
  <c r="K19" i="56"/>
  <c r="L19" i="56"/>
  <c r="I20" i="56" s="1"/>
  <c r="N19" i="56"/>
  <c r="O19" i="56"/>
  <c r="Q19" i="56"/>
  <c r="R19" i="56"/>
  <c r="O20" i="56" s="1"/>
  <c r="T19" i="56"/>
  <c r="U19" i="56"/>
  <c r="U20" i="56" s="1"/>
  <c r="X21" i="56" s="1"/>
  <c r="W19" i="56"/>
  <c r="X19" i="56"/>
  <c r="Z19" i="56"/>
  <c r="AA19" i="56"/>
  <c r="AC19" i="56"/>
  <c r="AD19" i="56"/>
  <c r="AF19" i="56"/>
  <c r="AG19" i="56"/>
  <c r="AI19" i="56"/>
  <c r="AJ19" i="56"/>
  <c r="AL19" i="56"/>
  <c r="AM19" i="56"/>
  <c r="AO19" i="56"/>
  <c r="AP19" i="56"/>
  <c r="AR19" i="56"/>
  <c r="AS19" i="56"/>
  <c r="AU19" i="56"/>
  <c r="AS20" i="56" s="1"/>
  <c r="AV21" i="56" s="1"/>
  <c r="AV19" i="56"/>
  <c r="C20" i="56"/>
  <c r="F20" i="56"/>
  <c r="F21" i="56" s="1"/>
  <c r="L20" i="56"/>
  <c r="X20" i="56"/>
  <c r="AA20" i="56"/>
  <c r="AD21" i="56" s="1"/>
  <c r="AD20" i="56"/>
  <c r="AG20" i="56"/>
  <c r="AJ21" i="56" s="1"/>
  <c r="AJ20" i="56"/>
  <c r="AV20" i="56"/>
  <c r="B19" i="57"/>
  <c r="C19" i="57"/>
  <c r="E19" i="57"/>
  <c r="C20" i="57" s="1"/>
  <c r="H19" i="57"/>
  <c r="I19" i="57"/>
  <c r="K19" i="57"/>
  <c r="N19" i="57"/>
  <c r="O19" i="57"/>
  <c r="Q19" i="57"/>
  <c r="R19" i="57" s="1"/>
  <c r="R20" i="57" s="1"/>
  <c r="T19" i="57"/>
  <c r="U19" i="57" s="1"/>
  <c r="W19" i="57"/>
  <c r="X19" i="57"/>
  <c r="Z19" i="57"/>
  <c r="AA19" i="57"/>
  <c r="AC19" i="57"/>
  <c r="AD19" i="57"/>
  <c r="AF19" i="57"/>
  <c r="AG19" i="57"/>
  <c r="AI19" i="57"/>
  <c r="AJ19" i="57"/>
  <c r="AL19" i="57"/>
  <c r="AM19" i="57"/>
  <c r="AO19" i="57"/>
  <c r="AP19" i="57"/>
  <c r="AR19" i="57"/>
  <c r="AS19" i="57"/>
  <c r="AU19" i="57"/>
  <c r="AV19" i="57"/>
  <c r="F20" i="57"/>
  <c r="X20" i="57"/>
  <c r="AA20" i="57"/>
  <c r="AD21" i="57" s="1"/>
  <c r="AD20" i="57"/>
  <c r="AG20" i="57"/>
  <c r="AJ21" i="57" s="1"/>
  <c r="AJ20" i="57"/>
  <c r="AM20" i="57"/>
  <c r="AP20" i="57"/>
  <c r="AP21" i="57"/>
  <c r="AS20" i="57"/>
  <c r="AV20" i="57"/>
  <c r="AV21" i="57"/>
  <c r="B19" i="58"/>
  <c r="C19" i="58"/>
  <c r="E19" i="58"/>
  <c r="F20" i="58" s="1"/>
  <c r="H19" i="58"/>
  <c r="I19" i="58"/>
  <c r="K19" i="58"/>
  <c r="N19" i="58"/>
  <c r="O19" i="58"/>
  <c r="Q19" i="58"/>
  <c r="R19" i="58" s="1"/>
  <c r="R20" i="58" s="1"/>
  <c r="T19" i="58"/>
  <c r="U19" i="58" s="1"/>
  <c r="W19" i="58"/>
  <c r="X19" i="58"/>
  <c r="X20" i="58" s="1"/>
  <c r="Z19" i="58"/>
  <c r="AA19" i="58"/>
  <c r="AC19" i="58"/>
  <c r="AA20" i="58" s="1"/>
  <c r="AD21" i="58" s="1"/>
  <c r="AD19" i="58"/>
  <c r="AD20" i="58" s="1"/>
  <c r="AF19" i="58"/>
  <c r="AG19" i="58"/>
  <c r="AI19" i="58"/>
  <c r="AJ19" i="58"/>
  <c r="AL19" i="58"/>
  <c r="AM19" i="58"/>
  <c r="AO19" i="58"/>
  <c r="AP19" i="58"/>
  <c r="AR19" i="58"/>
  <c r="AS19" i="58"/>
  <c r="AU19" i="58"/>
  <c r="AV19" i="58"/>
  <c r="AG20" i="58"/>
  <c r="AJ21" i="58" s="1"/>
  <c r="AJ20" i="58"/>
  <c r="AM20" i="58"/>
  <c r="AP20" i="58"/>
  <c r="AP21" i="58" s="1"/>
  <c r="AS20" i="58"/>
  <c r="AV20" i="58"/>
  <c r="AV21" i="58"/>
  <c r="B19" i="59"/>
  <c r="C19" i="59"/>
  <c r="E19" i="59"/>
  <c r="F19" i="59"/>
  <c r="H19" i="59"/>
  <c r="I19" i="59"/>
  <c r="K19" i="59"/>
  <c r="L19" i="59"/>
  <c r="L20" i="59" s="1"/>
  <c r="N19" i="59"/>
  <c r="O19" i="59"/>
  <c r="Q19" i="59"/>
  <c r="R19" i="59"/>
  <c r="O20" i="59" s="1"/>
  <c r="T19" i="59"/>
  <c r="U19" i="59" s="1"/>
  <c r="W19" i="59"/>
  <c r="X20" i="59" s="1"/>
  <c r="Z19" i="59"/>
  <c r="AA19" i="59" s="1"/>
  <c r="AC19" i="59"/>
  <c r="AD20" i="59" s="1"/>
  <c r="AF19" i="59"/>
  <c r="AG19" i="59"/>
  <c r="AI19" i="59"/>
  <c r="AJ19" i="59" s="1"/>
  <c r="AL19" i="59"/>
  <c r="AM19" i="59"/>
  <c r="AO19" i="59"/>
  <c r="AP20" i="59" s="1"/>
  <c r="AR19" i="59"/>
  <c r="AS19" i="59"/>
  <c r="AU19" i="59"/>
  <c r="AS20" i="59" s="1"/>
  <c r="AV21" i="59" s="1"/>
  <c r="AX19" i="59"/>
  <c r="AY19" i="59"/>
  <c r="BA19" i="59"/>
  <c r="BB19" i="59" s="1"/>
  <c r="BD19" i="59"/>
  <c r="BE19" i="59"/>
  <c r="BG19" i="59"/>
  <c r="BE20" i="59" s="1"/>
  <c r="BJ19" i="59"/>
  <c r="BK19" i="59"/>
  <c r="BM19" i="59"/>
  <c r="BK20" i="59" s="1"/>
  <c r="BN21" i="59" s="1"/>
  <c r="BP19" i="59"/>
  <c r="BQ19" i="59"/>
  <c r="BS19" i="59"/>
  <c r="BT20" i="59" s="1"/>
  <c r="BV19" i="59"/>
  <c r="BW19" i="59"/>
  <c r="BY19" i="59"/>
  <c r="BZ20" i="59" s="1"/>
  <c r="F20" i="59"/>
  <c r="F21" i="59" s="1"/>
  <c r="AG20" i="59"/>
  <c r="AV20" i="59"/>
  <c r="BN20" i="59"/>
  <c r="B19" i="60"/>
  <c r="C19" i="60"/>
  <c r="E19" i="60"/>
  <c r="C20" i="60"/>
  <c r="F21" i="60" s="1"/>
  <c r="F19" i="60"/>
  <c r="H19" i="60"/>
  <c r="I19" i="60" s="1"/>
  <c r="K19" i="60"/>
  <c r="N19" i="60"/>
  <c r="O19" i="60" s="1"/>
  <c r="Q19" i="60"/>
  <c r="R19" i="60"/>
  <c r="R20" i="60" s="1"/>
  <c r="T19" i="60"/>
  <c r="U19" i="60"/>
  <c r="W19" i="60"/>
  <c r="X19" i="60" s="1"/>
  <c r="X20" i="60" s="1"/>
  <c r="Z19" i="60"/>
  <c r="AA19" i="60" s="1"/>
  <c r="AA20" i="60" s="1"/>
  <c r="AC19" i="60"/>
  <c r="AD19" i="60"/>
  <c r="AD20" i="60" s="1"/>
  <c r="AF19" i="60"/>
  <c r="AG19" i="60" s="1"/>
  <c r="AI19" i="60"/>
  <c r="AJ19" i="60" s="1"/>
  <c r="AL19" i="60"/>
  <c r="AM19" i="60" s="1"/>
  <c r="AO19" i="60"/>
  <c r="AM20" i="60" s="1"/>
  <c r="AP21" i="60" s="1"/>
  <c r="AP19" i="60"/>
  <c r="AR19" i="60"/>
  <c r="AS19" i="60" s="1"/>
  <c r="AU19" i="60"/>
  <c r="AV20" i="60" s="1"/>
  <c r="AX19" i="60"/>
  <c r="AY19" i="60" s="1"/>
  <c r="BA19" i="60"/>
  <c r="BB19" i="60" s="1"/>
  <c r="BD19" i="60"/>
  <c r="BE19" i="60" s="1"/>
  <c r="BG19" i="60"/>
  <c r="BH19" i="60"/>
  <c r="BJ19" i="60"/>
  <c r="BK19" i="60" s="1"/>
  <c r="BM19" i="60"/>
  <c r="BK20" i="60"/>
  <c r="BN21" i="60"/>
  <c r="BN19" i="60"/>
  <c r="BP19" i="60"/>
  <c r="BQ19" i="60"/>
  <c r="BS19" i="60"/>
  <c r="BT20" i="60" s="1"/>
  <c r="BV19" i="60"/>
  <c r="BW19" i="60"/>
  <c r="BY19" i="60"/>
  <c r="BZ19" i="60" s="1"/>
  <c r="F20" i="60"/>
  <c r="AG20" i="60"/>
  <c r="AJ20" i="60"/>
  <c r="AP20" i="60"/>
  <c r="BB20" i="60"/>
  <c r="BE20" i="60"/>
  <c r="BH20" i="60"/>
  <c r="BN20" i="60"/>
  <c r="BQ20" i="60"/>
  <c r="BT21" i="60" s="1"/>
  <c r="AJ21" i="60"/>
  <c r="BH21" i="60"/>
  <c r="B19" i="61"/>
  <c r="C19" i="61"/>
  <c r="E19" i="61"/>
  <c r="F19" i="61"/>
  <c r="H19" i="61"/>
  <c r="I19" i="61"/>
  <c r="I20" i="61" s="1"/>
  <c r="K19" i="61"/>
  <c r="L19" i="61"/>
  <c r="N19" i="61"/>
  <c r="O19" i="61"/>
  <c r="Q19" i="61"/>
  <c r="O20" i="61" s="1"/>
  <c r="R21" i="61" s="1"/>
  <c r="R19" i="61"/>
  <c r="T19" i="61"/>
  <c r="U19" i="61" s="1"/>
  <c r="W19" i="61"/>
  <c r="X19" i="61" s="1"/>
  <c r="Z19" i="61"/>
  <c r="AA19" i="61" s="1"/>
  <c r="AC19" i="61"/>
  <c r="AD20" i="61" s="1"/>
  <c r="AF19" i="61"/>
  <c r="AG19" i="61"/>
  <c r="AI19" i="61"/>
  <c r="AJ19" i="61" s="1"/>
  <c r="AL19" i="61"/>
  <c r="AM19" i="61"/>
  <c r="AO19" i="61"/>
  <c r="AM20" i="61" s="1"/>
  <c r="AR19" i="61"/>
  <c r="AS19" i="61"/>
  <c r="AU19" i="61"/>
  <c r="AV20" i="61" s="1"/>
  <c r="AX19" i="61"/>
  <c r="AY19" i="61"/>
  <c r="BA19" i="61"/>
  <c r="AY20" i="61" s="1"/>
  <c r="BB21" i="61" s="1"/>
  <c r="BD19" i="61"/>
  <c r="BE19" i="61"/>
  <c r="BG19" i="61"/>
  <c r="BE20" i="61" s="1"/>
  <c r="BJ19" i="61"/>
  <c r="BK19" i="61"/>
  <c r="BM19" i="61"/>
  <c r="BN19" i="61" s="1"/>
  <c r="BP19" i="61"/>
  <c r="BQ19" i="61"/>
  <c r="BS19" i="61"/>
  <c r="BQ20" i="61" s="1"/>
  <c r="BT21" i="61" s="1"/>
  <c r="BV19" i="61"/>
  <c r="BW19" i="61"/>
  <c r="BY19" i="61"/>
  <c r="BZ20" i="61" s="1"/>
  <c r="C20" i="61"/>
  <c r="F20" i="61"/>
  <c r="F21" i="61"/>
  <c r="L20" i="61"/>
  <c r="R20" i="61"/>
  <c r="AG20" i="61"/>
  <c r="BB20" i="61"/>
  <c r="BK20" i="61"/>
  <c r="BT20" i="61"/>
  <c r="C20" i="59"/>
  <c r="AP20" i="56"/>
  <c r="AM20" i="56"/>
  <c r="AP21" i="56"/>
  <c r="AP20" i="54"/>
  <c r="F20" i="54"/>
  <c r="AM20" i="54"/>
  <c r="AP21" i="54" s="1"/>
  <c r="C20" i="54"/>
  <c r="AV20" i="54"/>
  <c r="AV21" i="54" s="1"/>
  <c r="AJ20" i="54"/>
  <c r="X20" i="54"/>
  <c r="L20" i="54"/>
  <c r="R19" i="54"/>
  <c r="I20" i="52"/>
  <c r="AM20" i="47"/>
  <c r="AP21" i="47"/>
  <c r="C20" i="47"/>
  <c r="AJ20" i="47"/>
  <c r="AJ21" i="47"/>
  <c r="X20" i="47"/>
  <c r="L20" i="47"/>
  <c r="AP19" i="47"/>
  <c r="AD19" i="47"/>
  <c r="AD20" i="47" s="1"/>
  <c r="R19" i="47"/>
  <c r="R20" i="47" s="1"/>
  <c r="F19" i="47"/>
  <c r="AP20" i="44"/>
  <c r="F20" i="44"/>
  <c r="AM20" i="44"/>
  <c r="AP21" i="44"/>
  <c r="AP20" i="43"/>
  <c r="AP21" i="43" s="1"/>
  <c r="AD20" i="43"/>
  <c r="AD21" i="43"/>
  <c r="AJ20" i="43"/>
  <c r="AJ21" i="43"/>
  <c r="F21" i="54"/>
  <c r="R20" i="54"/>
  <c r="U20" i="61" l="1"/>
  <c r="X21" i="61" s="1"/>
  <c r="X20" i="61"/>
  <c r="BH21" i="61"/>
  <c r="L21" i="61"/>
  <c r="J22" i="61"/>
  <c r="BW20" i="61"/>
  <c r="BZ21" i="61" s="1"/>
  <c r="BN20" i="61"/>
  <c r="BN21" i="61" s="1"/>
  <c r="AS20" i="61"/>
  <c r="AV21" i="61" s="1"/>
  <c r="AJ20" i="61"/>
  <c r="AJ21" i="61" s="1"/>
  <c r="AA20" i="61"/>
  <c r="AD21" i="61" s="1"/>
  <c r="BZ19" i="61"/>
  <c r="BT19" i="61"/>
  <c r="BH19" i="61"/>
  <c r="BB19" i="61"/>
  <c r="AV19" i="61"/>
  <c r="AP19" i="61"/>
  <c r="AD19" i="61"/>
  <c r="BH20" i="61"/>
  <c r="AP20" i="61"/>
  <c r="AP21" i="61" s="1"/>
  <c r="O20" i="60"/>
  <c r="R21" i="60" s="1"/>
  <c r="AD21" i="60"/>
  <c r="BZ20" i="60"/>
  <c r="AS20" i="60"/>
  <c r="AV21" i="60" s="1"/>
  <c r="BW20" i="60"/>
  <c r="BZ21" i="60" s="1"/>
  <c r="BT19" i="60"/>
  <c r="AY20" i="60"/>
  <c r="BB21" i="60" s="1"/>
  <c r="AV19" i="60"/>
  <c r="L19" i="60"/>
  <c r="L20" i="60" s="1"/>
  <c r="D22" i="60" s="1"/>
  <c r="U20" i="60"/>
  <c r="X21" i="60" s="1"/>
  <c r="BH21" i="59"/>
  <c r="AJ21" i="59"/>
  <c r="AA20" i="59"/>
  <c r="AD21" i="59" s="1"/>
  <c r="AY20" i="59"/>
  <c r="I20" i="59"/>
  <c r="BQ20" i="59"/>
  <c r="BT21" i="59" s="1"/>
  <c r="BB20" i="59"/>
  <c r="AJ20" i="59"/>
  <c r="U20" i="59"/>
  <c r="X21" i="59" s="1"/>
  <c r="BW20" i="59"/>
  <c r="BZ21" i="59" s="1"/>
  <c r="BT19" i="59"/>
  <c r="BN19" i="59"/>
  <c r="BH19" i="59"/>
  <c r="AV19" i="59"/>
  <c r="AP19" i="59"/>
  <c r="AD19" i="59"/>
  <c r="X19" i="59"/>
  <c r="R20" i="59"/>
  <c r="D22" i="59" s="1"/>
  <c r="BH20" i="59"/>
  <c r="BZ19" i="59"/>
  <c r="AM20" i="59"/>
  <c r="AP21" i="59" s="1"/>
  <c r="C20" i="58"/>
  <c r="U20" i="58"/>
  <c r="X21" i="58" s="1"/>
  <c r="L19" i="58"/>
  <c r="L20" i="58" s="1"/>
  <c r="D22" i="58" s="1"/>
  <c r="F19" i="58"/>
  <c r="O20" i="58"/>
  <c r="R21" i="58" s="1"/>
  <c r="F21" i="57"/>
  <c r="U20" i="57"/>
  <c r="X21" i="57" s="1"/>
  <c r="L19" i="57"/>
  <c r="L20" i="57" s="1"/>
  <c r="D22" i="57" s="1"/>
  <c r="F19" i="57"/>
  <c r="O20" i="57"/>
  <c r="R21" i="57" s="1"/>
  <c r="L21" i="56"/>
  <c r="J22" i="56"/>
  <c r="R21" i="56"/>
  <c r="R20" i="56"/>
  <c r="D22" i="56" s="1"/>
  <c r="L21" i="55"/>
  <c r="O20" i="55"/>
  <c r="R21" i="55" s="1"/>
  <c r="R20" i="55"/>
  <c r="D22" i="55" s="1"/>
  <c r="X21" i="55"/>
  <c r="L21" i="54"/>
  <c r="AA20" i="54"/>
  <c r="AD21" i="54" s="1"/>
  <c r="AD20" i="54"/>
  <c r="D22" i="54" s="1"/>
  <c r="AG20" i="54"/>
  <c r="AJ21" i="54" s="1"/>
  <c r="I20" i="53"/>
  <c r="AS20" i="53"/>
  <c r="AV21" i="53" s="1"/>
  <c r="AJ20" i="53"/>
  <c r="X20" i="53"/>
  <c r="AP20" i="53"/>
  <c r="AP21" i="53" s="1"/>
  <c r="AG20" i="53"/>
  <c r="AJ21" i="53" s="1"/>
  <c r="U20" i="53"/>
  <c r="X21" i="53" s="1"/>
  <c r="O20" i="53"/>
  <c r="AD20" i="53"/>
  <c r="AD21" i="53" s="1"/>
  <c r="R20" i="53"/>
  <c r="D22" i="53" s="1"/>
  <c r="D22" i="52"/>
  <c r="L21" i="52"/>
  <c r="J22" i="52"/>
  <c r="BN21" i="51"/>
  <c r="AP21" i="51"/>
  <c r="X20" i="51"/>
  <c r="U20" i="51"/>
  <c r="AA20" i="51"/>
  <c r="AD21" i="51" s="1"/>
  <c r="BW20" i="51"/>
  <c r="BZ21" i="51" s="1"/>
  <c r="BN20" i="51"/>
  <c r="AS20" i="51"/>
  <c r="AV21" i="51" s="1"/>
  <c r="L20" i="51"/>
  <c r="BZ19" i="51"/>
  <c r="BT19" i="51"/>
  <c r="BH19" i="51"/>
  <c r="BB19" i="51"/>
  <c r="AV19" i="51"/>
  <c r="AP19" i="51"/>
  <c r="AD19" i="51"/>
  <c r="AD20" i="51" s="1"/>
  <c r="R19" i="51"/>
  <c r="O20" i="51" s="1"/>
  <c r="L19" i="51"/>
  <c r="I20" i="51" s="1"/>
  <c r="BH20" i="51"/>
  <c r="BH21" i="51" s="1"/>
  <c r="AP20" i="51"/>
  <c r="AA20" i="50"/>
  <c r="AD21" i="50" s="1"/>
  <c r="F21" i="50"/>
  <c r="AD19" i="50"/>
  <c r="R19" i="50"/>
  <c r="R20" i="50" s="1"/>
  <c r="AD20" i="50"/>
  <c r="C20" i="49"/>
  <c r="L19" i="49"/>
  <c r="L20" i="49" s="1"/>
  <c r="D22" i="49" s="1"/>
  <c r="F19" i="49"/>
  <c r="O20" i="49"/>
  <c r="R21" i="49" s="1"/>
  <c r="L20" i="48"/>
  <c r="I20" i="48"/>
  <c r="R20" i="48"/>
  <c r="R21" i="48" s="1"/>
  <c r="D22" i="47"/>
  <c r="F21" i="47"/>
  <c r="L21" i="47"/>
  <c r="J22" i="47"/>
  <c r="P22" i="47" s="1"/>
  <c r="R21" i="47"/>
  <c r="AA20" i="47"/>
  <c r="AD21" i="47" s="1"/>
  <c r="F21" i="45"/>
  <c r="J22" i="45"/>
  <c r="R20" i="45"/>
  <c r="R21" i="45" s="1"/>
  <c r="L21" i="44"/>
  <c r="R21" i="44"/>
  <c r="F21" i="44"/>
  <c r="AJ20" i="44"/>
  <c r="D22" i="44" s="1"/>
  <c r="AG20" i="44"/>
  <c r="AJ21" i="44" s="1"/>
  <c r="AA20" i="44"/>
  <c r="AD21" i="44" s="1"/>
  <c r="O20" i="43"/>
  <c r="R21" i="43" s="1"/>
  <c r="U20" i="43"/>
  <c r="X21" i="43" s="1"/>
  <c r="L20" i="43"/>
  <c r="F20" i="43"/>
  <c r="D22" i="43" s="1"/>
  <c r="I20" i="43"/>
  <c r="L21" i="1"/>
  <c r="D22" i="61" l="1"/>
  <c r="P22" i="61" s="1"/>
  <c r="I20" i="60"/>
  <c r="L21" i="59"/>
  <c r="J22" i="59"/>
  <c r="P22" i="59" s="1"/>
  <c r="BB21" i="59"/>
  <c r="R21" i="59"/>
  <c r="I20" i="58"/>
  <c r="L21" i="58" s="1"/>
  <c r="F21" i="58"/>
  <c r="J22" i="58"/>
  <c r="P22" i="58" s="1"/>
  <c r="I20" i="57"/>
  <c r="P22" i="56"/>
  <c r="J22" i="55"/>
  <c r="P22" i="55" s="1"/>
  <c r="J22" i="54"/>
  <c r="P22" i="54" s="1"/>
  <c r="R21" i="53"/>
  <c r="J22" i="53"/>
  <c r="P22" i="53" s="1"/>
  <c r="L21" i="53"/>
  <c r="P22" i="52"/>
  <c r="L21" i="51"/>
  <c r="J22" i="51"/>
  <c r="R20" i="51"/>
  <c r="D22" i="51" s="1"/>
  <c r="X21" i="51"/>
  <c r="D22" i="50"/>
  <c r="O20" i="50"/>
  <c r="F21" i="49"/>
  <c r="I20" i="49"/>
  <c r="L21" i="49" s="1"/>
  <c r="J22" i="48"/>
  <c r="L21" i="48"/>
  <c r="D22" i="48"/>
  <c r="D22" i="45"/>
  <c r="P22" i="45"/>
  <c r="J22" i="44"/>
  <c r="P22" i="44" s="1"/>
  <c r="J22" i="43"/>
  <c r="P22" i="43" s="1"/>
  <c r="L21" i="43"/>
  <c r="F21" i="43"/>
  <c r="J22" i="60" l="1"/>
  <c r="P22" i="60" s="1"/>
  <c r="L21" i="60"/>
  <c r="L21" i="57"/>
  <c r="J22" i="57"/>
  <c r="P22" i="57" s="1"/>
  <c r="P22" i="51"/>
  <c r="R21" i="51"/>
  <c r="R21" i="50"/>
  <c r="J22" i="50"/>
  <c r="P22" i="50" s="1"/>
  <c r="J22" i="49"/>
  <c r="P22" i="49" s="1"/>
  <c r="P22" i="48"/>
</calcChain>
</file>

<file path=xl/sharedStrings.xml><?xml version="1.0" encoding="utf-8"?>
<sst xmlns="http://schemas.openxmlformats.org/spreadsheetml/2006/main" count="1639" uniqueCount="18">
  <si>
    <t>XX</t>
  </si>
  <si>
    <t>基金专用</t>
  </si>
  <si>
    <t>买入</t>
  </si>
  <si>
    <t>卖出</t>
  </si>
  <si>
    <r>
      <rPr>
        <b/>
        <sz val="11"/>
        <color indexed="56"/>
        <rFont val="宋体"/>
        <charset val="134"/>
      </rPr>
      <t>买入</t>
    </r>
  </si>
  <si>
    <r>
      <rPr>
        <b/>
        <sz val="11"/>
        <color indexed="56"/>
        <rFont val="宋体"/>
        <charset val="134"/>
      </rPr>
      <t>卖出</t>
    </r>
  </si>
  <si>
    <t>股数</t>
  </si>
  <si>
    <t>价格</t>
  </si>
  <si>
    <r>
      <rPr>
        <b/>
        <sz val="11"/>
        <color indexed="56"/>
        <rFont val="宋体"/>
        <charset val="134"/>
      </rPr>
      <t>股数</t>
    </r>
  </si>
  <si>
    <r>
      <rPr>
        <b/>
        <sz val="11"/>
        <color indexed="56"/>
        <rFont val="宋体"/>
        <charset val="134"/>
      </rPr>
      <t>价格</t>
    </r>
  </si>
  <si>
    <t>盈余：</t>
  </si>
  <si>
    <t>成交额：</t>
  </si>
  <si>
    <t>个股收益率：</t>
  </si>
  <si>
    <t>总成交额：</t>
  </si>
  <si>
    <t>总盈余:</t>
  </si>
  <si>
    <t>总收益率：</t>
  </si>
  <si>
    <t>000709</t>
  </si>
  <si>
    <t>002432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</si>
</sst>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[$-409]d/mmm;@"/>
    <numFmt numFmtId="177" formatCode="0.0000_ "/>
    <numFmt numFmtId="178" formatCode="#,##0.00_ ;[Red]\-#,##0.00\ "/>
    <numFmt numFmtId="179" formatCode="#,##0_ "/>
    <numFmt numFmtId="180" formatCode="#,##0_);[Red]\(#,##0\)"/>
    <numFmt numFmtId="181" formatCode="0.00_ "/>
  </numFmts>
  <fonts count="15" x14ac:knownFonts="1">
    <font>
      <sz val="12"/>
      <name val="宋体"/>
      <charset val="134"/>
    </font>
    <font>
      <b/>
      <i/>
      <sz val="11"/>
      <color indexed="8"/>
      <name val="宋体"/>
      <charset val="134"/>
    </font>
    <font>
      <b/>
      <i/>
      <sz val="11"/>
      <color indexed="56"/>
      <name val="Arial"/>
      <family val="2"/>
    </font>
    <font>
      <b/>
      <i/>
      <sz val="11"/>
      <color indexed="56"/>
      <name val="宋体"/>
      <charset val="134"/>
    </font>
    <font>
      <b/>
      <sz val="11"/>
      <color indexed="56"/>
      <name val="Arial"/>
      <family val="2"/>
    </font>
    <font>
      <b/>
      <sz val="11"/>
      <color indexed="56"/>
      <name val="宋体"/>
      <charset val="134"/>
    </font>
    <font>
      <i/>
      <sz val="11"/>
      <color indexed="8"/>
      <name val="Arial"/>
      <family val="2"/>
    </font>
    <font>
      <sz val="11"/>
      <color indexed="8"/>
      <name val="Arial"/>
      <family val="2"/>
    </font>
    <font>
      <b/>
      <sz val="11"/>
      <name val="Arial"/>
      <family val="2"/>
    </font>
    <font>
      <sz val="11"/>
      <color indexed="8"/>
      <name val="宋体"/>
      <charset val="134"/>
    </font>
    <font>
      <b/>
      <sz val="11"/>
      <color indexed="10"/>
      <name val="Arial"/>
      <family val="2"/>
    </font>
    <font>
      <b/>
      <sz val="11"/>
      <color indexed="8"/>
      <name val="Arial"/>
      <family val="2"/>
    </font>
    <font>
      <sz val="9"/>
      <name val="宋体"/>
      <charset val="134"/>
    </font>
    <font>
      <b/>
      <i/>
      <sz val="11"/>
      <color rgb="FFFF0000"/>
      <name val="宋体"/>
      <charset val="134"/>
    </font>
    <font>
      <b/>
      <sz val="11"/>
      <color rgb="FF00206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6"/>
        <bgColor indexed="64"/>
      </patternFill>
    </fill>
  </fills>
  <borders count="1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medium">
        <color indexed="23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/>
      <top style="thin">
        <color indexed="23"/>
      </top>
      <bottom/>
      <diagonal/>
    </border>
    <border>
      <left/>
      <right/>
      <top style="thin">
        <color indexed="23"/>
      </top>
      <bottom/>
      <diagonal/>
    </border>
    <border>
      <left/>
      <right style="thin">
        <color indexed="23"/>
      </right>
      <top style="thin">
        <color indexed="23"/>
      </top>
      <bottom/>
      <diagonal/>
    </border>
    <border>
      <left/>
      <right/>
      <top style="thin">
        <color indexed="23"/>
      </top>
      <bottom style="double">
        <color indexed="36"/>
      </bottom>
      <diagonal/>
    </border>
    <border>
      <left style="thin">
        <color indexed="23"/>
      </left>
      <right/>
      <top style="thin">
        <color indexed="23"/>
      </top>
      <bottom style="double">
        <color indexed="23"/>
      </bottom>
      <diagonal/>
    </border>
    <border>
      <left/>
      <right style="thin">
        <color indexed="23"/>
      </right>
      <top style="thin">
        <color indexed="23"/>
      </top>
      <bottom style="double">
        <color indexed="23"/>
      </bottom>
      <diagonal/>
    </border>
    <border>
      <left/>
      <right/>
      <top style="thin">
        <color indexed="23"/>
      </top>
      <bottom style="double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</borders>
  <cellStyleXfs count="1">
    <xf numFmtId="0" fontId="0" fillId="0" borderId="0">
      <alignment vertical="center"/>
    </xf>
  </cellStyleXfs>
  <cellXfs count="76">
    <xf numFmtId="0" fontId="0" fillId="0" borderId="0" xfId="0">
      <alignment vertical="center"/>
    </xf>
    <xf numFmtId="0" fontId="5" fillId="3" borderId="2" xfId="0" applyNumberFormat="1" applyFont="1" applyFill="1" applyBorder="1" applyAlignment="1">
      <alignment horizontal="center" vertical="center"/>
    </xf>
    <xf numFmtId="177" fontId="4" fillId="3" borderId="2" xfId="0" applyNumberFormat="1" applyFont="1" applyFill="1" applyBorder="1" applyAlignment="1">
      <alignment horizontal="center" vertical="center"/>
    </xf>
    <xf numFmtId="0" fontId="5" fillId="2" borderId="2" xfId="0" applyNumberFormat="1" applyFont="1" applyFill="1" applyBorder="1" applyAlignment="1">
      <alignment horizontal="center" vertical="center"/>
    </xf>
    <xf numFmtId="177" fontId="4" fillId="2" borderId="2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vertical="center"/>
    </xf>
    <xf numFmtId="0" fontId="7" fillId="3" borderId="1" xfId="0" applyNumberFormat="1" applyFont="1" applyFill="1" applyBorder="1" applyAlignment="1">
      <alignment horizontal="center" vertical="center"/>
    </xf>
    <xf numFmtId="0" fontId="7" fillId="2" borderId="1" xfId="0" applyNumberFormat="1" applyFont="1" applyFill="1" applyBorder="1" applyAlignment="1">
      <alignment horizontal="center" vertical="center"/>
    </xf>
    <xf numFmtId="177" fontId="7" fillId="2" borderId="1" xfId="0" applyNumberFormat="1" applyFont="1" applyFill="1" applyBorder="1" applyAlignment="1">
      <alignment horizontal="center" vertical="center"/>
    </xf>
    <xf numFmtId="176" fontId="6" fillId="4" borderId="1" xfId="0" applyNumberFormat="1" applyFont="1" applyFill="1" applyBorder="1" applyAlignment="1">
      <alignment horizontal="center" vertical="center"/>
    </xf>
    <xf numFmtId="177" fontId="7" fillId="3" borderId="1" xfId="0" applyNumberFormat="1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5" borderId="1" xfId="0" applyNumberFormat="1" applyFont="1" applyFill="1" applyBorder="1" applyAlignment="1">
      <alignment horizontal="center" vertical="center"/>
    </xf>
    <xf numFmtId="177" fontId="7" fillId="5" borderId="1" xfId="0" applyNumberFormat="1" applyFont="1" applyFill="1" applyBorder="1" applyAlignment="1">
      <alignment horizontal="center" vertical="center"/>
    </xf>
    <xf numFmtId="178" fontId="6" fillId="4" borderId="1" xfId="0" applyNumberFormat="1" applyFont="1" applyFill="1" applyBorder="1" applyAlignment="1">
      <alignment horizontal="center" vertical="center"/>
    </xf>
    <xf numFmtId="178" fontId="5" fillId="4" borderId="1" xfId="0" applyNumberFormat="1" applyFont="1" applyFill="1" applyBorder="1" applyAlignment="1">
      <alignment horizontal="left" vertical="center"/>
    </xf>
    <xf numFmtId="178" fontId="5" fillId="4" borderId="3" xfId="0" applyNumberFormat="1" applyFont="1" applyFill="1" applyBorder="1" applyAlignment="1">
      <alignment horizontal="left" vertical="center"/>
    </xf>
    <xf numFmtId="178" fontId="5" fillId="4" borderId="4" xfId="0" applyNumberFormat="1" applyFont="1" applyFill="1" applyBorder="1" applyAlignment="1">
      <alignment horizontal="left" vertical="center"/>
    </xf>
    <xf numFmtId="10" fontId="5" fillId="4" borderId="4" xfId="0" applyNumberFormat="1" applyFont="1" applyFill="1" applyBorder="1" applyAlignment="1">
      <alignment horizontal="left" vertical="center"/>
    </xf>
    <xf numFmtId="10" fontId="5" fillId="4" borderId="5" xfId="0" applyNumberFormat="1" applyFont="1" applyFill="1" applyBorder="1" applyAlignment="1">
      <alignment horizontal="left" vertical="center"/>
    </xf>
    <xf numFmtId="178" fontId="5" fillId="4" borderId="6" xfId="0" applyNumberFormat="1" applyFont="1" applyFill="1" applyBorder="1" applyAlignment="1">
      <alignment horizontal="left" vertical="center"/>
    </xf>
    <xf numFmtId="0" fontId="9" fillId="3" borderId="1" xfId="0" applyNumberFormat="1" applyFont="1" applyFill="1" applyBorder="1" applyAlignment="1">
      <alignment horizontal="center" vertical="center"/>
    </xf>
    <xf numFmtId="180" fontId="7" fillId="2" borderId="1" xfId="0" applyNumberFormat="1" applyFont="1" applyFill="1" applyBorder="1" applyAlignment="1">
      <alignment horizontal="center" vertical="center"/>
    </xf>
    <xf numFmtId="178" fontId="7" fillId="3" borderId="1" xfId="0" applyNumberFormat="1" applyFont="1" applyFill="1" applyBorder="1" applyAlignment="1">
      <alignment horizontal="center" vertical="center"/>
    </xf>
    <xf numFmtId="0" fontId="4" fillId="3" borderId="2" xfId="0" applyNumberFormat="1" applyFont="1" applyFill="1" applyBorder="1" applyAlignment="1">
      <alignment horizontal="center" vertical="center"/>
    </xf>
    <xf numFmtId="181" fontId="7" fillId="3" borderId="1" xfId="0" applyNumberFormat="1" applyFont="1" applyFill="1" applyBorder="1" applyAlignment="1">
      <alignment horizontal="center" vertical="center"/>
    </xf>
    <xf numFmtId="178" fontId="8" fillId="4" borderId="7" xfId="0" applyNumberFormat="1" applyFont="1" applyFill="1" applyBorder="1" applyAlignment="1">
      <alignment horizontal="center" vertical="center"/>
    </xf>
    <xf numFmtId="178" fontId="5" fillId="4" borderId="7" xfId="0" applyNumberFormat="1" applyFont="1" applyFill="1" applyBorder="1" applyAlignment="1">
      <alignment horizontal="left" vertical="center"/>
    </xf>
    <xf numFmtId="10" fontId="8" fillId="4" borderId="7" xfId="0" applyNumberFormat="1" applyFont="1" applyFill="1" applyBorder="1" applyAlignment="1">
      <alignment horizontal="center" vertical="center"/>
    </xf>
    <xf numFmtId="178" fontId="8" fillId="4" borderId="8" xfId="0" applyNumberFormat="1" applyFont="1" applyFill="1" applyBorder="1" applyAlignment="1">
      <alignment horizontal="center" vertical="center"/>
    </xf>
    <xf numFmtId="0" fontId="9" fillId="2" borderId="1" xfId="0" applyNumberFormat="1" applyFont="1" applyFill="1" applyBorder="1" applyAlignment="1">
      <alignment horizontal="center" vertical="center"/>
    </xf>
    <xf numFmtId="0" fontId="4" fillId="2" borderId="2" xfId="0" applyNumberFormat="1" applyFont="1" applyFill="1" applyBorder="1" applyAlignment="1">
      <alignment horizontal="center" vertical="center"/>
    </xf>
    <xf numFmtId="180" fontId="10" fillId="4" borderId="9" xfId="0" applyNumberFormat="1" applyFont="1" applyFill="1" applyBorder="1" applyAlignment="1">
      <alignment vertical="center"/>
    </xf>
    <xf numFmtId="0" fontId="7" fillId="3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49" fontId="11" fillId="0" borderId="1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176" fontId="1" fillId="4" borderId="13" xfId="0" applyNumberFormat="1" applyFont="1" applyFill="1" applyBorder="1" applyAlignment="1">
      <alignment horizontal="center" vertical="center"/>
    </xf>
    <xf numFmtId="176" fontId="1" fillId="4" borderId="14" xfId="0" applyNumberFormat="1" applyFont="1" applyFill="1" applyBorder="1" applyAlignment="1">
      <alignment horizontal="center" vertical="center"/>
    </xf>
    <xf numFmtId="176" fontId="1" fillId="4" borderId="15" xfId="0" applyNumberFormat="1" applyFont="1" applyFill="1" applyBorder="1" applyAlignment="1">
      <alignment horizontal="center" vertical="center"/>
    </xf>
    <xf numFmtId="178" fontId="8" fillId="4" borderId="3" xfId="0" applyNumberFormat="1" applyFont="1" applyFill="1" applyBorder="1" applyAlignment="1">
      <alignment horizontal="center" vertical="center"/>
    </xf>
    <xf numFmtId="178" fontId="8" fillId="4" borderId="5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horizontal="left" vertical="center"/>
    </xf>
    <xf numFmtId="0" fontId="5" fillId="4" borderId="11" xfId="0" applyFont="1" applyFill="1" applyBorder="1" applyAlignment="1">
      <alignment horizontal="left" vertical="center"/>
    </xf>
    <xf numFmtId="179" fontId="8" fillId="4" borderId="10" xfId="0" applyNumberFormat="1" applyFont="1" applyFill="1" applyBorder="1" applyAlignment="1">
      <alignment horizontal="center" vertical="center"/>
    </xf>
    <xf numFmtId="179" fontId="8" fillId="4" borderId="12" xfId="0" applyNumberFormat="1" applyFont="1" applyFill="1" applyBorder="1" applyAlignment="1">
      <alignment horizontal="center" vertical="center"/>
    </xf>
    <xf numFmtId="179" fontId="8" fillId="4" borderId="11" xfId="0" applyNumberFormat="1" applyFont="1" applyFill="1" applyBorder="1" applyAlignment="1">
      <alignment horizontal="center" vertical="center"/>
    </xf>
    <xf numFmtId="0" fontId="5" fillId="4" borderId="10" xfId="0" applyFont="1" applyFill="1" applyBorder="1" applyAlignment="1">
      <alignment vertical="center"/>
    </xf>
    <xf numFmtId="0" fontId="9" fillId="0" borderId="12" xfId="0" applyFont="1" applyFill="1" applyBorder="1" applyAlignment="1">
      <alignment vertical="center"/>
    </xf>
    <xf numFmtId="178" fontId="14" fillId="4" borderId="10" xfId="0" applyNumberFormat="1" applyFont="1" applyFill="1" applyBorder="1" applyAlignment="1">
      <alignment horizontal="center" vertical="center"/>
    </xf>
    <xf numFmtId="178" fontId="14" fillId="4" borderId="12" xfId="0" applyNumberFormat="1" applyFont="1" applyFill="1" applyBorder="1" applyAlignment="1">
      <alignment horizontal="center" vertical="center"/>
    </xf>
    <xf numFmtId="178" fontId="14" fillId="4" borderId="11" xfId="0" applyNumberFormat="1" applyFont="1" applyFill="1" applyBorder="1" applyAlignment="1">
      <alignment horizontal="center" vertical="center"/>
    </xf>
    <xf numFmtId="10" fontId="8" fillId="4" borderId="10" xfId="0" applyNumberFormat="1" applyFont="1" applyFill="1" applyBorder="1" applyAlignment="1">
      <alignment horizontal="center" vertical="center"/>
    </xf>
    <xf numFmtId="10" fontId="8" fillId="4" borderId="12" xfId="0" applyNumberFormat="1" applyFont="1" applyFill="1" applyBorder="1" applyAlignment="1">
      <alignment horizontal="center" vertical="center"/>
    </xf>
    <xf numFmtId="10" fontId="8" fillId="4" borderId="11" xfId="0" applyNumberFormat="1" applyFont="1" applyFill="1" applyBorder="1" applyAlignment="1">
      <alignment horizontal="center" vertical="center"/>
    </xf>
    <xf numFmtId="0" fontId="4" fillId="2" borderId="3" xfId="0" applyNumberFormat="1" applyFont="1" applyFill="1" applyBorder="1" applyAlignment="1">
      <alignment horizontal="center" vertical="center"/>
    </xf>
    <xf numFmtId="0" fontId="4" fillId="2" borderId="4" xfId="0" applyNumberFormat="1" applyFont="1" applyFill="1" applyBorder="1" applyAlignment="1">
      <alignment horizontal="center" vertical="center"/>
    </xf>
    <xf numFmtId="0" fontId="4" fillId="2" borderId="5" xfId="0" applyNumberFormat="1" applyFont="1" applyFill="1" applyBorder="1" applyAlignment="1">
      <alignment horizontal="center" vertical="center"/>
    </xf>
    <xf numFmtId="0" fontId="4" fillId="3" borderId="3" xfId="0" applyNumberFormat="1" applyFont="1" applyFill="1" applyBorder="1" applyAlignment="1">
      <alignment horizontal="center" vertical="center"/>
    </xf>
    <xf numFmtId="0" fontId="4" fillId="3" borderId="4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/>
    </xf>
    <xf numFmtId="0" fontId="2" fillId="4" borderId="3" xfId="0" applyNumberFormat="1" applyFont="1" applyFill="1" applyBorder="1" applyAlignment="1">
      <alignment horizontal="center" vertical="center"/>
    </xf>
    <xf numFmtId="0" fontId="2" fillId="4" borderId="4" xfId="0" applyNumberFormat="1" applyFont="1" applyFill="1" applyBorder="1" applyAlignment="1">
      <alignment horizontal="center" vertical="center"/>
    </xf>
    <xf numFmtId="0" fontId="2" fillId="4" borderId="5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center" vertical="center"/>
    </xf>
    <xf numFmtId="0" fontId="3" fillId="4" borderId="4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49" fontId="2" fillId="4" borderId="3" xfId="0" applyNumberFormat="1" applyFont="1" applyFill="1" applyBorder="1" applyAlignment="1">
      <alignment horizontal="center" vertical="center"/>
    </xf>
    <xf numFmtId="49" fontId="2" fillId="4" borderId="4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0" fontId="13" fillId="4" borderId="3" xfId="0" applyNumberFormat="1" applyFont="1" applyFill="1" applyBorder="1" applyAlignment="1">
      <alignment horizontal="center" vertical="center"/>
    </xf>
    <xf numFmtId="0" fontId="13" fillId="4" borderId="4" xfId="0" applyNumberFormat="1" applyFont="1" applyFill="1" applyBorder="1" applyAlignment="1">
      <alignment horizontal="center" vertical="center"/>
    </xf>
    <xf numFmtId="0" fontId="13" fillId="4" borderId="5" xfId="0" applyNumberFormat="1" applyFont="1" applyFill="1" applyBorder="1" applyAlignment="1">
      <alignment horizontal="center" vertical="center"/>
    </xf>
    <xf numFmtId="0" fontId="3" fillId="4" borderId="3" xfId="0" quotePrefix="1" applyNumberFormat="1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190"/>
  <sheetViews>
    <sheetView topLeftCell="BI1" zoomScaleSheetLayoutView="100" workbookViewId="0">
      <selection sqref="A1:CF69"/>
    </sheetView>
  </sheetViews>
  <sheetFormatPr defaultRowHeight="14.25" x14ac:dyDescent="0.15"/>
  <cols>
    <col min="1" max="1" width="10.5" style="9" customWidth="1"/>
    <col min="2" max="3" width="8.125" style="6" customWidth="1"/>
    <col min="4" max="4" width="8.125" style="10" customWidth="1"/>
    <col min="5" max="6" width="8.125" style="7" customWidth="1"/>
    <col min="7" max="7" width="8.125" style="8" customWidth="1"/>
    <col min="8" max="9" width="8.125" style="6" customWidth="1"/>
    <col min="10" max="10" width="10.75" style="10" customWidth="1"/>
    <col min="11" max="12" width="8.125" style="7" customWidth="1"/>
    <col min="13" max="13" width="8" style="8" customWidth="1"/>
    <col min="14" max="15" width="8.125" style="6" customWidth="1"/>
    <col min="16" max="16" width="8.125" style="10" customWidth="1"/>
    <col min="17" max="18" width="8.125" style="7" customWidth="1"/>
    <col min="19" max="19" width="8.125" style="8" customWidth="1"/>
    <col min="20" max="21" width="8.125" style="6" customWidth="1"/>
    <col min="22" max="22" width="8.125" style="10" customWidth="1"/>
    <col min="23" max="24" width="8.125" style="7" customWidth="1"/>
    <col min="25" max="25" width="8.125" style="8" customWidth="1"/>
    <col min="26" max="27" width="8.125" style="6" customWidth="1"/>
    <col min="28" max="28" width="8.125" style="10" customWidth="1"/>
    <col min="29" max="30" width="8.125" style="7" customWidth="1"/>
    <col min="31" max="31" width="8.125" style="8" customWidth="1"/>
    <col min="32" max="16384" width="9" style="38"/>
  </cols>
  <sheetData>
    <row r="1" spans="1:79" s="35" customFormat="1" ht="20.25" customHeight="1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  <c r="AX1" s="69"/>
      <c r="AY1" s="70"/>
      <c r="AZ1" s="70"/>
      <c r="BA1" s="70"/>
      <c r="BB1" s="70"/>
      <c r="BC1" s="71"/>
      <c r="BD1" s="69"/>
      <c r="BE1" s="70"/>
      <c r="BF1" s="70"/>
      <c r="BG1" s="70"/>
      <c r="BH1" s="70"/>
      <c r="BI1" s="71"/>
      <c r="BJ1" s="69"/>
      <c r="BK1" s="70"/>
      <c r="BL1" s="70"/>
      <c r="BM1" s="70"/>
      <c r="BN1" s="70"/>
      <c r="BO1" s="71"/>
      <c r="BP1" s="69"/>
      <c r="BQ1" s="70"/>
      <c r="BR1" s="70"/>
      <c r="BS1" s="70"/>
      <c r="BT1" s="70"/>
      <c r="BU1" s="71"/>
      <c r="BV1" s="69"/>
      <c r="BW1" s="70"/>
      <c r="BX1" s="70"/>
      <c r="BY1" s="70"/>
      <c r="BZ1" s="70"/>
      <c r="CA1" s="71"/>
    </row>
    <row r="2" spans="1:79" s="36" customFormat="1" ht="20.25" customHeight="1" x14ac:dyDescent="0.15">
      <c r="A2" s="40"/>
      <c r="B2" s="72" t="s">
        <v>1</v>
      </c>
      <c r="C2" s="73"/>
      <c r="D2" s="73"/>
      <c r="E2" s="73"/>
      <c r="F2" s="73"/>
      <c r="G2" s="74"/>
      <c r="H2" s="66"/>
      <c r="I2" s="67"/>
      <c r="J2" s="67"/>
      <c r="K2" s="67"/>
      <c r="L2" s="67"/>
      <c r="M2" s="68"/>
      <c r="N2" s="66"/>
      <c r="O2" s="67"/>
      <c r="P2" s="67"/>
      <c r="Q2" s="67"/>
      <c r="R2" s="67"/>
      <c r="S2" s="68"/>
      <c r="T2" s="66"/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  <c r="AX2" s="66"/>
      <c r="AY2" s="64"/>
      <c r="AZ2" s="64"/>
      <c r="BA2" s="64"/>
      <c r="BB2" s="64"/>
      <c r="BC2" s="65"/>
      <c r="BD2" s="66"/>
      <c r="BE2" s="67"/>
      <c r="BF2" s="67"/>
      <c r="BG2" s="67"/>
      <c r="BH2" s="67"/>
      <c r="BI2" s="68"/>
      <c r="BJ2" s="66"/>
      <c r="BK2" s="67"/>
      <c r="BL2" s="67"/>
      <c r="BM2" s="67"/>
      <c r="BN2" s="67"/>
      <c r="BO2" s="68"/>
      <c r="BP2" s="66"/>
      <c r="BQ2" s="67"/>
      <c r="BR2" s="67"/>
      <c r="BS2" s="67"/>
      <c r="BT2" s="67"/>
      <c r="BU2" s="68"/>
      <c r="BV2" s="66"/>
      <c r="BW2" s="67"/>
      <c r="BX2" s="67"/>
      <c r="BY2" s="67"/>
      <c r="BZ2" s="67"/>
      <c r="CA2" s="68"/>
    </row>
    <row r="3" spans="1:79" s="36" customFormat="1" ht="20.25" customHeight="1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  <c r="AX3" s="63"/>
      <c r="AY3" s="64"/>
      <c r="AZ3" s="64"/>
      <c r="BA3" s="64"/>
      <c r="BB3" s="64"/>
      <c r="BC3" s="65"/>
      <c r="BD3" s="63"/>
      <c r="BE3" s="64"/>
      <c r="BF3" s="64"/>
      <c r="BG3" s="64"/>
      <c r="BH3" s="64"/>
      <c r="BI3" s="65"/>
      <c r="BJ3" s="63"/>
      <c r="BK3" s="64"/>
      <c r="BL3" s="64"/>
      <c r="BM3" s="64"/>
      <c r="BN3" s="64"/>
      <c r="BO3" s="65"/>
      <c r="BP3" s="63"/>
      <c r="BQ3" s="64"/>
      <c r="BR3" s="64"/>
      <c r="BS3" s="64"/>
      <c r="BT3" s="64"/>
      <c r="BU3" s="65"/>
      <c r="BV3" s="63"/>
      <c r="BW3" s="64"/>
      <c r="BX3" s="64"/>
      <c r="BY3" s="64"/>
      <c r="BZ3" s="64"/>
      <c r="CA3" s="65"/>
    </row>
    <row r="4" spans="1:79" s="36" customFormat="1" ht="20.25" customHeight="1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  <c r="AX4" s="60" t="s">
        <v>4</v>
      </c>
      <c r="AY4" s="61"/>
      <c r="AZ4" s="62"/>
      <c r="BA4" s="57" t="s">
        <v>5</v>
      </c>
      <c r="BB4" s="58"/>
      <c r="BC4" s="59"/>
      <c r="BD4" s="60" t="s">
        <v>4</v>
      </c>
      <c r="BE4" s="61"/>
      <c r="BF4" s="62"/>
      <c r="BG4" s="57" t="s">
        <v>5</v>
      </c>
      <c r="BH4" s="58"/>
      <c r="BI4" s="59"/>
      <c r="BJ4" s="60" t="s">
        <v>4</v>
      </c>
      <c r="BK4" s="61"/>
      <c r="BL4" s="62"/>
      <c r="BM4" s="57" t="s">
        <v>5</v>
      </c>
      <c r="BN4" s="58"/>
      <c r="BO4" s="59"/>
      <c r="BP4" s="60" t="s">
        <v>4</v>
      </c>
      <c r="BQ4" s="61"/>
      <c r="BR4" s="62"/>
      <c r="BS4" s="57" t="s">
        <v>5</v>
      </c>
      <c r="BT4" s="58"/>
      <c r="BU4" s="59"/>
      <c r="BV4" s="60" t="s">
        <v>4</v>
      </c>
      <c r="BW4" s="61"/>
      <c r="BX4" s="62"/>
      <c r="BY4" s="57" t="s">
        <v>5</v>
      </c>
      <c r="BZ4" s="58"/>
      <c r="CA4" s="59"/>
    </row>
    <row r="5" spans="1:79" s="37" customFormat="1" ht="20.25" customHeight="1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  <c r="AX5" s="24" t="s">
        <v>8</v>
      </c>
      <c r="AY5" s="24" t="s">
        <v>9</v>
      </c>
      <c r="AZ5" s="2"/>
      <c r="BA5" s="31" t="s">
        <v>8</v>
      </c>
      <c r="BB5" s="31" t="s">
        <v>9</v>
      </c>
      <c r="BC5" s="4"/>
      <c r="BD5" s="24" t="s">
        <v>8</v>
      </c>
      <c r="BE5" s="24" t="s">
        <v>9</v>
      </c>
      <c r="BF5" s="2"/>
      <c r="BG5" s="31" t="s">
        <v>8</v>
      </c>
      <c r="BH5" s="31" t="s">
        <v>9</v>
      </c>
      <c r="BI5" s="4"/>
      <c r="BJ5" s="1" t="s">
        <v>6</v>
      </c>
      <c r="BK5" s="24" t="s">
        <v>9</v>
      </c>
      <c r="BL5" s="2"/>
      <c r="BM5" s="31" t="s">
        <v>8</v>
      </c>
      <c r="BN5" s="31" t="s">
        <v>9</v>
      </c>
      <c r="BO5" s="4"/>
      <c r="BP5" s="24" t="s">
        <v>8</v>
      </c>
      <c r="BQ5" s="24" t="s">
        <v>9</v>
      </c>
      <c r="BR5" s="2"/>
      <c r="BS5" s="31" t="s">
        <v>8</v>
      </c>
      <c r="BT5" s="31" t="s">
        <v>9</v>
      </c>
      <c r="BU5" s="4"/>
      <c r="BV5" s="24" t="s">
        <v>8</v>
      </c>
      <c r="BW5" s="24" t="s">
        <v>9</v>
      </c>
      <c r="BX5" s="2"/>
      <c r="BY5" s="31" t="s">
        <v>8</v>
      </c>
      <c r="BZ5" s="31" t="s">
        <v>9</v>
      </c>
      <c r="CA5" s="4"/>
    </row>
    <row r="6" spans="1:79" s="33" customFormat="1" ht="15.75" customHeight="1" x14ac:dyDescent="0.15">
      <c r="A6" s="5"/>
      <c r="B6" s="6"/>
      <c r="C6" s="6"/>
      <c r="D6" s="6"/>
      <c r="E6" s="7"/>
      <c r="F6" s="7"/>
      <c r="G6" s="8"/>
      <c r="H6" s="6"/>
      <c r="I6" s="6"/>
      <c r="J6" s="6"/>
      <c r="K6" s="7"/>
      <c r="L6" s="7"/>
      <c r="M6" s="8"/>
      <c r="N6" s="6"/>
      <c r="O6" s="25"/>
      <c r="P6" s="6"/>
      <c r="Q6" s="7"/>
      <c r="R6" s="7"/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  <c r="AX6" s="6"/>
      <c r="AY6" s="6"/>
      <c r="AZ6" s="6"/>
      <c r="BA6" s="7"/>
      <c r="BB6" s="7"/>
      <c r="BC6" s="8"/>
      <c r="BD6" s="6"/>
      <c r="BE6" s="6"/>
      <c r="BF6" s="6"/>
      <c r="BG6" s="7"/>
      <c r="BH6" s="7"/>
      <c r="BI6" s="8"/>
      <c r="BJ6" s="6"/>
      <c r="BK6" s="6"/>
      <c r="BL6" s="6"/>
      <c r="BM6" s="7"/>
      <c r="BN6" s="7"/>
      <c r="BO6" s="8"/>
      <c r="BP6" s="6"/>
      <c r="BQ6" s="6"/>
      <c r="BR6" s="6"/>
      <c r="BS6" s="7"/>
      <c r="BT6" s="7"/>
      <c r="BU6" s="8"/>
      <c r="BV6" s="6"/>
      <c r="BW6" s="6"/>
      <c r="BX6" s="6"/>
      <c r="BY6" s="7"/>
      <c r="BZ6" s="7"/>
      <c r="CA6" s="8"/>
    </row>
    <row r="7" spans="1:79" s="33" customFormat="1" ht="15.75" customHeight="1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  <c r="AX7" s="6"/>
      <c r="AY7" s="6"/>
      <c r="AZ7" s="6"/>
      <c r="BA7" s="7"/>
      <c r="BB7" s="7"/>
      <c r="BC7" s="8"/>
      <c r="BD7" s="6"/>
      <c r="BE7" s="6"/>
      <c r="BF7" s="6"/>
      <c r="BG7" s="7"/>
      <c r="BH7" s="7"/>
      <c r="BI7" s="8"/>
      <c r="BJ7" s="6"/>
      <c r="BK7" s="6"/>
      <c r="BL7" s="6"/>
      <c r="BM7" s="7"/>
      <c r="BN7" s="7"/>
      <c r="BO7" s="8"/>
      <c r="BP7" s="6"/>
      <c r="BQ7" s="6"/>
      <c r="BR7" s="6"/>
      <c r="BS7" s="7"/>
      <c r="BT7" s="7"/>
      <c r="BU7" s="8"/>
      <c r="BV7" s="6"/>
      <c r="BW7" s="6"/>
      <c r="BX7" s="6"/>
      <c r="BY7" s="7"/>
      <c r="BZ7" s="7"/>
      <c r="CA7" s="8"/>
    </row>
    <row r="8" spans="1:79" s="33" customFormat="1" ht="15.75" customHeight="1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  <c r="AX8" s="6"/>
      <c r="AY8" s="6"/>
      <c r="AZ8" s="10"/>
      <c r="BA8" s="7"/>
      <c r="BB8" s="7"/>
      <c r="BC8" s="8"/>
      <c r="BD8" s="6"/>
      <c r="BE8" s="6"/>
      <c r="BF8" s="10"/>
      <c r="BG8" s="7"/>
      <c r="BH8" s="7"/>
      <c r="BI8" s="8"/>
      <c r="BJ8" s="6"/>
      <c r="BK8" s="6"/>
      <c r="BL8" s="10"/>
      <c r="BM8" s="7"/>
      <c r="BN8" s="7"/>
      <c r="BO8" s="8"/>
      <c r="BP8" s="6"/>
      <c r="BQ8" s="6"/>
      <c r="BR8" s="10"/>
      <c r="BS8" s="7"/>
      <c r="BT8" s="7"/>
      <c r="BU8" s="8"/>
      <c r="BV8" s="6"/>
      <c r="BW8" s="6"/>
      <c r="BX8" s="10"/>
      <c r="BY8" s="7"/>
      <c r="BZ8" s="7"/>
      <c r="CA8" s="8"/>
    </row>
    <row r="9" spans="1:79" s="33" customFormat="1" ht="15.75" customHeight="1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  <c r="AX9" s="6"/>
      <c r="AY9" s="6"/>
      <c r="AZ9" s="10"/>
      <c r="BA9" s="7"/>
      <c r="BB9" s="7"/>
      <c r="BC9" s="8"/>
      <c r="BD9" s="6"/>
      <c r="BE9" s="6"/>
      <c r="BF9" s="10"/>
      <c r="BG9" s="7"/>
      <c r="BH9" s="7"/>
      <c r="BI9" s="8"/>
      <c r="BJ9" s="6"/>
      <c r="BK9" s="6"/>
      <c r="BL9" s="10"/>
      <c r="BM9" s="7"/>
      <c r="BN9" s="7"/>
      <c r="BO9" s="8"/>
      <c r="BP9" s="6"/>
      <c r="BQ9" s="6"/>
      <c r="BR9" s="10"/>
      <c r="BS9" s="7"/>
      <c r="BT9" s="7"/>
      <c r="BU9" s="8"/>
      <c r="BV9" s="6"/>
      <c r="BW9" s="6"/>
      <c r="BX9" s="10"/>
      <c r="BY9" s="7"/>
      <c r="BZ9" s="7"/>
      <c r="CA9" s="8"/>
    </row>
    <row r="10" spans="1:79" s="33" customFormat="1" ht="15.75" customHeight="1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  <c r="AX10" s="6"/>
      <c r="AY10" s="6"/>
      <c r="AZ10" s="10"/>
      <c r="BA10" s="7"/>
      <c r="BB10" s="7"/>
      <c r="BC10" s="8"/>
      <c r="BD10" s="6"/>
      <c r="BE10" s="6"/>
      <c r="BF10" s="10"/>
      <c r="BG10" s="7"/>
      <c r="BH10" s="7"/>
      <c r="BI10" s="8"/>
      <c r="BJ10" s="6"/>
      <c r="BK10" s="6"/>
      <c r="BL10" s="10"/>
      <c r="BM10" s="7"/>
      <c r="BN10" s="7"/>
      <c r="BO10" s="8"/>
      <c r="BP10" s="6"/>
      <c r="BQ10" s="6"/>
      <c r="BR10" s="10"/>
      <c r="BS10" s="7"/>
      <c r="BT10" s="7"/>
      <c r="BU10" s="8"/>
      <c r="BV10" s="6"/>
      <c r="BW10" s="6"/>
      <c r="BX10" s="10"/>
      <c r="BY10" s="7"/>
      <c r="BZ10" s="7"/>
      <c r="CA10" s="8"/>
    </row>
    <row r="11" spans="1:79" s="33" customFormat="1" ht="15.75" customHeight="1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  <c r="AX11" s="6"/>
      <c r="AY11" s="6"/>
      <c r="AZ11" s="10"/>
      <c r="BA11" s="7"/>
      <c r="BB11" s="7"/>
      <c r="BC11" s="8"/>
      <c r="BD11" s="6"/>
      <c r="BE11" s="6"/>
      <c r="BF11" s="10"/>
      <c r="BG11" s="7"/>
      <c r="BH11" s="7"/>
      <c r="BI11" s="8"/>
      <c r="BJ11" s="6"/>
      <c r="BK11" s="6"/>
      <c r="BL11" s="10"/>
      <c r="BM11" s="7"/>
      <c r="BN11" s="7"/>
      <c r="BO11" s="8"/>
      <c r="BP11" s="6"/>
      <c r="BQ11" s="6"/>
      <c r="BR11" s="10"/>
      <c r="BS11" s="7"/>
      <c r="BT11" s="7"/>
      <c r="BU11" s="8"/>
      <c r="BV11" s="6"/>
      <c r="BW11" s="6"/>
      <c r="BX11" s="10"/>
      <c r="BY11" s="7"/>
      <c r="BZ11" s="7"/>
      <c r="CA11" s="8"/>
    </row>
    <row r="12" spans="1:79" s="33" customFormat="1" ht="15.75" customHeight="1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  <c r="AX12" s="6"/>
      <c r="AY12" s="6"/>
      <c r="AZ12" s="10"/>
      <c r="BA12" s="7"/>
      <c r="BB12" s="7"/>
      <c r="BC12" s="8"/>
      <c r="BD12" s="6"/>
      <c r="BE12" s="6"/>
      <c r="BF12" s="10"/>
      <c r="BG12" s="7"/>
      <c r="BH12" s="7"/>
      <c r="BI12" s="8"/>
      <c r="BJ12" s="6"/>
      <c r="BK12" s="6"/>
      <c r="BL12" s="10"/>
      <c r="BM12" s="7"/>
      <c r="BN12" s="7"/>
      <c r="BO12" s="8"/>
      <c r="BP12" s="6"/>
      <c r="BQ12" s="6"/>
      <c r="BR12" s="10"/>
      <c r="BS12" s="7"/>
      <c r="BT12" s="7"/>
      <c r="BU12" s="8"/>
      <c r="BV12" s="6"/>
      <c r="BW12" s="6"/>
      <c r="BX12" s="10"/>
      <c r="BY12" s="7"/>
      <c r="BZ12" s="7"/>
      <c r="CA12" s="8"/>
    </row>
    <row r="13" spans="1:79" s="33" customFormat="1" ht="15.75" customHeight="1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  <c r="AX13" s="6"/>
      <c r="AY13" s="6"/>
      <c r="AZ13" s="10"/>
      <c r="BA13" s="7"/>
      <c r="BB13" s="7"/>
      <c r="BC13" s="8"/>
      <c r="BD13" s="6"/>
      <c r="BE13" s="6"/>
      <c r="BF13" s="10"/>
      <c r="BG13" s="7"/>
      <c r="BH13" s="7"/>
      <c r="BI13" s="8"/>
      <c r="BJ13" s="6"/>
      <c r="BK13" s="6"/>
      <c r="BL13" s="10"/>
      <c r="BM13" s="7"/>
      <c r="BN13" s="7"/>
      <c r="BO13" s="8"/>
      <c r="BP13" s="6"/>
      <c r="BQ13" s="6"/>
      <c r="BR13" s="10"/>
      <c r="BS13" s="7"/>
      <c r="BT13" s="7"/>
      <c r="BU13" s="8"/>
      <c r="BV13" s="6"/>
      <c r="BW13" s="6"/>
      <c r="BX13" s="10"/>
      <c r="BY13" s="7"/>
      <c r="BZ13" s="7"/>
      <c r="CA13" s="8"/>
    </row>
    <row r="14" spans="1:79" s="33" customFormat="1" ht="15.75" customHeight="1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  <c r="AX14" s="6"/>
      <c r="AY14" s="6"/>
      <c r="AZ14" s="10"/>
      <c r="BA14" s="7"/>
      <c r="BB14" s="7"/>
      <c r="BC14" s="8"/>
      <c r="BD14" s="6"/>
      <c r="BE14" s="6"/>
      <c r="BF14" s="10"/>
      <c r="BG14" s="7"/>
      <c r="BH14" s="7"/>
      <c r="BI14" s="8"/>
      <c r="BJ14" s="6"/>
      <c r="BK14" s="6"/>
      <c r="BL14" s="10"/>
      <c r="BM14" s="7"/>
      <c r="BN14" s="7"/>
      <c r="BO14" s="8"/>
      <c r="BP14" s="6"/>
      <c r="BQ14" s="6"/>
      <c r="BR14" s="10"/>
      <c r="BS14" s="7"/>
      <c r="BT14" s="7"/>
      <c r="BU14" s="8"/>
      <c r="BV14" s="6"/>
      <c r="BW14" s="6"/>
      <c r="BX14" s="10"/>
      <c r="BY14" s="7"/>
      <c r="BZ14" s="7"/>
      <c r="CA14" s="8"/>
    </row>
    <row r="15" spans="1:79" s="33" customFormat="1" ht="15.75" customHeight="1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  <c r="AX15" s="6"/>
      <c r="AY15" s="6"/>
      <c r="AZ15" s="10"/>
      <c r="BA15" s="7"/>
      <c r="BB15" s="7"/>
      <c r="BC15" s="8"/>
      <c r="BD15" s="6"/>
      <c r="BE15" s="6"/>
      <c r="BF15" s="10"/>
      <c r="BG15" s="7"/>
      <c r="BH15" s="7"/>
      <c r="BI15" s="8"/>
      <c r="BJ15" s="6"/>
      <c r="BK15" s="6"/>
      <c r="BL15" s="10"/>
      <c r="BM15" s="7"/>
      <c r="BN15" s="7"/>
      <c r="BO15" s="8"/>
      <c r="BP15" s="6"/>
      <c r="BQ15" s="6"/>
      <c r="BR15" s="10"/>
      <c r="BS15" s="7"/>
      <c r="BT15" s="7"/>
      <c r="BU15" s="8"/>
      <c r="BV15" s="6"/>
      <c r="BW15" s="6"/>
      <c r="BX15" s="10"/>
      <c r="BY15" s="7"/>
      <c r="BZ15" s="7"/>
      <c r="CA15" s="8"/>
    </row>
    <row r="16" spans="1:79" s="33" customFormat="1" ht="15.75" customHeight="1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  <c r="AX16" s="6"/>
      <c r="AY16" s="6"/>
      <c r="AZ16" s="10"/>
      <c r="BA16" s="7"/>
      <c r="BB16" s="7"/>
      <c r="BC16" s="8"/>
      <c r="BD16" s="6"/>
      <c r="BE16" s="6"/>
      <c r="BF16" s="10"/>
      <c r="BG16" s="7"/>
      <c r="BH16" s="7"/>
      <c r="BI16" s="8"/>
      <c r="BJ16" s="6"/>
      <c r="BK16" s="6"/>
      <c r="BL16" s="10"/>
      <c r="BM16" s="7"/>
      <c r="BN16" s="7"/>
      <c r="BO16" s="8"/>
      <c r="BP16" s="6"/>
      <c r="BQ16" s="6"/>
      <c r="BR16" s="10"/>
      <c r="BS16" s="7"/>
      <c r="BT16" s="7"/>
      <c r="BU16" s="8"/>
      <c r="BV16" s="6"/>
      <c r="BW16" s="6"/>
      <c r="BX16" s="10"/>
      <c r="BY16" s="7"/>
      <c r="BZ16" s="7"/>
      <c r="CA16" s="8"/>
    </row>
    <row r="17" spans="1:79" s="33" customFormat="1" ht="15.75" customHeight="1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  <c r="AX17" s="6"/>
      <c r="AY17" s="6"/>
      <c r="AZ17" s="10"/>
      <c r="BA17" s="7"/>
      <c r="BB17" s="7"/>
      <c r="BC17" s="8"/>
      <c r="BD17" s="6"/>
      <c r="BE17" s="6"/>
      <c r="BF17" s="10"/>
      <c r="BG17" s="7"/>
      <c r="BH17" s="7"/>
      <c r="BI17" s="8"/>
      <c r="BJ17" s="6"/>
      <c r="BK17" s="6"/>
      <c r="BL17" s="10"/>
      <c r="BM17" s="7"/>
      <c r="BN17" s="7"/>
      <c r="BO17" s="8"/>
      <c r="BP17" s="6"/>
      <c r="BQ17" s="6"/>
      <c r="BR17" s="10"/>
      <c r="BS17" s="7"/>
      <c r="BT17" s="7"/>
      <c r="BU17" s="8"/>
      <c r="BV17" s="6"/>
      <c r="BW17" s="6"/>
      <c r="BX17" s="10"/>
      <c r="BY17" s="7"/>
      <c r="BZ17" s="7"/>
      <c r="CA17" s="8"/>
    </row>
    <row r="18" spans="1:79" s="33" customFormat="1" ht="15.75" customHeight="1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  <c r="AX18" s="6"/>
      <c r="AY18" s="6"/>
      <c r="AZ18" s="10"/>
      <c r="BA18" s="7"/>
      <c r="BB18" s="7"/>
      <c r="BC18" s="8"/>
      <c r="BD18" s="6"/>
      <c r="BE18" s="6"/>
      <c r="BF18" s="10"/>
      <c r="BG18" s="7"/>
      <c r="BH18" s="7"/>
      <c r="BI18" s="8"/>
      <c r="BJ18" s="6"/>
      <c r="BK18" s="6"/>
      <c r="BL18" s="10"/>
      <c r="BM18" s="7"/>
      <c r="BN18" s="7"/>
      <c r="BO18" s="8"/>
      <c r="BP18" s="6"/>
      <c r="BQ18" s="6"/>
      <c r="BR18" s="10"/>
      <c r="BS18" s="7"/>
      <c r="BT18" s="7"/>
      <c r="BU18" s="8"/>
      <c r="BV18" s="6"/>
      <c r="BW18" s="6"/>
      <c r="BX18" s="10"/>
      <c r="BY18" s="7"/>
      <c r="BZ18" s="7"/>
      <c r="CA18" s="8"/>
    </row>
    <row r="19" spans="1:79" s="33" customFormat="1" ht="15.75" customHeight="1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0</v>
      </c>
      <c r="I19" s="12" t="e">
        <f>SUMPRODUCT(H6:H18,I6:I18)/SUM(H19)</f>
        <v>#DIV/0!</v>
      </c>
      <c r="J19" s="13"/>
      <c r="K19" s="11">
        <f>SUM(K6:K18)</f>
        <v>0</v>
      </c>
      <c r="L19" s="12" t="e">
        <f>SUMPRODUCT(K6:K18,L6:L18)/SUM(K19)</f>
        <v>#DIV/0!</v>
      </c>
      <c r="M19" s="13"/>
      <c r="N19" s="11">
        <f>SUM(N6:N18)</f>
        <v>0</v>
      </c>
      <c r="O19" s="12" t="e">
        <f>SUMPRODUCT(N6:N18,O6:O18)/(N19)</f>
        <v>#DIV/0!</v>
      </c>
      <c r="P19" s="13"/>
      <c r="Q19" s="11">
        <f>SUM(Q6:Q18)</f>
        <v>0</v>
      </c>
      <c r="R19" s="12" t="e">
        <f>SUMPRODUCT(Q6:Q18,R6:R18)/SUM(Q19)</f>
        <v>#DIV/0!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  <c r="AX19" s="11">
        <f>SUM(AX6:AX18)</f>
        <v>0</v>
      </c>
      <c r="AY19" s="12" t="e">
        <f>SUMPRODUCT(AX6:AX18,AY6:AY18)/SUM(AX19)</f>
        <v>#DIV/0!</v>
      </c>
      <c r="AZ19" s="13"/>
      <c r="BA19" s="11">
        <f>SUM(BA6:BA18)</f>
        <v>0</v>
      </c>
      <c r="BB19" s="12" t="e">
        <f>SUMPRODUCT(BA6:BA18,BB6:BB18)/SUM(BA19)</f>
        <v>#DIV/0!</v>
      </c>
      <c r="BC19" s="13"/>
      <c r="BD19" s="11">
        <f>SUM(BD6:BD18)</f>
        <v>0</v>
      </c>
      <c r="BE19" s="12" t="e">
        <f>SUMPRODUCT(BD6:BD18,BE6:BE18)/SUM(BD19)</f>
        <v>#DIV/0!</v>
      </c>
      <c r="BF19" s="13"/>
      <c r="BG19" s="11">
        <f>SUM(BG6:BG18)</f>
        <v>0</v>
      </c>
      <c r="BH19" s="12" t="e">
        <f>SUMPRODUCT(BG6:BG18,BH6:BH18)/SUM(BG19)</f>
        <v>#DIV/0!</v>
      </c>
      <c r="BI19" s="13"/>
      <c r="BJ19" s="11">
        <f>SUM(BJ6:BJ18)</f>
        <v>0</v>
      </c>
      <c r="BK19" s="12" t="e">
        <f>SUMPRODUCT(BJ6:BJ18,BK6:BK18)/SUM(BJ19)</f>
        <v>#DIV/0!</v>
      </c>
      <c r="BL19" s="13"/>
      <c r="BM19" s="11">
        <f>SUM(BM6:BM18)</f>
        <v>0</v>
      </c>
      <c r="BN19" s="12" t="e">
        <f>SUMPRODUCT(BM6:BM18,BN6:BN18)/SUM(BM19)</f>
        <v>#DIV/0!</v>
      </c>
      <c r="BO19" s="13"/>
      <c r="BP19" s="11">
        <f>SUM(BP6:BP18)</f>
        <v>0</v>
      </c>
      <c r="BQ19" s="12" t="e">
        <f>SUMPRODUCT(BP6:BP18,BQ6:BQ18)/SUM(BP19)</f>
        <v>#DIV/0!</v>
      </c>
      <c r="BR19" s="13"/>
      <c r="BS19" s="11">
        <f>SUM(BS6:BS18)</f>
        <v>0</v>
      </c>
      <c r="BT19" s="12" t="e">
        <f>SUMPRODUCT(BS6:BS18,BT6:BT18)/SUM(BS19)</f>
        <v>#DIV/0!</v>
      </c>
      <c r="BU19" s="13"/>
      <c r="BV19" s="11">
        <f>SUM(BV6:BV18)</f>
        <v>0</v>
      </c>
      <c r="BW19" s="12" t="e">
        <f>SUMPRODUCT(BV6:BV18,BW6:BW18)/SUM(BV19)</f>
        <v>#DIV/0!</v>
      </c>
      <c r="BX19" s="13"/>
      <c r="BY19" s="11">
        <f>SUM(BY6:BY18)</f>
        <v>0</v>
      </c>
      <c r="BZ19" s="12" t="e">
        <f>SUMPRODUCT(BY6:BY18,BZ6:BZ18)/SUM(BY19)</f>
        <v>#DIV/0!</v>
      </c>
      <c r="CA19" s="13"/>
    </row>
    <row r="20" spans="1:79" s="23" customFormat="1" ht="28.5" customHeight="1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0</v>
      </c>
      <c r="J20" s="43"/>
      <c r="K20" s="15" t="s">
        <v>11</v>
      </c>
      <c r="L20" s="42">
        <f>IF(K19=0,0,L19*K19)</f>
        <v>0</v>
      </c>
      <c r="M20" s="43"/>
      <c r="N20" s="15" t="s">
        <v>10</v>
      </c>
      <c r="O20" s="42">
        <f>IF(Q19=0,0,(R19-O19)*N19-R19*Q19*0.1%-O19*N19*0.03%-R19*Q19*0.03%)</f>
        <v>0</v>
      </c>
      <c r="P20" s="43"/>
      <c r="Q20" s="15" t="s">
        <v>11</v>
      </c>
      <c r="R20" s="42">
        <f>IF(Q19=0,0,R19*Q19)</f>
        <v>0</v>
      </c>
      <c r="S20" s="43"/>
      <c r="T20" s="15" t="s">
        <v>10</v>
      </c>
      <c r="U20" s="42">
        <f>IF(W19=0,0,(X19-U19)*W19-X19*W19*0.1%-U19*T19*0.03%-X19*W19*0.03%)</f>
        <v>0</v>
      </c>
      <c r="V20" s="43"/>
      <c r="W20" s="15" t="s">
        <v>11</v>
      </c>
      <c r="X20" s="42">
        <f>IF(W19=0,0,X19*W19)</f>
        <v>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  <c r="AX20" s="15" t="s">
        <v>10</v>
      </c>
      <c r="AY20" s="42">
        <f>IF(BA19=0,0,(BB19-AY19)*BA19-BA19*BB19*0.1%-AY19*AX19*0.03%-BB19*BA19*0.03%)</f>
        <v>0</v>
      </c>
      <c r="AZ20" s="43"/>
      <c r="BA20" s="15" t="s">
        <v>11</v>
      </c>
      <c r="BB20" s="42">
        <f>IF(BA19=0,0,BB19*BA19)</f>
        <v>0</v>
      </c>
      <c r="BC20" s="43"/>
      <c r="BD20" s="15" t="s">
        <v>10</v>
      </c>
      <c r="BE20" s="42">
        <f>IF(BG19=0,0,(BH19-BE19)*BG19-BG19*BH19*0.1%-BE19*BD19*0.03%-BH19*BG19*0.03%)</f>
        <v>0</v>
      </c>
      <c r="BF20" s="43"/>
      <c r="BG20" s="15" t="s">
        <v>11</v>
      </c>
      <c r="BH20" s="42">
        <f>IF(BG19=0,0,BH19*BG19)</f>
        <v>0</v>
      </c>
      <c r="BI20" s="43"/>
      <c r="BJ20" s="15" t="s">
        <v>10</v>
      </c>
      <c r="BK20" s="42">
        <f>IF(BM19=0,0,(BN19-BK19)*BM19-BM19*BN19*0.1%-BK19*BJ19*0.03%-BN19*BM19*0.03%)</f>
        <v>0</v>
      </c>
      <c r="BL20" s="43"/>
      <c r="BM20" s="15" t="s">
        <v>11</v>
      </c>
      <c r="BN20" s="42">
        <f>IF(BM19=0,0,BN19*BM19)</f>
        <v>0</v>
      </c>
      <c r="BO20" s="43"/>
      <c r="BP20" s="15" t="s">
        <v>10</v>
      </c>
      <c r="BQ20" s="42">
        <f>IF(BS19=0,0,(BT19-BQ19)*BS19-BS19*BT19*0.1%-BQ19*BP19*0.03%-BT19*BS19*0.03%)</f>
        <v>0</v>
      </c>
      <c r="BR20" s="43"/>
      <c r="BS20" s="15" t="s">
        <v>11</v>
      </c>
      <c r="BT20" s="42">
        <f>IF(BS19=0,0,BT19*BS19)</f>
        <v>0</v>
      </c>
      <c r="BU20" s="43"/>
      <c r="BV20" s="15" t="s">
        <v>10</v>
      </c>
      <c r="BW20" s="42">
        <f>IF(BY19=0,0,(BZ19-BW19)*BY19-BY19*BZ19*0.1%-BW19*BY19*0.03%-BZ19*BY19*0.03%)</f>
        <v>0</v>
      </c>
      <c r="BX20" s="43"/>
      <c r="BY20" s="15" t="s">
        <v>11</v>
      </c>
      <c r="BZ20" s="42">
        <f>IF(BY19=0,0,BZ19*BY19)</f>
        <v>0</v>
      </c>
      <c r="CA20" s="43"/>
    </row>
    <row r="21" spans="1:79" s="23" customFormat="1" ht="28.5" customHeight="1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 t="e">
        <f>I20/L20</f>
        <v>#DIV/0!</v>
      </c>
      <c r="M21" s="29"/>
      <c r="N21" s="20" t="s">
        <v>12</v>
      </c>
      <c r="O21" s="26"/>
      <c r="P21" s="26"/>
      <c r="Q21" s="27"/>
      <c r="R21" s="28" t="e">
        <f>O20/R20</f>
        <v>#DIV/0!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  <c r="AX21" s="27" t="s">
        <v>12</v>
      </c>
      <c r="AY21" s="26"/>
      <c r="AZ21" s="26"/>
      <c r="BA21" s="27"/>
      <c r="BB21" s="28" t="e">
        <f>AY20/BB20</f>
        <v>#DIV/0!</v>
      </c>
      <c r="BC21" s="26"/>
      <c r="BD21" s="27" t="s">
        <v>12</v>
      </c>
      <c r="BE21" s="26"/>
      <c r="BF21" s="26"/>
      <c r="BG21" s="27"/>
      <c r="BH21" s="28" t="e">
        <f>BE20/BH20</f>
        <v>#DIV/0!</v>
      </c>
      <c r="BI21" s="26"/>
      <c r="BJ21" s="27" t="s">
        <v>12</v>
      </c>
      <c r="BK21" s="26"/>
      <c r="BL21" s="26"/>
      <c r="BM21" s="27"/>
      <c r="BN21" s="28" t="e">
        <f>BK20/BN20</f>
        <v>#DIV/0!</v>
      </c>
      <c r="BO21" s="26"/>
      <c r="BP21" s="27" t="s">
        <v>12</v>
      </c>
      <c r="BQ21" s="26"/>
      <c r="BR21" s="26"/>
      <c r="BS21" s="27"/>
      <c r="BT21" s="28" t="e">
        <f>BQ20/BT20</f>
        <v>#DIV/0!</v>
      </c>
      <c r="BU21" s="26"/>
      <c r="BV21" s="27" t="s">
        <v>12</v>
      </c>
      <c r="BW21" s="26"/>
      <c r="BX21" s="26"/>
      <c r="BY21" s="27"/>
      <c r="BZ21" s="28" t="e">
        <f>BW20/BZ20</f>
        <v>#DIV/0!</v>
      </c>
      <c r="CA21" s="26"/>
    </row>
    <row r="22" spans="1:79" s="33" customFormat="1" ht="28.5" customHeight="1" x14ac:dyDescent="0.15">
      <c r="A22" s="9"/>
      <c r="B22" s="44" t="s">
        <v>13</v>
      </c>
      <c r="C22" s="45"/>
      <c r="D22" s="46">
        <f>F20+L20+R20+X20+AD20+AJ20+AP20+AV20+BB20+BH20+BN20+BT20+BZ20</f>
        <v>0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0</v>
      </c>
      <c r="K22" s="52"/>
      <c r="L22" s="52"/>
      <c r="M22" s="53"/>
      <c r="N22" s="44" t="s">
        <v>15</v>
      </c>
      <c r="O22" s="45"/>
      <c r="P22" s="54" t="e">
        <f>J22/D22</f>
        <v>#DIV/0!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</row>
    <row r="23" spans="1:79" s="33" customFormat="1" ht="15.75" customHeight="1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</row>
    <row r="24" spans="1:79" s="33" customFormat="1" ht="15.75" customHeight="1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</row>
    <row r="25" spans="1:79" s="33" customFormat="1" ht="15.75" customHeight="1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</row>
    <row r="26" spans="1:79" s="33" customFormat="1" ht="15.75" customHeight="1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</row>
    <row r="27" spans="1:79" s="33" customFormat="1" ht="15.75" customHeight="1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</row>
    <row r="28" spans="1:79" s="33" customFormat="1" ht="15.75" customHeight="1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</row>
    <row r="29" spans="1:79" s="33" customFormat="1" ht="15.75" customHeight="1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</row>
    <row r="30" spans="1:79" s="33" customFormat="1" ht="15.75" customHeight="1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</row>
    <row r="31" spans="1:79" s="33" customFormat="1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</row>
    <row r="32" spans="1:79" s="33" customFormat="1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</row>
    <row r="33" spans="1:31" s="33" customFormat="1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</row>
    <row r="34" spans="1:31" s="33" customFormat="1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</row>
    <row r="35" spans="1:31" s="33" customFormat="1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</row>
    <row r="36" spans="1:31" s="33" customFormat="1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</row>
    <row r="37" spans="1:31" s="33" customFormat="1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</row>
    <row r="38" spans="1:31" s="33" customFormat="1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</row>
    <row r="39" spans="1:31" s="33" customFormat="1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</row>
    <row r="40" spans="1:31" s="34" customFormat="1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</row>
    <row r="41" spans="1:31" s="34" customFormat="1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</row>
    <row r="42" spans="1:31" s="34" customFormat="1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</row>
    <row r="43" spans="1:31" s="34" customFormat="1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</row>
    <row r="44" spans="1:31" s="34" customFormat="1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</row>
    <row r="45" spans="1:31" s="34" customFormat="1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</row>
    <row r="46" spans="1:31" s="34" customFormat="1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</row>
    <row r="47" spans="1:31" s="34" customFormat="1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</row>
    <row r="48" spans="1:31" s="34" customFormat="1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</row>
    <row r="49" spans="1:31" s="34" customFormat="1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</row>
    <row r="50" spans="1:31" s="34" customFormat="1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</row>
    <row r="51" spans="1:31" s="34" customFormat="1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</row>
    <row r="52" spans="1:31" s="34" customFormat="1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</row>
    <row r="53" spans="1:31" s="34" customFormat="1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</row>
    <row r="54" spans="1:31" s="34" customFormat="1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</row>
    <row r="55" spans="1:31" s="34" customFormat="1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</row>
    <row r="56" spans="1:31" s="34" customFormat="1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</row>
    <row r="57" spans="1:31" s="34" customFormat="1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</row>
    <row r="58" spans="1:31" s="34" customFormat="1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</row>
    <row r="59" spans="1:31" s="34" customFormat="1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</row>
    <row r="60" spans="1:31" s="34" customFormat="1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</row>
    <row r="61" spans="1:31" s="34" customFormat="1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</row>
    <row r="62" spans="1:31" s="34" customFormat="1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</row>
    <row r="63" spans="1:31" s="34" customFormat="1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</row>
    <row r="64" spans="1:31" s="34" customFormat="1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</row>
    <row r="65" spans="1:31" s="34" customFormat="1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</row>
    <row r="66" spans="1:31" s="34" customFormat="1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</row>
    <row r="67" spans="1:31" s="34" customFormat="1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</row>
    <row r="68" spans="1:31" s="34" customFormat="1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</row>
    <row r="69" spans="1:31" s="34" customFormat="1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</row>
    <row r="70" spans="1:31" s="34" customFormat="1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</row>
    <row r="71" spans="1:31" s="34" customFormat="1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</row>
    <row r="72" spans="1:31" s="34" customFormat="1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</row>
    <row r="73" spans="1:31" s="34" customFormat="1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</row>
    <row r="74" spans="1:31" s="34" customFormat="1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</row>
    <row r="75" spans="1:31" s="34" customFormat="1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</row>
    <row r="76" spans="1:31" s="34" customFormat="1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</row>
    <row r="77" spans="1:31" s="34" customFormat="1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</row>
    <row r="78" spans="1:31" s="34" customFormat="1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</row>
    <row r="79" spans="1:31" s="34" customFormat="1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</row>
    <row r="80" spans="1:31" s="34" customFormat="1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</row>
    <row r="81" spans="1:31" s="34" customFormat="1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</row>
    <row r="82" spans="1:31" s="34" customFormat="1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</row>
    <row r="83" spans="1:31" s="34" customFormat="1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</row>
    <row r="84" spans="1:31" s="34" customFormat="1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</row>
    <row r="85" spans="1:31" s="34" customFormat="1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</row>
    <row r="86" spans="1:31" s="34" customFormat="1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</row>
    <row r="87" spans="1:31" s="34" customFormat="1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</row>
    <row r="88" spans="1:31" s="34" customFormat="1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</row>
    <row r="89" spans="1:31" s="34" customFormat="1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</row>
    <row r="90" spans="1:31" s="34" customFormat="1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</row>
    <row r="91" spans="1:31" s="34" customFormat="1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</row>
    <row r="92" spans="1:31" s="34" customFormat="1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</row>
    <row r="93" spans="1:31" s="34" customFormat="1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</row>
    <row r="94" spans="1:31" s="34" customFormat="1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</row>
    <row r="95" spans="1:31" s="34" customFormat="1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</row>
    <row r="96" spans="1:31" s="34" customFormat="1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</row>
    <row r="97" spans="1:31" s="34" customFormat="1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</row>
    <row r="98" spans="1:31" s="34" customFormat="1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</row>
    <row r="99" spans="1:31" s="34" customFormat="1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</row>
    <row r="100" spans="1:31" s="34" customFormat="1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</row>
    <row r="101" spans="1:31" s="34" customFormat="1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</row>
    <row r="102" spans="1:31" s="34" customFormat="1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</row>
    <row r="103" spans="1:31" s="34" customFormat="1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</row>
    <row r="104" spans="1:31" s="34" customFormat="1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</row>
    <row r="105" spans="1:31" s="34" customFormat="1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</row>
    <row r="106" spans="1:31" s="34" customFormat="1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</row>
    <row r="107" spans="1:31" s="34" customFormat="1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</row>
    <row r="108" spans="1:31" s="34" customFormat="1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</row>
    <row r="109" spans="1:31" s="34" customFormat="1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</row>
    <row r="110" spans="1:31" s="34" customFormat="1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</row>
    <row r="111" spans="1:31" s="34" customFormat="1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</row>
    <row r="112" spans="1:31" s="34" customFormat="1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</row>
    <row r="113" spans="1:31" s="34" customFormat="1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</row>
    <row r="114" spans="1:31" s="34" customFormat="1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</row>
    <row r="115" spans="1:31" s="34" customFormat="1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</row>
    <row r="116" spans="1:31" s="34" customFormat="1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</row>
    <row r="117" spans="1:31" s="34" customFormat="1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</row>
    <row r="118" spans="1:31" s="34" customFormat="1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</row>
    <row r="119" spans="1:31" s="34" customFormat="1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</row>
    <row r="120" spans="1:31" s="34" customFormat="1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</row>
    <row r="121" spans="1:31" s="34" customFormat="1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</row>
    <row r="122" spans="1:31" s="34" customFormat="1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</row>
    <row r="123" spans="1:31" s="34" customFormat="1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</row>
    <row r="124" spans="1:31" s="34" customFormat="1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</row>
    <row r="125" spans="1:31" s="34" customFormat="1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</row>
    <row r="126" spans="1:31" s="34" customFormat="1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</row>
    <row r="127" spans="1:31" s="34" customFormat="1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</row>
    <row r="128" spans="1:31" s="34" customFormat="1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</row>
    <row r="129" spans="1:31" s="34" customFormat="1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</row>
    <row r="130" spans="1:31" s="34" customFormat="1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</row>
    <row r="131" spans="1:31" s="34" customFormat="1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</row>
    <row r="132" spans="1:31" s="34" customFormat="1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</row>
    <row r="133" spans="1:31" s="34" customFormat="1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</row>
    <row r="134" spans="1:31" s="34" customFormat="1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</row>
    <row r="135" spans="1:31" s="34" customFormat="1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</row>
    <row r="136" spans="1:31" s="34" customFormat="1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</row>
    <row r="137" spans="1:31" s="34" customFormat="1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</row>
    <row r="138" spans="1:31" s="34" customFormat="1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</row>
    <row r="139" spans="1:31" s="34" customFormat="1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</row>
    <row r="140" spans="1:31" s="34" customFormat="1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</row>
    <row r="141" spans="1:31" s="34" customFormat="1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</row>
    <row r="142" spans="1:31" s="34" customFormat="1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</row>
    <row r="143" spans="1:31" s="34" customFormat="1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</row>
    <row r="144" spans="1:31" s="34" customFormat="1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</row>
    <row r="145" spans="1:31" s="34" customFormat="1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</row>
    <row r="146" spans="1:31" s="34" customFormat="1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</row>
    <row r="147" spans="1:31" s="34" customFormat="1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</row>
    <row r="148" spans="1:31" s="34" customFormat="1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</row>
    <row r="149" spans="1:31" s="34" customFormat="1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</row>
    <row r="150" spans="1:31" s="34" customFormat="1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</row>
    <row r="151" spans="1:31" s="34" customFormat="1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</row>
    <row r="152" spans="1:31" s="34" customFormat="1" x14ac:dyDescent="0.15">
      <c r="A152" s="9"/>
      <c r="B152" s="6"/>
      <c r="C152" s="6"/>
      <c r="D152" s="10"/>
      <c r="E152" s="7"/>
      <c r="F152" s="7"/>
      <c r="G152" s="8"/>
      <c r="H152" s="6"/>
      <c r="I152" s="6"/>
      <c r="J152" s="10"/>
      <c r="K152" s="7"/>
      <c r="L152" s="7"/>
      <c r="M152" s="8"/>
      <c r="N152" s="6"/>
      <c r="O152" s="6"/>
      <c r="P152" s="10"/>
      <c r="Q152" s="7"/>
      <c r="R152" s="7"/>
      <c r="S152" s="8"/>
      <c r="T152" s="6"/>
      <c r="U152" s="6"/>
      <c r="V152" s="10"/>
      <c r="W152" s="7"/>
      <c r="X152" s="7"/>
      <c r="Y152" s="8"/>
      <c r="Z152" s="6"/>
      <c r="AA152" s="6"/>
      <c r="AB152" s="10"/>
      <c r="AC152" s="7"/>
      <c r="AD152" s="7"/>
      <c r="AE152" s="8"/>
    </row>
    <row r="153" spans="1:31" s="34" customFormat="1" x14ac:dyDescent="0.15">
      <c r="A153" s="9"/>
      <c r="B153" s="6"/>
      <c r="C153" s="6"/>
      <c r="D153" s="10"/>
      <c r="E153" s="7"/>
      <c r="F153" s="7"/>
      <c r="G153" s="8"/>
      <c r="H153" s="6"/>
      <c r="I153" s="6"/>
      <c r="J153" s="10"/>
      <c r="K153" s="7"/>
      <c r="L153" s="7"/>
      <c r="M153" s="8"/>
      <c r="N153" s="6"/>
      <c r="O153" s="6"/>
      <c r="P153" s="10"/>
      <c r="Q153" s="7"/>
      <c r="R153" s="7"/>
      <c r="S153" s="8"/>
      <c r="T153" s="6"/>
      <c r="U153" s="6"/>
      <c r="V153" s="10"/>
      <c r="W153" s="7"/>
      <c r="X153" s="7"/>
      <c r="Y153" s="8"/>
      <c r="Z153" s="6"/>
      <c r="AA153" s="6"/>
      <c r="AB153" s="10"/>
      <c r="AC153" s="7"/>
      <c r="AD153" s="7"/>
      <c r="AE153" s="8"/>
    </row>
    <row r="154" spans="1:31" s="34" customFormat="1" x14ac:dyDescent="0.15">
      <c r="A154" s="9"/>
      <c r="B154" s="6"/>
      <c r="C154" s="6"/>
      <c r="D154" s="10"/>
      <c r="E154" s="7"/>
      <c r="F154" s="7"/>
      <c r="G154" s="8"/>
      <c r="H154" s="6"/>
      <c r="I154" s="6"/>
      <c r="J154" s="10"/>
      <c r="K154" s="7"/>
      <c r="L154" s="7"/>
      <c r="M154" s="8"/>
      <c r="N154" s="6"/>
      <c r="O154" s="6"/>
      <c r="P154" s="10"/>
      <c r="Q154" s="7"/>
      <c r="R154" s="7"/>
      <c r="S154" s="8"/>
      <c r="T154" s="6"/>
      <c r="U154" s="6"/>
      <c r="V154" s="10"/>
      <c r="W154" s="7"/>
      <c r="X154" s="7"/>
      <c r="Y154" s="8"/>
      <c r="Z154" s="6"/>
      <c r="AA154" s="6"/>
      <c r="AB154" s="10"/>
      <c r="AC154" s="7"/>
      <c r="AD154" s="7"/>
      <c r="AE154" s="8"/>
    </row>
    <row r="155" spans="1:31" s="34" customFormat="1" x14ac:dyDescent="0.15">
      <c r="A155" s="9"/>
      <c r="B155" s="6"/>
      <c r="C155" s="6"/>
      <c r="D155" s="10"/>
      <c r="E155" s="7"/>
      <c r="F155" s="7"/>
      <c r="G155" s="8"/>
      <c r="H155" s="6"/>
      <c r="I155" s="6"/>
      <c r="J155" s="10"/>
      <c r="K155" s="7"/>
      <c r="L155" s="7"/>
      <c r="M155" s="8"/>
      <c r="N155" s="6"/>
      <c r="O155" s="6"/>
      <c r="P155" s="10"/>
      <c r="Q155" s="7"/>
      <c r="R155" s="7"/>
      <c r="S155" s="8"/>
      <c r="T155" s="6"/>
      <c r="U155" s="6"/>
      <c r="V155" s="10"/>
      <c r="W155" s="7"/>
      <c r="X155" s="7"/>
      <c r="Y155" s="8"/>
      <c r="Z155" s="6"/>
      <c r="AA155" s="6"/>
      <c r="AB155" s="10"/>
      <c r="AC155" s="7"/>
      <c r="AD155" s="7"/>
      <c r="AE155" s="8"/>
    </row>
    <row r="156" spans="1:31" s="34" customFormat="1" x14ac:dyDescent="0.15">
      <c r="A156" s="9"/>
      <c r="B156" s="6"/>
      <c r="C156" s="6"/>
      <c r="D156" s="10"/>
      <c r="E156" s="7"/>
      <c r="F156" s="7"/>
      <c r="G156" s="8"/>
      <c r="H156" s="6"/>
      <c r="I156" s="6"/>
      <c r="J156" s="10"/>
      <c r="K156" s="7"/>
      <c r="L156" s="7"/>
      <c r="M156" s="8"/>
      <c r="N156" s="6"/>
      <c r="O156" s="6"/>
      <c r="P156" s="10"/>
      <c r="Q156" s="7"/>
      <c r="R156" s="7"/>
      <c r="S156" s="8"/>
      <c r="T156" s="6"/>
      <c r="U156" s="6"/>
      <c r="V156" s="10"/>
      <c r="W156" s="7"/>
      <c r="X156" s="7"/>
      <c r="Y156" s="8"/>
      <c r="Z156" s="6"/>
      <c r="AA156" s="6"/>
      <c r="AB156" s="10"/>
      <c r="AC156" s="7"/>
      <c r="AD156" s="7"/>
      <c r="AE156" s="8"/>
    </row>
    <row r="157" spans="1:31" s="34" customFormat="1" x14ac:dyDescent="0.15">
      <c r="A157" s="9"/>
      <c r="B157" s="6"/>
      <c r="C157" s="6"/>
      <c r="D157" s="10"/>
      <c r="E157" s="7"/>
      <c r="F157" s="7"/>
      <c r="G157" s="8"/>
      <c r="H157" s="6"/>
      <c r="I157" s="6"/>
      <c r="J157" s="10"/>
      <c r="K157" s="7"/>
      <c r="L157" s="7"/>
      <c r="M157" s="8"/>
      <c r="N157" s="6"/>
      <c r="O157" s="6"/>
      <c r="P157" s="10"/>
      <c r="Q157" s="7"/>
      <c r="R157" s="7"/>
      <c r="S157" s="8"/>
      <c r="T157" s="6"/>
      <c r="U157" s="6"/>
      <c r="V157" s="10"/>
      <c r="W157" s="7"/>
      <c r="X157" s="7"/>
      <c r="Y157" s="8"/>
      <c r="Z157" s="6"/>
      <c r="AA157" s="6"/>
      <c r="AB157" s="10"/>
      <c r="AC157" s="7"/>
      <c r="AD157" s="7"/>
      <c r="AE157" s="8"/>
    </row>
    <row r="158" spans="1:31" s="34" customFormat="1" x14ac:dyDescent="0.15">
      <c r="A158" s="9"/>
      <c r="B158" s="6"/>
      <c r="C158" s="6"/>
      <c r="D158" s="10"/>
      <c r="E158" s="7"/>
      <c r="F158" s="7"/>
      <c r="G158" s="8"/>
      <c r="H158" s="6"/>
      <c r="I158" s="6"/>
      <c r="J158" s="10"/>
      <c r="K158" s="7"/>
      <c r="L158" s="7"/>
      <c r="M158" s="8"/>
      <c r="N158" s="6"/>
      <c r="O158" s="6"/>
      <c r="P158" s="10"/>
      <c r="Q158" s="7"/>
      <c r="R158" s="7"/>
      <c r="S158" s="8"/>
      <c r="T158" s="6"/>
      <c r="U158" s="6"/>
      <c r="V158" s="10"/>
      <c r="W158" s="7"/>
      <c r="X158" s="7"/>
      <c r="Y158" s="8"/>
      <c r="Z158" s="6"/>
      <c r="AA158" s="6"/>
      <c r="AB158" s="10"/>
      <c r="AC158" s="7"/>
      <c r="AD158" s="7"/>
      <c r="AE158" s="8"/>
    </row>
    <row r="159" spans="1:31" s="34" customFormat="1" x14ac:dyDescent="0.15">
      <c r="A159" s="9"/>
      <c r="B159" s="6"/>
      <c r="C159" s="6"/>
      <c r="D159" s="10"/>
      <c r="E159" s="7"/>
      <c r="F159" s="7"/>
      <c r="G159" s="8"/>
      <c r="H159" s="6"/>
      <c r="I159" s="6"/>
      <c r="J159" s="10"/>
      <c r="K159" s="7"/>
      <c r="L159" s="7"/>
      <c r="M159" s="8"/>
      <c r="N159" s="6"/>
      <c r="O159" s="6"/>
      <c r="P159" s="10"/>
      <c r="Q159" s="7"/>
      <c r="R159" s="7"/>
      <c r="S159" s="8"/>
      <c r="T159" s="6"/>
      <c r="U159" s="6"/>
      <c r="V159" s="10"/>
      <c r="W159" s="7"/>
      <c r="X159" s="7"/>
      <c r="Y159" s="8"/>
      <c r="Z159" s="6"/>
      <c r="AA159" s="6"/>
      <c r="AB159" s="10"/>
      <c r="AC159" s="7"/>
      <c r="AD159" s="7"/>
      <c r="AE159" s="8"/>
    </row>
    <row r="160" spans="1:31" s="34" customFormat="1" x14ac:dyDescent="0.15">
      <c r="A160" s="9"/>
      <c r="B160" s="6"/>
      <c r="C160" s="6"/>
      <c r="D160" s="10"/>
      <c r="E160" s="7"/>
      <c r="F160" s="7"/>
      <c r="G160" s="8"/>
      <c r="H160" s="6"/>
      <c r="I160" s="6"/>
      <c r="J160" s="10"/>
      <c r="K160" s="7"/>
      <c r="L160" s="7"/>
      <c r="M160" s="8"/>
      <c r="N160" s="6"/>
      <c r="O160" s="6"/>
      <c r="P160" s="10"/>
      <c r="Q160" s="7"/>
      <c r="R160" s="7"/>
      <c r="S160" s="8"/>
      <c r="T160" s="6"/>
      <c r="U160" s="6"/>
      <c r="V160" s="10"/>
      <c r="W160" s="7"/>
      <c r="X160" s="7"/>
      <c r="Y160" s="8"/>
      <c r="Z160" s="6"/>
      <c r="AA160" s="6"/>
      <c r="AB160" s="10"/>
      <c r="AC160" s="7"/>
      <c r="AD160" s="7"/>
      <c r="AE160" s="8"/>
    </row>
    <row r="161" spans="1:31" s="34" customFormat="1" x14ac:dyDescent="0.15">
      <c r="A161" s="9"/>
      <c r="B161" s="6"/>
      <c r="C161" s="6"/>
      <c r="D161" s="10"/>
      <c r="E161" s="7"/>
      <c r="F161" s="7"/>
      <c r="G161" s="8"/>
      <c r="H161" s="6"/>
      <c r="I161" s="6"/>
      <c r="J161" s="10"/>
      <c r="K161" s="7"/>
      <c r="L161" s="7"/>
      <c r="M161" s="8"/>
      <c r="N161" s="6"/>
      <c r="O161" s="6"/>
      <c r="P161" s="10"/>
      <c r="Q161" s="7"/>
      <c r="R161" s="7"/>
      <c r="S161" s="8"/>
      <c r="T161" s="6"/>
      <c r="U161" s="6"/>
      <c r="V161" s="10"/>
      <c r="W161" s="7"/>
      <c r="X161" s="7"/>
      <c r="Y161" s="8"/>
      <c r="Z161" s="6"/>
      <c r="AA161" s="6"/>
      <c r="AB161" s="10"/>
      <c r="AC161" s="7"/>
      <c r="AD161" s="7"/>
      <c r="AE161" s="8"/>
    </row>
    <row r="162" spans="1:31" s="34" customFormat="1" x14ac:dyDescent="0.15">
      <c r="A162" s="9"/>
      <c r="B162" s="6"/>
      <c r="C162" s="6"/>
      <c r="D162" s="10"/>
      <c r="E162" s="7"/>
      <c r="F162" s="7"/>
      <c r="G162" s="8"/>
      <c r="H162" s="6"/>
      <c r="I162" s="6"/>
      <c r="J162" s="10"/>
      <c r="K162" s="7"/>
      <c r="L162" s="7"/>
      <c r="M162" s="8"/>
      <c r="N162" s="6"/>
      <c r="O162" s="6"/>
      <c r="P162" s="10"/>
      <c r="Q162" s="7"/>
      <c r="R162" s="7"/>
      <c r="S162" s="8"/>
      <c r="T162" s="6"/>
      <c r="U162" s="6"/>
      <c r="V162" s="10"/>
      <c r="W162" s="7"/>
      <c r="X162" s="7"/>
      <c r="Y162" s="8"/>
      <c r="Z162" s="6"/>
      <c r="AA162" s="6"/>
      <c r="AB162" s="10"/>
      <c r="AC162" s="7"/>
      <c r="AD162" s="7"/>
      <c r="AE162" s="8"/>
    </row>
    <row r="163" spans="1:31" s="34" customFormat="1" x14ac:dyDescent="0.15">
      <c r="A163" s="9"/>
      <c r="B163" s="6"/>
      <c r="C163" s="6"/>
      <c r="D163" s="10"/>
      <c r="E163" s="7"/>
      <c r="F163" s="7"/>
      <c r="G163" s="8"/>
      <c r="H163" s="6"/>
      <c r="I163" s="6"/>
      <c r="J163" s="10"/>
      <c r="K163" s="7"/>
      <c r="L163" s="7"/>
      <c r="M163" s="8"/>
      <c r="N163" s="6"/>
      <c r="O163" s="6"/>
      <c r="P163" s="10"/>
      <c r="Q163" s="7"/>
      <c r="R163" s="7"/>
      <c r="S163" s="8"/>
      <c r="T163" s="6"/>
      <c r="U163" s="6"/>
      <c r="V163" s="10"/>
      <c r="W163" s="7"/>
      <c r="X163" s="7"/>
      <c r="Y163" s="8"/>
      <c r="Z163" s="6"/>
      <c r="AA163" s="6"/>
      <c r="AB163" s="10"/>
      <c r="AC163" s="7"/>
      <c r="AD163" s="7"/>
      <c r="AE163" s="8"/>
    </row>
    <row r="164" spans="1:31" s="34" customFormat="1" x14ac:dyDescent="0.15">
      <c r="A164" s="9"/>
      <c r="B164" s="6"/>
      <c r="C164" s="6"/>
      <c r="D164" s="10"/>
      <c r="E164" s="7"/>
      <c r="F164" s="7"/>
      <c r="G164" s="8"/>
      <c r="H164" s="6"/>
      <c r="I164" s="6"/>
      <c r="J164" s="10"/>
      <c r="K164" s="7"/>
      <c r="L164" s="7"/>
      <c r="M164" s="8"/>
      <c r="N164" s="6"/>
      <c r="O164" s="6"/>
      <c r="P164" s="10"/>
      <c r="Q164" s="7"/>
      <c r="R164" s="7"/>
      <c r="S164" s="8"/>
      <c r="T164" s="6"/>
      <c r="U164" s="6"/>
      <c r="V164" s="10"/>
      <c r="W164" s="7"/>
      <c r="X164" s="7"/>
      <c r="Y164" s="8"/>
      <c r="Z164" s="6"/>
      <c r="AA164" s="6"/>
      <c r="AB164" s="10"/>
      <c r="AC164" s="7"/>
      <c r="AD164" s="7"/>
      <c r="AE164" s="8"/>
    </row>
    <row r="165" spans="1:31" s="34" customFormat="1" x14ac:dyDescent="0.15">
      <c r="A165" s="9"/>
      <c r="B165" s="6"/>
      <c r="C165" s="6"/>
      <c r="D165" s="10"/>
      <c r="E165" s="7"/>
      <c r="F165" s="7"/>
      <c r="G165" s="8"/>
      <c r="H165" s="6"/>
      <c r="I165" s="6"/>
      <c r="J165" s="10"/>
      <c r="K165" s="7"/>
      <c r="L165" s="7"/>
      <c r="M165" s="8"/>
      <c r="N165" s="6"/>
      <c r="O165" s="6"/>
      <c r="P165" s="10"/>
      <c r="Q165" s="7"/>
      <c r="R165" s="7"/>
      <c r="S165" s="8"/>
      <c r="T165" s="6"/>
      <c r="U165" s="6"/>
      <c r="V165" s="10"/>
      <c r="W165" s="7"/>
      <c r="X165" s="7"/>
      <c r="Y165" s="8"/>
      <c r="Z165" s="6"/>
      <c r="AA165" s="6"/>
      <c r="AB165" s="10"/>
      <c r="AC165" s="7"/>
      <c r="AD165" s="7"/>
      <c r="AE165" s="8"/>
    </row>
    <row r="166" spans="1:31" s="34" customFormat="1" x14ac:dyDescent="0.15">
      <c r="A166" s="9"/>
      <c r="B166" s="6"/>
      <c r="C166" s="6"/>
      <c r="D166" s="10"/>
      <c r="E166" s="7"/>
      <c r="F166" s="7"/>
      <c r="G166" s="8"/>
      <c r="H166" s="6"/>
      <c r="I166" s="6"/>
      <c r="J166" s="10"/>
      <c r="K166" s="7"/>
      <c r="L166" s="7"/>
      <c r="M166" s="8"/>
      <c r="N166" s="6"/>
      <c r="O166" s="6"/>
      <c r="P166" s="10"/>
      <c r="Q166" s="7"/>
      <c r="R166" s="7"/>
      <c r="S166" s="8"/>
      <c r="T166" s="6"/>
      <c r="U166" s="6"/>
      <c r="V166" s="10"/>
      <c r="W166" s="7"/>
      <c r="X166" s="7"/>
      <c r="Y166" s="8"/>
      <c r="Z166" s="6"/>
      <c r="AA166" s="6"/>
      <c r="AB166" s="10"/>
      <c r="AC166" s="7"/>
      <c r="AD166" s="7"/>
      <c r="AE166" s="8"/>
    </row>
    <row r="167" spans="1:31" s="34" customFormat="1" x14ac:dyDescent="0.15">
      <c r="A167" s="9"/>
      <c r="B167" s="6"/>
      <c r="C167" s="6"/>
      <c r="D167" s="10"/>
      <c r="E167" s="7"/>
      <c r="F167" s="7"/>
      <c r="G167" s="8"/>
      <c r="H167" s="6"/>
      <c r="I167" s="6"/>
      <c r="J167" s="10"/>
      <c r="K167" s="7"/>
      <c r="L167" s="7"/>
      <c r="M167" s="8"/>
      <c r="N167" s="6"/>
      <c r="O167" s="6"/>
      <c r="P167" s="10"/>
      <c r="Q167" s="7"/>
      <c r="R167" s="7"/>
      <c r="S167" s="8"/>
      <c r="T167" s="6"/>
      <c r="U167" s="6"/>
      <c r="V167" s="10"/>
      <c r="W167" s="7"/>
      <c r="X167" s="7"/>
      <c r="Y167" s="8"/>
      <c r="Z167" s="6"/>
      <c r="AA167" s="6"/>
      <c r="AB167" s="10"/>
      <c r="AC167" s="7"/>
      <c r="AD167" s="7"/>
      <c r="AE167" s="8"/>
    </row>
    <row r="168" spans="1:31" s="34" customFormat="1" x14ac:dyDescent="0.15">
      <c r="A168" s="9"/>
      <c r="B168" s="6"/>
      <c r="C168" s="6"/>
      <c r="D168" s="10"/>
      <c r="E168" s="7"/>
      <c r="F168" s="7"/>
      <c r="G168" s="8"/>
      <c r="H168" s="6"/>
      <c r="I168" s="6"/>
      <c r="J168" s="10"/>
      <c r="K168" s="7"/>
      <c r="L168" s="7"/>
      <c r="M168" s="8"/>
      <c r="N168" s="6"/>
      <c r="O168" s="6"/>
      <c r="P168" s="10"/>
      <c r="Q168" s="7"/>
      <c r="R168" s="7"/>
      <c r="S168" s="8"/>
      <c r="T168" s="6"/>
      <c r="U168" s="6"/>
      <c r="V168" s="10"/>
      <c r="W168" s="7"/>
      <c r="X168" s="7"/>
      <c r="Y168" s="8"/>
      <c r="Z168" s="6"/>
      <c r="AA168" s="6"/>
      <c r="AB168" s="10"/>
      <c r="AC168" s="7"/>
      <c r="AD168" s="7"/>
      <c r="AE168" s="8"/>
    </row>
    <row r="169" spans="1:31" s="34" customFormat="1" x14ac:dyDescent="0.15">
      <c r="A169" s="9"/>
      <c r="B169" s="6"/>
      <c r="C169" s="6"/>
      <c r="D169" s="10"/>
      <c r="E169" s="7"/>
      <c r="F169" s="7"/>
      <c r="G169" s="8"/>
      <c r="H169" s="6"/>
      <c r="I169" s="6"/>
      <c r="J169" s="10"/>
      <c r="K169" s="7"/>
      <c r="L169" s="7"/>
      <c r="M169" s="8"/>
      <c r="N169" s="6"/>
      <c r="O169" s="6"/>
      <c r="P169" s="10"/>
      <c r="Q169" s="7"/>
      <c r="R169" s="7"/>
      <c r="S169" s="8"/>
      <c r="T169" s="6"/>
      <c r="U169" s="6"/>
      <c r="V169" s="10"/>
      <c r="W169" s="7"/>
      <c r="X169" s="7"/>
      <c r="Y169" s="8"/>
      <c r="Z169" s="6"/>
      <c r="AA169" s="6"/>
      <c r="AB169" s="10"/>
      <c r="AC169" s="7"/>
      <c r="AD169" s="7"/>
      <c r="AE169" s="8"/>
    </row>
    <row r="170" spans="1:31" s="34" customFormat="1" x14ac:dyDescent="0.15">
      <c r="A170" s="9"/>
      <c r="B170" s="6"/>
      <c r="C170" s="6"/>
      <c r="D170" s="10"/>
      <c r="E170" s="7"/>
      <c r="F170" s="7"/>
      <c r="G170" s="8"/>
      <c r="H170" s="6"/>
      <c r="I170" s="6"/>
      <c r="J170" s="10"/>
      <c r="K170" s="7"/>
      <c r="L170" s="7"/>
      <c r="M170" s="8"/>
      <c r="N170" s="6"/>
      <c r="O170" s="6"/>
      <c r="P170" s="10"/>
      <c r="Q170" s="7"/>
      <c r="R170" s="7"/>
      <c r="S170" s="8"/>
      <c r="T170" s="6"/>
      <c r="U170" s="6"/>
      <c r="V170" s="10"/>
      <c r="W170" s="7"/>
      <c r="X170" s="7"/>
      <c r="Y170" s="8"/>
      <c r="Z170" s="6"/>
      <c r="AA170" s="6"/>
      <c r="AB170" s="10"/>
      <c r="AC170" s="7"/>
      <c r="AD170" s="7"/>
      <c r="AE170" s="8"/>
    </row>
    <row r="171" spans="1:31" s="34" customFormat="1" x14ac:dyDescent="0.15">
      <c r="A171" s="9"/>
      <c r="B171" s="6"/>
      <c r="C171" s="6"/>
      <c r="D171" s="10"/>
      <c r="E171" s="7"/>
      <c r="F171" s="7"/>
      <c r="G171" s="8"/>
      <c r="H171" s="6"/>
      <c r="I171" s="6"/>
      <c r="J171" s="10"/>
      <c r="K171" s="7"/>
      <c r="L171" s="7"/>
      <c r="M171" s="8"/>
      <c r="N171" s="6"/>
      <c r="O171" s="6"/>
      <c r="P171" s="10"/>
      <c r="Q171" s="7"/>
      <c r="R171" s="7"/>
      <c r="S171" s="8"/>
      <c r="T171" s="6"/>
      <c r="U171" s="6"/>
      <c r="V171" s="10"/>
      <c r="W171" s="7"/>
      <c r="X171" s="7"/>
      <c r="Y171" s="8"/>
      <c r="Z171" s="6"/>
      <c r="AA171" s="6"/>
      <c r="AB171" s="10"/>
      <c r="AC171" s="7"/>
      <c r="AD171" s="7"/>
      <c r="AE171" s="8"/>
    </row>
    <row r="172" spans="1:31" s="34" customFormat="1" x14ac:dyDescent="0.15">
      <c r="A172" s="9"/>
      <c r="B172" s="6"/>
      <c r="C172" s="6"/>
      <c r="D172" s="10"/>
      <c r="E172" s="7"/>
      <c r="F172" s="7"/>
      <c r="G172" s="8"/>
      <c r="H172" s="6"/>
      <c r="I172" s="6"/>
      <c r="J172" s="10"/>
      <c r="K172" s="7"/>
      <c r="L172" s="7"/>
      <c r="M172" s="8"/>
      <c r="N172" s="6"/>
      <c r="O172" s="6"/>
      <c r="P172" s="10"/>
      <c r="Q172" s="7"/>
      <c r="R172" s="7"/>
      <c r="S172" s="8"/>
      <c r="T172" s="6"/>
      <c r="U172" s="6"/>
      <c r="V172" s="10"/>
      <c r="W172" s="7"/>
      <c r="X172" s="7"/>
      <c r="Y172" s="8"/>
      <c r="Z172" s="6"/>
      <c r="AA172" s="6"/>
      <c r="AB172" s="10"/>
      <c r="AC172" s="7"/>
      <c r="AD172" s="7"/>
      <c r="AE172" s="8"/>
    </row>
    <row r="173" spans="1:31" s="34" customFormat="1" x14ac:dyDescent="0.15">
      <c r="A173" s="9"/>
      <c r="B173" s="6"/>
      <c r="C173" s="6"/>
      <c r="D173" s="10"/>
      <c r="E173" s="7"/>
      <c r="F173" s="7"/>
      <c r="G173" s="8"/>
      <c r="H173" s="6"/>
      <c r="I173" s="6"/>
      <c r="J173" s="10"/>
      <c r="K173" s="7"/>
      <c r="L173" s="7"/>
      <c r="M173" s="8"/>
      <c r="N173" s="6"/>
      <c r="O173" s="6"/>
      <c r="P173" s="10"/>
      <c r="Q173" s="7"/>
      <c r="R173" s="7"/>
      <c r="S173" s="8"/>
      <c r="T173" s="6"/>
      <c r="U173" s="6"/>
      <c r="V173" s="10"/>
      <c r="W173" s="7"/>
      <c r="X173" s="7"/>
      <c r="Y173" s="8"/>
      <c r="Z173" s="6"/>
      <c r="AA173" s="6"/>
      <c r="AB173" s="10"/>
      <c r="AC173" s="7"/>
      <c r="AD173" s="7"/>
      <c r="AE173" s="8"/>
    </row>
    <row r="174" spans="1:31" s="34" customFormat="1" x14ac:dyDescent="0.15">
      <c r="A174" s="9"/>
      <c r="B174" s="6"/>
      <c r="C174" s="6"/>
      <c r="D174" s="10"/>
      <c r="E174" s="7"/>
      <c r="F174" s="7"/>
      <c r="G174" s="8"/>
      <c r="H174" s="6"/>
      <c r="I174" s="6"/>
      <c r="J174" s="10"/>
      <c r="K174" s="7"/>
      <c r="L174" s="7"/>
      <c r="M174" s="8"/>
      <c r="N174" s="6"/>
      <c r="O174" s="6"/>
      <c r="P174" s="10"/>
      <c r="Q174" s="7"/>
      <c r="R174" s="7"/>
      <c r="S174" s="8"/>
      <c r="T174" s="6"/>
      <c r="U174" s="6"/>
      <c r="V174" s="10"/>
      <c r="W174" s="7"/>
      <c r="X174" s="7"/>
      <c r="Y174" s="8"/>
      <c r="Z174" s="6"/>
      <c r="AA174" s="6"/>
      <c r="AB174" s="10"/>
      <c r="AC174" s="7"/>
      <c r="AD174" s="7"/>
      <c r="AE174" s="8"/>
    </row>
    <row r="175" spans="1:31" s="34" customFormat="1" x14ac:dyDescent="0.15">
      <c r="A175" s="9"/>
      <c r="B175" s="6"/>
      <c r="C175" s="6"/>
      <c r="D175" s="10"/>
      <c r="E175" s="7"/>
      <c r="F175" s="7"/>
      <c r="G175" s="8"/>
      <c r="H175" s="6"/>
      <c r="I175" s="6"/>
      <c r="J175" s="10"/>
      <c r="K175" s="7"/>
      <c r="L175" s="7"/>
      <c r="M175" s="8"/>
      <c r="N175" s="6"/>
      <c r="O175" s="6"/>
      <c r="P175" s="10"/>
      <c r="Q175" s="7"/>
      <c r="R175" s="7"/>
      <c r="S175" s="8"/>
      <c r="T175" s="6"/>
      <c r="U175" s="6"/>
      <c r="V175" s="10"/>
      <c r="W175" s="7"/>
      <c r="X175" s="7"/>
      <c r="Y175" s="8"/>
      <c r="Z175" s="6"/>
      <c r="AA175" s="6"/>
      <c r="AB175" s="10"/>
      <c r="AC175" s="7"/>
      <c r="AD175" s="7"/>
      <c r="AE175" s="8"/>
    </row>
    <row r="176" spans="1:31" s="34" customFormat="1" x14ac:dyDescent="0.15">
      <c r="A176" s="9"/>
      <c r="B176" s="6"/>
      <c r="C176" s="6"/>
      <c r="D176" s="10"/>
      <c r="E176" s="7"/>
      <c r="F176" s="7"/>
      <c r="G176" s="8"/>
      <c r="H176" s="6"/>
      <c r="I176" s="6"/>
      <c r="J176" s="10"/>
      <c r="K176" s="7"/>
      <c r="L176" s="7"/>
      <c r="M176" s="8"/>
      <c r="N176" s="6"/>
      <c r="O176" s="6"/>
      <c r="P176" s="10"/>
      <c r="Q176" s="7"/>
      <c r="R176" s="7"/>
      <c r="S176" s="8"/>
      <c r="T176" s="6"/>
      <c r="U176" s="6"/>
      <c r="V176" s="10"/>
      <c r="W176" s="7"/>
      <c r="X176" s="7"/>
      <c r="Y176" s="8"/>
      <c r="Z176" s="6"/>
      <c r="AA176" s="6"/>
      <c r="AB176" s="10"/>
      <c r="AC176" s="7"/>
      <c r="AD176" s="7"/>
      <c r="AE176" s="8"/>
    </row>
    <row r="177" spans="1:31" s="34" customFormat="1" x14ac:dyDescent="0.15">
      <c r="A177" s="9"/>
      <c r="B177" s="6"/>
      <c r="C177" s="6"/>
      <c r="D177" s="10"/>
      <c r="E177" s="7"/>
      <c r="F177" s="7"/>
      <c r="G177" s="8"/>
      <c r="H177" s="6"/>
      <c r="I177" s="6"/>
      <c r="J177" s="10"/>
      <c r="K177" s="7"/>
      <c r="L177" s="7"/>
      <c r="M177" s="8"/>
      <c r="N177" s="6"/>
      <c r="O177" s="6"/>
      <c r="P177" s="10"/>
      <c r="Q177" s="7"/>
      <c r="R177" s="7"/>
      <c r="S177" s="8"/>
      <c r="T177" s="6"/>
      <c r="U177" s="6"/>
      <c r="V177" s="10"/>
      <c r="W177" s="7"/>
      <c r="X177" s="7"/>
      <c r="Y177" s="8"/>
      <c r="Z177" s="6"/>
      <c r="AA177" s="6"/>
      <c r="AB177" s="10"/>
      <c r="AC177" s="7"/>
      <c r="AD177" s="7"/>
      <c r="AE177" s="8"/>
    </row>
    <row r="178" spans="1:31" s="34" customFormat="1" x14ac:dyDescent="0.15">
      <c r="A178" s="9"/>
      <c r="B178" s="6"/>
      <c r="C178" s="6"/>
      <c r="D178" s="10"/>
      <c r="E178" s="7"/>
      <c r="F178" s="7"/>
      <c r="G178" s="8"/>
      <c r="H178" s="6"/>
      <c r="I178" s="6"/>
      <c r="J178" s="10"/>
      <c r="K178" s="7"/>
      <c r="L178" s="7"/>
      <c r="M178" s="8"/>
      <c r="N178" s="6"/>
      <c r="O178" s="6"/>
      <c r="P178" s="10"/>
      <c r="Q178" s="7"/>
      <c r="R178" s="7"/>
      <c r="S178" s="8"/>
      <c r="T178" s="6"/>
      <c r="U178" s="6"/>
      <c r="V178" s="10"/>
      <c r="W178" s="7"/>
      <c r="X178" s="7"/>
      <c r="Y178" s="8"/>
      <c r="Z178" s="6"/>
      <c r="AA178" s="6"/>
      <c r="AB178" s="10"/>
      <c r="AC178" s="7"/>
      <c r="AD178" s="7"/>
      <c r="AE178" s="8"/>
    </row>
    <row r="179" spans="1:31" s="34" customFormat="1" x14ac:dyDescent="0.15">
      <c r="A179" s="9"/>
      <c r="B179" s="6"/>
      <c r="C179" s="6"/>
      <c r="D179" s="10"/>
      <c r="E179" s="7"/>
      <c r="F179" s="7"/>
      <c r="G179" s="8"/>
      <c r="H179" s="6"/>
      <c r="I179" s="6"/>
      <c r="J179" s="10"/>
      <c r="K179" s="7"/>
      <c r="L179" s="7"/>
      <c r="M179" s="8"/>
      <c r="N179" s="6"/>
      <c r="O179" s="6"/>
      <c r="P179" s="10"/>
      <c r="Q179" s="7"/>
      <c r="R179" s="7"/>
      <c r="S179" s="8"/>
      <c r="T179" s="6"/>
      <c r="U179" s="6"/>
      <c r="V179" s="10"/>
      <c r="W179" s="7"/>
      <c r="X179" s="7"/>
      <c r="Y179" s="8"/>
      <c r="Z179" s="6"/>
      <c r="AA179" s="6"/>
      <c r="AB179" s="10"/>
      <c r="AC179" s="7"/>
      <c r="AD179" s="7"/>
      <c r="AE179" s="8"/>
    </row>
    <row r="180" spans="1:31" s="34" customFormat="1" x14ac:dyDescent="0.15">
      <c r="A180" s="9"/>
      <c r="B180" s="6"/>
      <c r="C180" s="6"/>
      <c r="D180" s="10"/>
      <c r="E180" s="7"/>
      <c r="F180" s="7"/>
      <c r="G180" s="8"/>
      <c r="H180" s="6"/>
      <c r="I180" s="6"/>
      <c r="J180" s="10"/>
      <c r="K180" s="7"/>
      <c r="L180" s="7"/>
      <c r="M180" s="8"/>
      <c r="N180" s="6"/>
      <c r="O180" s="6"/>
      <c r="P180" s="10"/>
      <c r="Q180" s="7"/>
      <c r="R180" s="7"/>
      <c r="S180" s="8"/>
      <c r="T180" s="6"/>
      <c r="U180" s="6"/>
      <c r="V180" s="10"/>
      <c r="W180" s="7"/>
      <c r="X180" s="7"/>
      <c r="Y180" s="8"/>
      <c r="Z180" s="6"/>
      <c r="AA180" s="6"/>
      <c r="AB180" s="10"/>
      <c r="AC180" s="7"/>
      <c r="AD180" s="7"/>
      <c r="AE180" s="8"/>
    </row>
    <row r="181" spans="1:31" s="34" customFormat="1" x14ac:dyDescent="0.15">
      <c r="A181" s="9"/>
      <c r="B181" s="6"/>
      <c r="C181" s="6"/>
      <c r="D181" s="10"/>
      <c r="E181" s="7"/>
      <c r="F181" s="7"/>
      <c r="G181" s="8"/>
      <c r="H181" s="6"/>
      <c r="I181" s="6"/>
      <c r="J181" s="10"/>
      <c r="K181" s="7"/>
      <c r="L181" s="7"/>
      <c r="M181" s="8"/>
      <c r="N181" s="6"/>
      <c r="O181" s="6"/>
      <c r="P181" s="10"/>
      <c r="Q181" s="7"/>
      <c r="R181" s="7"/>
      <c r="S181" s="8"/>
      <c r="T181" s="6"/>
      <c r="U181" s="6"/>
      <c r="V181" s="10"/>
      <c r="W181" s="7"/>
      <c r="X181" s="7"/>
      <c r="Y181" s="8"/>
      <c r="Z181" s="6"/>
      <c r="AA181" s="6"/>
      <c r="AB181" s="10"/>
      <c r="AC181" s="7"/>
      <c r="AD181" s="7"/>
      <c r="AE181" s="8"/>
    </row>
    <row r="182" spans="1:31" s="34" customFormat="1" x14ac:dyDescent="0.15">
      <c r="A182" s="9"/>
      <c r="B182" s="6"/>
      <c r="C182" s="6"/>
      <c r="D182" s="10"/>
      <c r="E182" s="7"/>
      <c r="F182" s="7"/>
      <c r="G182" s="8"/>
      <c r="H182" s="6"/>
      <c r="I182" s="6"/>
      <c r="J182" s="10"/>
      <c r="K182" s="7"/>
      <c r="L182" s="7"/>
      <c r="M182" s="8"/>
      <c r="N182" s="6"/>
      <c r="O182" s="6"/>
      <c r="P182" s="10"/>
      <c r="Q182" s="7"/>
      <c r="R182" s="7"/>
      <c r="S182" s="8"/>
      <c r="T182" s="6"/>
      <c r="U182" s="6"/>
      <c r="V182" s="10"/>
      <c r="W182" s="7"/>
      <c r="X182" s="7"/>
      <c r="Y182" s="8"/>
      <c r="Z182" s="6"/>
      <c r="AA182" s="6"/>
      <c r="AB182" s="10"/>
      <c r="AC182" s="7"/>
      <c r="AD182" s="7"/>
      <c r="AE182" s="8"/>
    </row>
    <row r="183" spans="1:31" s="34" customFormat="1" x14ac:dyDescent="0.15">
      <c r="A183" s="9"/>
      <c r="B183" s="6"/>
      <c r="C183" s="6"/>
      <c r="D183" s="10"/>
      <c r="E183" s="7"/>
      <c r="F183" s="7"/>
      <c r="G183" s="8"/>
      <c r="H183" s="6"/>
      <c r="I183" s="6"/>
      <c r="J183" s="10"/>
      <c r="K183" s="7"/>
      <c r="L183" s="7"/>
      <c r="M183" s="8"/>
      <c r="N183" s="6"/>
      <c r="O183" s="6"/>
      <c r="P183" s="10"/>
      <c r="Q183" s="7"/>
      <c r="R183" s="7"/>
      <c r="S183" s="8"/>
      <c r="T183" s="6"/>
      <c r="U183" s="6"/>
      <c r="V183" s="10"/>
      <c r="W183" s="7"/>
      <c r="X183" s="7"/>
      <c r="Y183" s="8"/>
      <c r="Z183" s="6"/>
      <c r="AA183" s="6"/>
      <c r="AB183" s="10"/>
      <c r="AC183" s="7"/>
      <c r="AD183" s="7"/>
      <c r="AE183" s="8"/>
    </row>
    <row r="184" spans="1:31" s="34" customFormat="1" x14ac:dyDescent="0.15">
      <c r="A184" s="9"/>
      <c r="B184" s="6"/>
      <c r="C184" s="6"/>
      <c r="D184" s="10"/>
      <c r="E184" s="7"/>
      <c r="F184" s="7"/>
      <c r="G184" s="8"/>
      <c r="H184" s="6"/>
      <c r="I184" s="6"/>
      <c r="J184" s="10"/>
      <c r="K184" s="7"/>
      <c r="L184" s="7"/>
      <c r="M184" s="8"/>
      <c r="N184" s="6"/>
      <c r="O184" s="6"/>
      <c r="P184" s="10"/>
      <c r="Q184" s="7"/>
      <c r="R184" s="7"/>
      <c r="S184" s="8"/>
      <c r="T184" s="6"/>
      <c r="U184" s="6"/>
      <c r="V184" s="10"/>
      <c r="W184" s="7"/>
      <c r="X184" s="7"/>
      <c r="Y184" s="8"/>
      <c r="Z184" s="6"/>
      <c r="AA184" s="6"/>
      <c r="AB184" s="10"/>
      <c r="AC184" s="7"/>
      <c r="AD184" s="7"/>
      <c r="AE184" s="8"/>
    </row>
    <row r="185" spans="1:31" s="34" customFormat="1" x14ac:dyDescent="0.15">
      <c r="A185" s="9"/>
      <c r="B185" s="6"/>
      <c r="C185" s="6"/>
      <c r="D185" s="10"/>
      <c r="E185" s="7"/>
      <c r="F185" s="7"/>
      <c r="G185" s="8"/>
      <c r="H185" s="6"/>
      <c r="I185" s="6"/>
      <c r="J185" s="10"/>
      <c r="K185" s="7"/>
      <c r="L185" s="7"/>
      <c r="M185" s="8"/>
      <c r="N185" s="6"/>
      <c r="O185" s="6"/>
      <c r="P185" s="10"/>
      <c r="Q185" s="7"/>
      <c r="R185" s="7"/>
      <c r="S185" s="8"/>
      <c r="T185" s="6"/>
      <c r="U185" s="6"/>
      <c r="V185" s="10"/>
      <c r="W185" s="7"/>
      <c r="X185" s="7"/>
      <c r="Y185" s="8"/>
      <c r="Z185" s="6"/>
      <c r="AA185" s="6"/>
      <c r="AB185" s="10"/>
      <c r="AC185" s="7"/>
      <c r="AD185" s="7"/>
      <c r="AE185" s="8"/>
    </row>
    <row r="186" spans="1:31" s="34" customFormat="1" x14ac:dyDescent="0.15">
      <c r="A186" s="9"/>
      <c r="B186" s="6"/>
      <c r="C186" s="6"/>
      <c r="D186" s="10"/>
      <c r="E186" s="7"/>
      <c r="F186" s="7"/>
      <c r="G186" s="8"/>
      <c r="H186" s="6"/>
      <c r="I186" s="6"/>
      <c r="J186" s="10"/>
      <c r="K186" s="7"/>
      <c r="L186" s="7"/>
      <c r="M186" s="8"/>
      <c r="N186" s="6"/>
      <c r="O186" s="6"/>
      <c r="P186" s="10"/>
      <c r="Q186" s="7"/>
      <c r="R186" s="7"/>
      <c r="S186" s="8"/>
      <c r="T186" s="6"/>
      <c r="U186" s="6"/>
      <c r="V186" s="10"/>
      <c r="W186" s="7"/>
      <c r="X186" s="7"/>
      <c r="Y186" s="8"/>
      <c r="Z186" s="6"/>
      <c r="AA186" s="6"/>
      <c r="AB186" s="10"/>
      <c r="AC186" s="7"/>
      <c r="AD186" s="7"/>
      <c r="AE186" s="8"/>
    </row>
    <row r="187" spans="1:31" s="34" customFormat="1" x14ac:dyDescent="0.15">
      <c r="A187" s="9"/>
      <c r="B187" s="6"/>
      <c r="C187" s="6"/>
      <c r="D187" s="10"/>
      <c r="E187" s="7"/>
      <c r="F187" s="7"/>
      <c r="G187" s="8"/>
      <c r="H187" s="6"/>
      <c r="I187" s="6"/>
      <c r="J187" s="10"/>
      <c r="K187" s="7"/>
      <c r="L187" s="7"/>
      <c r="M187" s="8"/>
      <c r="N187" s="6"/>
      <c r="O187" s="6"/>
      <c r="P187" s="10"/>
      <c r="Q187" s="7"/>
      <c r="R187" s="7"/>
      <c r="S187" s="8"/>
      <c r="T187" s="6"/>
      <c r="U187" s="6"/>
      <c r="V187" s="10"/>
      <c r="W187" s="7"/>
      <c r="X187" s="7"/>
      <c r="Y187" s="8"/>
      <c r="Z187" s="6"/>
      <c r="AA187" s="6"/>
      <c r="AB187" s="10"/>
      <c r="AC187" s="7"/>
      <c r="AD187" s="7"/>
      <c r="AE187" s="8"/>
    </row>
    <row r="188" spans="1:31" s="34" customFormat="1" x14ac:dyDescent="0.15">
      <c r="A188" s="9"/>
      <c r="B188" s="6"/>
      <c r="C188" s="6"/>
      <c r="D188" s="10"/>
      <c r="E188" s="7"/>
      <c r="F188" s="7"/>
      <c r="G188" s="8"/>
      <c r="H188" s="6"/>
      <c r="I188" s="6"/>
      <c r="J188" s="10"/>
      <c r="K188" s="7"/>
      <c r="L188" s="7"/>
      <c r="M188" s="8"/>
      <c r="N188" s="6"/>
      <c r="O188" s="6"/>
      <c r="P188" s="10"/>
      <c r="Q188" s="7"/>
      <c r="R188" s="7"/>
      <c r="S188" s="8"/>
      <c r="T188" s="6"/>
      <c r="U188" s="6"/>
      <c r="V188" s="10"/>
      <c r="W188" s="7"/>
      <c r="X188" s="7"/>
      <c r="Y188" s="8"/>
      <c r="Z188" s="6"/>
      <c r="AA188" s="6"/>
      <c r="AB188" s="10"/>
      <c r="AC188" s="7"/>
      <c r="AD188" s="7"/>
      <c r="AE188" s="8"/>
    </row>
    <row r="189" spans="1:31" s="34" customFormat="1" x14ac:dyDescent="0.15">
      <c r="A189" s="9"/>
      <c r="B189" s="6"/>
      <c r="C189" s="6"/>
      <c r="D189" s="10"/>
      <c r="E189" s="7"/>
      <c r="F189" s="7"/>
      <c r="G189" s="8"/>
      <c r="H189" s="6"/>
      <c r="I189" s="6"/>
      <c r="J189" s="10"/>
      <c r="K189" s="7"/>
      <c r="L189" s="7"/>
      <c r="M189" s="8"/>
      <c r="N189" s="6"/>
      <c r="O189" s="6"/>
      <c r="P189" s="10"/>
      <c r="Q189" s="7"/>
      <c r="R189" s="7"/>
      <c r="S189" s="8"/>
      <c r="T189" s="6"/>
      <c r="U189" s="6"/>
      <c r="V189" s="10"/>
      <c r="W189" s="7"/>
      <c r="X189" s="7"/>
      <c r="Y189" s="8"/>
      <c r="Z189" s="6"/>
      <c r="AA189" s="6"/>
      <c r="AB189" s="10"/>
      <c r="AC189" s="7"/>
      <c r="AD189" s="7"/>
      <c r="AE189" s="8"/>
    </row>
    <row r="190" spans="1:31" s="34" customFormat="1" x14ac:dyDescent="0.15">
      <c r="A190" s="9"/>
      <c r="B190" s="6"/>
      <c r="C190" s="6"/>
      <c r="D190" s="10"/>
      <c r="E190" s="7"/>
      <c r="F190" s="7"/>
      <c r="G190" s="8"/>
      <c r="H190" s="6"/>
      <c r="I190" s="6"/>
      <c r="J190" s="10"/>
      <c r="K190" s="7"/>
      <c r="L190" s="7"/>
      <c r="M190" s="8"/>
      <c r="N190" s="6"/>
      <c r="O190" s="6"/>
      <c r="P190" s="10"/>
      <c r="Q190" s="7"/>
      <c r="R190" s="7"/>
      <c r="S190" s="8"/>
      <c r="T190" s="6"/>
      <c r="U190" s="6"/>
      <c r="V190" s="10"/>
      <c r="W190" s="7"/>
      <c r="X190" s="7"/>
      <c r="Y190" s="8"/>
      <c r="Z190" s="6"/>
      <c r="AA190" s="6"/>
      <c r="AB190" s="10"/>
      <c r="AC190" s="7"/>
      <c r="AD190" s="7"/>
      <c r="AE190" s="8"/>
    </row>
  </sheetData>
  <mergeCells count="98"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  <mergeCell ref="B3:G3"/>
    <mergeCell ref="H3:M3"/>
    <mergeCell ref="N3:S3"/>
    <mergeCell ref="T3:Y3"/>
    <mergeCell ref="Z3:AE3"/>
    <mergeCell ref="AF3:AK3"/>
    <mergeCell ref="AL3:AQ3"/>
    <mergeCell ref="AR3:AW3"/>
    <mergeCell ref="AX3:BC3"/>
    <mergeCell ref="BD3:BI3"/>
    <mergeCell ref="BJ3:BO3"/>
    <mergeCell ref="BP3:BU3"/>
    <mergeCell ref="BV3:CA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J20:AK20"/>
    <mergeCell ref="AM20:AN20"/>
    <mergeCell ref="AP20:AQ20"/>
    <mergeCell ref="AS20:AT20"/>
    <mergeCell ref="AV20:AW20"/>
    <mergeCell ref="AY20:AZ20"/>
    <mergeCell ref="BB20:BC20"/>
    <mergeCell ref="BE20:BF20"/>
    <mergeCell ref="BH20:BI20"/>
    <mergeCell ref="BK20:BL20"/>
    <mergeCell ref="BN20:BO20"/>
    <mergeCell ref="BQ20:BR20"/>
    <mergeCell ref="A1:A5"/>
    <mergeCell ref="BT20:BU20"/>
    <mergeCell ref="BW20:BX20"/>
    <mergeCell ref="BZ20:CA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5" right="0.75" top="1" bottom="1" header="0.51" footer="0.51"/>
  <pageSetup paperSize="9" orientation="portrait"/>
  <headerFooter scaleWithDoc="0"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zoomScaleSheetLayoutView="100" workbookViewId="0">
      <selection activeCell="H7" sqref="H7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600309</v>
      </c>
      <c r="O2" s="67"/>
      <c r="P2" s="67"/>
      <c r="Q2" s="67"/>
      <c r="R2" s="67"/>
      <c r="S2" s="68"/>
      <c r="T2" s="66"/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57700</v>
      </c>
      <c r="I6" s="6">
        <v>42.978000000000002</v>
      </c>
      <c r="J6" s="6"/>
      <c r="K6" s="7">
        <v>57700</v>
      </c>
      <c r="L6" s="7">
        <v>43.186</v>
      </c>
      <c r="M6" s="8"/>
      <c r="N6" s="6">
        <v>5000</v>
      </c>
      <c r="O6" s="25">
        <v>28.132000000000001</v>
      </c>
      <c r="P6" s="6"/>
      <c r="Q6" s="7">
        <v>5000</v>
      </c>
      <c r="R6" s="7">
        <v>28.216999999999999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57700</v>
      </c>
      <c r="I19" s="12">
        <f>SUMPRODUCT(H6:H18,I6:I18)/SUM(H19)</f>
        <v>42.978000000000002</v>
      </c>
      <c r="J19" s="13"/>
      <c r="K19" s="11">
        <f>SUM(K6:K18)</f>
        <v>57700</v>
      </c>
      <c r="L19" s="12">
        <f>SUMPRODUCT(K6:K18,L6:L18)/SUM(K19)</f>
        <v>43.186</v>
      </c>
      <c r="M19" s="13"/>
      <c r="N19" s="11">
        <f>SUM(N6:N18)</f>
        <v>5000</v>
      </c>
      <c r="O19" s="12">
        <f>SUMPRODUCT(N6:N18,O6:O18)/(N19)</f>
        <v>28.132000000000001</v>
      </c>
      <c r="P19" s="13"/>
      <c r="Q19" s="11">
        <f>SUM(Q6:Q18)</f>
        <v>5000</v>
      </c>
      <c r="R19" s="12">
        <f>SUMPRODUCT(Q6:Q18,R6:R18)/SUM(Q19)</f>
        <v>28.216999999999999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8018.2689599999067</v>
      </c>
      <c r="J20" s="43"/>
      <c r="K20" s="15" t="s">
        <v>11</v>
      </c>
      <c r="L20" s="42">
        <f>IF(K19=0,0,L19*K19)</f>
        <v>2491832.2000000002</v>
      </c>
      <c r="M20" s="43"/>
      <c r="N20" s="15" t="s">
        <v>10</v>
      </c>
      <c r="O20" s="42">
        <f>IF(Q19=0,0,(R19-O19)*N19-R19*Q19*0.1%-O19*N19*0.03%-R19*Q19*0.03%)</f>
        <v>199.39149999998645</v>
      </c>
      <c r="P20" s="43"/>
      <c r="Q20" s="15" t="s">
        <v>11</v>
      </c>
      <c r="R20" s="42">
        <f>IF(Q19=0,0,R19*Q19)</f>
        <v>141085</v>
      </c>
      <c r="S20" s="43"/>
      <c r="T20" s="15" t="s">
        <v>10</v>
      </c>
      <c r="U20" s="42">
        <f>IF(W19=0,0,(X19-U19)*W19-X19*W19*0.1%-U19*T19*0.03%-X19*W19*0.03%)</f>
        <v>0</v>
      </c>
      <c r="V20" s="43"/>
      <c r="W20" s="15" t="s">
        <v>11</v>
      </c>
      <c r="X20" s="42">
        <f>IF(W19=0,0,X19*W19)</f>
        <v>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3.2178205900059826E-3</v>
      </c>
      <c r="M21" s="29"/>
      <c r="N21" s="20" t="s">
        <v>12</v>
      </c>
      <c r="O21" s="26"/>
      <c r="P21" s="26"/>
      <c r="Q21" s="27"/>
      <c r="R21" s="28">
        <f>O20/R20</f>
        <v>1.4132721409078673E-3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2632917.2000000002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8217.6604599998936</v>
      </c>
      <c r="K22" s="52"/>
      <c r="L22" s="52"/>
      <c r="M22" s="53"/>
      <c r="N22" s="44" t="s">
        <v>15</v>
      </c>
      <c r="O22" s="45"/>
      <c r="P22" s="54">
        <f>J22/D22</f>
        <v>3.1211237710019493E-3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zoomScaleSheetLayoutView="100" workbookViewId="0">
      <selection activeCell="R6" sqref="R6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600150</v>
      </c>
      <c r="O2" s="67"/>
      <c r="P2" s="67"/>
      <c r="Q2" s="67"/>
      <c r="R2" s="67"/>
      <c r="S2" s="68"/>
      <c r="T2" s="66"/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45300</v>
      </c>
      <c r="I6" s="6">
        <v>44.686999999999998</v>
      </c>
      <c r="J6" s="6"/>
      <c r="K6" s="7">
        <v>45300</v>
      </c>
      <c r="L6" s="7">
        <v>44.997999999999998</v>
      </c>
      <c r="M6" s="8"/>
      <c r="N6" s="6">
        <v>10000</v>
      </c>
      <c r="O6" s="25">
        <v>23.419</v>
      </c>
      <c r="P6" s="6"/>
      <c r="Q6" s="7">
        <v>10000</v>
      </c>
      <c r="R6" s="7">
        <v>23.51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45300</v>
      </c>
      <c r="I19" s="12">
        <f>SUMPRODUCT(H6:H18,I6:I18)/SUM(H19)</f>
        <v>44.686999999999998</v>
      </c>
      <c r="J19" s="13"/>
      <c r="K19" s="11">
        <f>SUM(K6:K18)</f>
        <v>45300</v>
      </c>
      <c r="L19" s="12">
        <f>SUMPRODUCT(K6:K18,L6:L18)/SUM(K19)</f>
        <v>44.997999999999998</v>
      </c>
      <c r="M19" s="13"/>
      <c r="N19" s="11">
        <f>SUM(N6:N18)</f>
        <v>10000</v>
      </c>
      <c r="O19" s="12">
        <f>SUMPRODUCT(N6:N18,O6:O18)/(N19)</f>
        <v>23.419</v>
      </c>
      <c r="P19" s="13"/>
      <c r="Q19" s="11">
        <f>SUM(Q6:Q18)</f>
        <v>10000</v>
      </c>
      <c r="R19" s="12">
        <f>SUMPRODUCT(Q6:Q18,R6:R18)/SUM(Q19)</f>
        <v>23.51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10831.071449999998</v>
      </c>
      <c r="J20" s="43"/>
      <c r="K20" s="15" t="s">
        <v>11</v>
      </c>
      <c r="L20" s="42">
        <f>IF(K19=0,0,L19*K19)</f>
        <v>2038409.4</v>
      </c>
      <c r="M20" s="43"/>
      <c r="N20" s="15" t="s">
        <v>10</v>
      </c>
      <c r="O20" s="42">
        <f>IF(Q19=0,0,(R19-O19)*N19-R19*Q19*0.1%-O19*N19*0.03%-R19*Q19*0.03%)</f>
        <v>534.11300000001086</v>
      </c>
      <c r="P20" s="43"/>
      <c r="Q20" s="15" t="s">
        <v>11</v>
      </c>
      <c r="R20" s="42">
        <f>IF(Q19=0,0,R19*Q19)</f>
        <v>235100.00000000003</v>
      </c>
      <c r="S20" s="43"/>
      <c r="T20" s="15" t="s">
        <v>10</v>
      </c>
      <c r="U20" s="42">
        <f>IF(W19=0,0,(X19-U19)*W19-X19*W19*0.1%-U19*T19*0.03%-X19*W19*0.03%)</f>
        <v>0</v>
      </c>
      <c r="V20" s="43"/>
      <c r="W20" s="15" t="s">
        <v>11</v>
      </c>
      <c r="X20" s="42">
        <f>IF(W19=0,0,X19*W19)</f>
        <v>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5.3134917107426991E-3</v>
      </c>
      <c r="M21" s="29"/>
      <c r="N21" s="20" t="s">
        <v>12</v>
      </c>
      <c r="O21" s="26"/>
      <c r="P21" s="26"/>
      <c r="Q21" s="27"/>
      <c r="R21" s="28">
        <f>O20/R20</f>
        <v>2.2718545299872852E-3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2273509.4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11365.184450000008</v>
      </c>
      <c r="K22" s="52"/>
      <c r="L22" s="52"/>
      <c r="M22" s="53"/>
      <c r="N22" s="44" t="s">
        <v>15</v>
      </c>
      <c r="O22" s="45"/>
      <c r="P22" s="54">
        <f>J22/D22</f>
        <v>4.9989608356138786E-3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G1" zoomScaleSheetLayoutView="100" workbookViewId="0">
      <selection activeCell="P10" sqref="P10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600309</v>
      </c>
      <c r="O2" s="67"/>
      <c r="P2" s="67"/>
      <c r="Q2" s="67"/>
      <c r="R2" s="67"/>
      <c r="S2" s="68"/>
      <c r="T2" s="75" t="s">
        <v>17</v>
      </c>
      <c r="U2" s="67"/>
      <c r="V2" s="67"/>
      <c r="W2" s="67"/>
      <c r="X2" s="67"/>
      <c r="Y2" s="68"/>
      <c r="Z2" s="75" t="s">
        <v>16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32300</v>
      </c>
      <c r="I6" s="6">
        <v>45.665999999999997</v>
      </c>
      <c r="J6" s="6"/>
      <c r="K6" s="7">
        <v>32300</v>
      </c>
      <c r="L6" s="7">
        <v>45.875999999999998</v>
      </c>
      <c r="M6" s="8"/>
      <c r="N6" s="6">
        <v>15000</v>
      </c>
      <c r="O6" s="25">
        <v>28.983000000000001</v>
      </c>
      <c r="P6" s="6"/>
      <c r="Q6" s="7">
        <v>15000</v>
      </c>
      <c r="R6" s="7">
        <v>29.013000000000002</v>
      </c>
      <c r="S6" s="8"/>
      <c r="T6" s="6">
        <v>10000</v>
      </c>
      <c r="U6" s="6">
        <v>12.648</v>
      </c>
      <c r="V6" s="6"/>
      <c r="W6" s="7">
        <v>10000</v>
      </c>
      <c r="X6" s="7">
        <v>12.634</v>
      </c>
      <c r="Y6" s="8"/>
      <c r="Z6" s="6">
        <v>70000</v>
      </c>
      <c r="AA6" s="6">
        <v>4.75</v>
      </c>
      <c r="AB6" s="6"/>
      <c r="AC6" s="7">
        <v>70000</v>
      </c>
      <c r="AD6" s="7">
        <v>4.7699999999999996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32300</v>
      </c>
      <c r="I19" s="12">
        <f>SUMPRODUCT(H6:H18,I6:I18)/SUM(H19)</f>
        <v>45.665999999999997</v>
      </c>
      <c r="J19" s="13"/>
      <c r="K19" s="11">
        <f>SUM(K6:K18)</f>
        <v>32300</v>
      </c>
      <c r="L19" s="12">
        <f>SUMPRODUCT(K6:K18,L6:L18)/SUM(K19)</f>
        <v>45.875999999999998</v>
      </c>
      <c r="M19" s="13"/>
      <c r="N19" s="11">
        <f>SUM(N6:N18)</f>
        <v>15000</v>
      </c>
      <c r="O19" s="12">
        <f>SUMPRODUCT(N6:N18,O6:O18)/(N19)</f>
        <v>28.983000000000001</v>
      </c>
      <c r="P19" s="13"/>
      <c r="Q19" s="11">
        <f>SUM(Q6:Q18)</f>
        <v>15000</v>
      </c>
      <c r="R19" s="12">
        <f>SUMPRODUCT(Q6:Q18,R6:R18)/SUM(Q19)</f>
        <v>29.013000000000002</v>
      </c>
      <c r="S19" s="13"/>
      <c r="T19" s="11">
        <f>SUM(T6:T18)</f>
        <v>10000</v>
      </c>
      <c r="U19" s="12">
        <f>SUMPRODUCT(T6:T18,U6:U18)/SUM(T19)</f>
        <v>12.648</v>
      </c>
      <c r="V19" s="13"/>
      <c r="W19" s="11">
        <f>SUM(W6:W18)</f>
        <v>10000</v>
      </c>
      <c r="X19" s="12">
        <f>SUMPRODUCT(W6:W18,X6:X18)/SUM(W19)</f>
        <v>12.634</v>
      </c>
      <c r="Y19" s="13"/>
      <c r="Z19" s="11">
        <f>SUM(Z6:Z18)</f>
        <v>70000</v>
      </c>
      <c r="AA19" s="12">
        <f>SUMPRODUCT(Z6:Z18,AA6:AA18)/SUM(Z19)</f>
        <v>4.75</v>
      </c>
      <c r="AB19" s="13"/>
      <c r="AC19" s="11">
        <f>SUM(AC6:AC18)</f>
        <v>70000</v>
      </c>
      <c r="AD19" s="12">
        <f>SUMPRODUCT(AC6:AC18,AD6:AD18)/SUM(AC19)</f>
        <v>4.7699999999999996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4414.1632200000276</v>
      </c>
      <c r="J20" s="43"/>
      <c r="K20" s="15" t="s">
        <v>11</v>
      </c>
      <c r="L20" s="42">
        <f>IF(K19=0,0,L19*K19)</f>
        <v>1481794.7999999998</v>
      </c>
      <c r="M20" s="43"/>
      <c r="N20" s="15" t="s">
        <v>10</v>
      </c>
      <c r="O20" s="42">
        <f>IF(Q19=0,0,(R19-O19)*N19-R19*Q19*0.1%-O19*N19*0.03%-R19*Q19*0.03%)</f>
        <v>-246.17699999998291</v>
      </c>
      <c r="P20" s="43"/>
      <c r="Q20" s="15" t="s">
        <v>11</v>
      </c>
      <c r="R20" s="42">
        <f>IF(Q19=0,0,R19*Q19)</f>
        <v>435195</v>
      </c>
      <c r="S20" s="43"/>
      <c r="T20" s="15" t="s">
        <v>10</v>
      </c>
      <c r="U20" s="42">
        <f>IF(W19=0,0,(X19-U19)*W19-X19*W19*0.1%-U19*T19*0.03%-X19*W19*0.03%)</f>
        <v>-342.18599999999344</v>
      </c>
      <c r="V20" s="43"/>
      <c r="W20" s="15" t="s">
        <v>11</v>
      </c>
      <c r="X20" s="42">
        <f>IF(W19=0,0,X19*W19)</f>
        <v>126340</v>
      </c>
      <c r="Y20" s="43"/>
      <c r="Z20" s="15" t="s">
        <v>10</v>
      </c>
      <c r="AA20" s="42">
        <f>IF(AC19=0,0,(AD19-AA19)*AC19-AC19*AD19*0.1%-AA19*Z19*0.03%-AD19*AC19*0.03%)</f>
        <v>866.17999999997039</v>
      </c>
      <c r="AB20" s="43"/>
      <c r="AC20" s="15" t="s">
        <v>11</v>
      </c>
      <c r="AD20" s="42">
        <f>IF(AC19=0,0,AD19*AC19)</f>
        <v>333899.99999999994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2.9789301595605734E-3</v>
      </c>
      <c r="M21" s="29"/>
      <c r="N21" s="20" t="s">
        <v>12</v>
      </c>
      <c r="O21" s="26"/>
      <c r="P21" s="26"/>
      <c r="Q21" s="27"/>
      <c r="R21" s="28">
        <f>O20/R20</f>
        <v>-5.6567056147240416E-4</v>
      </c>
      <c r="S21" s="29"/>
      <c r="T21" s="27" t="s">
        <v>12</v>
      </c>
      <c r="U21" s="26"/>
      <c r="V21" s="26"/>
      <c r="W21" s="27"/>
      <c r="X21" s="28">
        <f>U20/X20</f>
        <v>-2.7084533797688258E-3</v>
      </c>
      <c r="Y21" s="26"/>
      <c r="Z21" s="27" t="s">
        <v>12</v>
      </c>
      <c r="AA21" s="26"/>
      <c r="AB21" s="26"/>
      <c r="AC21" s="27"/>
      <c r="AD21" s="28">
        <f>AA20/AD20</f>
        <v>2.5941299790355511E-3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2377229.7999999998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4691.9802200000213</v>
      </c>
      <c r="K22" s="52"/>
      <c r="L22" s="52"/>
      <c r="M22" s="53"/>
      <c r="N22" s="44" t="s">
        <v>15</v>
      </c>
      <c r="O22" s="45"/>
      <c r="P22" s="54">
        <f>J22/D22</f>
        <v>1.9737175682384687E-3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C1" zoomScaleSheetLayoutView="100" workbookViewId="0">
      <selection activeCell="K8" sqref="K8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75" t="s">
        <v>17</v>
      </c>
      <c r="O2" s="67"/>
      <c r="P2" s="67"/>
      <c r="Q2" s="67"/>
      <c r="R2" s="67"/>
      <c r="S2" s="68"/>
      <c r="T2" s="75" t="s">
        <v>16</v>
      </c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38502</v>
      </c>
      <c r="I6" s="6">
        <v>44.463999999999999</v>
      </c>
      <c r="J6" s="6"/>
      <c r="K6" s="7">
        <v>38500</v>
      </c>
      <c r="L6" s="7">
        <v>44.728999999999999</v>
      </c>
      <c r="M6" s="8"/>
      <c r="N6" s="6">
        <v>10000</v>
      </c>
      <c r="O6" s="25">
        <v>12.449</v>
      </c>
      <c r="P6" s="6"/>
      <c r="Q6" s="7">
        <v>10000</v>
      </c>
      <c r="R6" s="7">
        <v>12.44</v>
      </c>
      <c r="S6" s="8"/>
      <c r="T6" s="6">
        <v>70000</v>
      </c>
      <c r="U6" s="6">
        <v>4.5</v>
      </c>
      <c r="V6" s="6"/>
      <c r="W6" s="7">
        <v>70000</v>
      </c>
      <c r="X6" s="7">
        <v>4.51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38502</v>
      </c>
      <c r="I19" s="12">
        <f>SUMPRODUCT(H6:H18,I6:I18)/SUM(H19)</f>
        <v>44.463999999999999</v>
      </c>
      <c r="J19" s="13"/>
      <c r="K19" s="11">
        <f>SUM(K6:K18)</f>
        <v>38500</v>
      </c>
      <c r="L19" s="12">
        <f>SUMPRODUCT(K6:K18,L6:L18)/SUM(K19)</f>
        <v>44.728999999999999</v>
      </c>
      <c r="M19" s="13"/>
      <c r="N19" s="11">
        <f>SUM(N6:N18)</f>
        <v>10000</v>
      </c>
      <c r="O19" s="12">
        <f>SUMPRODUCT(N6:N18,O6:O18)/(N19)</f>
        <v>12.449</v>
      </c>
      <c r="P19" s="13"/>
      <c r="Q19" s="11">
        <f>SUM(Q6:Q18)</f>
        <v>10000</v>
      </c>
      <c r="R19" s="12">
        <f>SUMPRODUCT(Q6:Q18,R6:R18)/SUM(Q19)</f>
        <v>12.44</v>
      </c>
      <c r="S19" s="13"/>
      <c r="T19" s="11">
        <f>SUM(T6:T18)</f>
        <v>70000</v>
      </c>
      <c r="U19" s="12">
        <f>SUMPRODUCT(T6:T18,U6:U18)/SUM(T19)</f>
        <v>4.5</v>
      </c>
      <c r="V19" s="13"/>
      <c r="W19" s="11">
        <f>SUM(W6:W18)</f>
        <v>70000</v>
      </c>
      <c r="X19" s="12">
        <f>SUMPRODUCT(W6:W18,X6:X18)/SUM(W19)</f>
        <v>4.51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7450.2276716000206</v>
      </c>
      <c r="J20" s="43"/>
      <c r="K20" s="15" t="s">
        <v>11</v>
      </c>
      <c r="L20" s="42">
        <f>IF(K19=0,0,L19*K19)</f>
        <v>1722066.5</v>
      </c>
      <c r="M20" s="43"/>
      <c r="N20" s="15" t="s">
        <v>10</v>
      </c>
      <c r="O20" s="42">
        <f>IF(Q19=0,0,(R19-O19)*N19-R19*Q19*0.1%-O19*N19*0.03%-R19*Q19*0.03%)</f>
        <v>-289.06700000000342</v>
      </c>
      <c r="P20" s="43"/>
      <c r="Q20" s="15" t="s">
        <v>11</v>
      </c>
      <c r="R20" s="42">
        <f>IF(Q19=0,0,R19*Q19)</f>
        <v>124400</v>
      </c>
      <c r="S20" s="43"/>
      <c r="T20" s="15" t="s">
        <v>10</v>
      </c>
      <c r="U20" s="42">
        <f>IF(W19=0,0,(X19-U19)*W19-X19*W19*0.1%-U19*T19*0.03%-X19*W19*0.03%)</f>
        <v>195.08999999998514</v>
      </c>
      <c r="V20" s="43"/>
      <c r="W20" s="15" t="s">
        <v>11</v>
      </c>
      <c r="X20" s="42">
        <f>IF(W19=0,0,X19*W19)</f>
        <v>315700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4.3263298319780449E-3</v>
      </c>
      <c r="M21" s="29"/>
      <c r="N21" s="20" t="s">
        <v>12</v>
      </c>
      <c r="O21" s="26"/>
      <c r="P21" s="26"/>
      <c r="Q21" s="27"/>
      <c r="R21" s="28">
        <f>O20/R20</f>
        <v>-2.3236897106109601E-3</v>
      </c>
      <c r="S21" s="29"/>
      <c r="T21" s="27" t="s">
        <v>12</v>
      </c>
      <c r="U21" s="26"/>
      <c r="V21" s="26"/>
      <c r="W21" s="27"/>
      <c r="X21" s="28">
        <f>U20/X20</f>
        <v>6.179600886917489E-4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2162166.5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7356.2506716000025</v>
      </c>
      <c r="K22" s="52"/>
      <c r="L22" s="52"/>
      <c r="M22" s="53"/>
      <c r="N22" s="44" t="s">
        <v>15</v>
      </c>
      <c r="O22" s="45"/>
      <c r="P22" s="54">
        <f>J22/D22</f>
        <v>3.402259109832662E-3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topLeftCell="J1" zoomScaleSheetLayoutView="100" workbookViewId="0">
      <selection activeCell="Z6" sqref="Z6:AD9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75" t="s">
        <v>16</v>
      </c>
      <c r="O2" s="67"/>
      <c r="P2" s="67"/>
      <c r="Q2" s="67"/>
      <c r="R2" s="67"/>
      <c r="S2" s="68"/>
      <c r="T2" s="66">
        <v>600759</v>
      </c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32100</v>
      </c>
      <c r="I6" s="6">
        <v>44.195</v>
      </c>
      <c r="J6" s="6"/>
      <c r="K6" s="7">
        <v>32102</v>
      </c>
      <c r="L6" s="7">
        <v>44.316000000000003</v>
      </c>
      <c r="M6" s="8"/>
      <c r="N6" s="6">
        <v>70000</v>
      </c>
      <c r="O6" s="25">
        <v>4.59</v>
      </c>
      <c r="P6" s="6"/>
      <c r="Q6" s="7">
        <v>70000</v>
      </c>
      <c r="R6" s="7">
        <v>4.5999999999999996</v>
      </c>
      <c r="S6" s="8"/>
      <c r="T6" s="6">
        <v>190000</v>
      </c>
      <c r="U6" s="6">
        <v>6.7709999999999999</v>
      </c>
      <c r="V6" s="6"/>
      <c r="W6" s="7">
        <v>190000</v>
      </c>
      <c r="X6" s="7">
        <v>6.8150000000000004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32100</v>
      </c>
      <c r="I19" s="12">
        <f>SUMPRODUCT(H6:H18,I6:I18)/SUM(H19)</f>
        <v>44.195</v>
      </c>
      <c r="J19" s="13"/>
      <c r="K19" s="11">
        <f>SUM(K6:K18)</f>
        <v>32102</v>
      </c>
      <c r="L19" s="12">
        <f>SUMPRODUCT(K6:K18,L6:L18)/SUM(K19)</f>
        <v>44.316000000000003</v>
      </c>
      <c r="M19" s="13"/>
      <c r="N19" s="11">
        <f>SUM(N6:N18)</f>
        <v>70000</v>
      </c>
      <c r="O19" s="12">
        <f>SUMPRODUCT(N6:N18,O6:O18)/(N19)</f>
        <v>4.59</v>
      </c>
      <c r="P19" s="13"/>
      <c r="Q19" s="11">
        <f>SUM(Q6:Q18)</f>
        <v>70000</v>
      </c>
      <c r="R19" s="12">
        <f>SUMPRODUCT(Q6:Q18,R6:R18)/SUM(Q19)</f>
        <v>4.5999999999999996</v>
      </c>
      <c r="S19" s="13"/>
      <c r="T19" s="11">
        <f>SUM(T6:T18)</f>
        <v>190000</v>
      </c>
      <c r="U19" s="12">
        <f>SUMPRODUCT(T6:T18,U6:U18)/SUM(T19)</f>
        <v>6.7709999999999999</v>
      </c>
      <c r="V19" s="13"/>
      <c r="W19" s="11">
        <f>SUM(W6:W18)</f>
        <v>190000</v>
      </c>
      <c r="X19" s="12">
        <f>SUMPRODUCT(W6:W18,X6:X18)/SUM(W19)</f>
        <v>6.8150000000000004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1609.3222484000707</v>
      </c>
      <c r="J20" s="43"/>
      <c r="K20" s="15" t="s">
        <v>11</v>
      </c>
      <c r="L20" s="42">
        <f>IF(K19=0,0,L19*K19)</f>
        <v>1422632.2320000001</v>
      </c>
      <c r="M20" s="43"/>
      <c r="N20" s="15" t="s">
        <v>10</v>
      </c>
      <c r="O20" s="42">
        <f>IF(Q19=0,0,(R19-O19)*N19-R19*Q19*0.1%-O19*N19*0.03%-R19*Q19*0.03%)</f>
        <v>185.00999999998513</v>
      </c>
      <c r="P20" s="43"/>
      <c r="Q20" s="15" t="s">
        <v>11</v>
      </c>
      <c r="R20" s="42">
        <f>IF(Q19=0,0,R19*Q19)</f>
        <v>322000</v>
      </c>
      <c r="S20" s="43"/>
      <c r="T20" s="15" t="s">
        <v>10</v>
      </c>
      <c r="U20" s="42">
        <f>IF(W19=0,0,(X19-U19)*W19-X19*W19*0.1%-U19*T19*0.03%-X19*W19*0.03%)</f>
        <v>6290.7480000000905</v>
      </c>
      <c r="V20" s="43"/>
      <c r="W20" s="15" t="s">
        <v>11</v>
      </c>
      <c r="X20" s="42">
        <f>IF(W19=0,0,X19*W19)</f>
        <v>1294850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1.1312285861382555E-3</v>
      </c>
      <c r="M21" s="29"/>
      <c r="N21" s="20" t="s">
        <v>12</v>
      </c>
      <c r="O21" s="26"/>
      <c r="P21" s="26"/>
      <c r="Q21" s="27"/>
      <c r="R21" s="28">
        <f>O20/R20</f>
        <v>5.7456521739125818E-4</v>
      </c>
      <c r="S21" s="29"/>
      <c r="T21" s="27" t="s">
        <v>12</v>
      </c>
      <c r="U21" s="26"/>
      <c r="V21" s="26"/>
      <c r="W21" s="27"/>
      <c r="X21" s="28">
        <f>U20/X20</f>
        <v>4.8582831988261887E-3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3039482.2319999998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8085.080248400147</v>
      </c>
      <c r="K22" s="52"/>
      <c r="L22" s="52"/>
      <c r="M22" s="53"/>
      <c r="N22" s="44" t="s">
        <v>15</v>
      </c>
      <c r="O22" s="45"/>
      <c r="P22" s="54">
        <f>J22/D22</f>
        <v>2.6600189214069231E-3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zoomScaleSheetLayoutView="100" workbookViewId="0">
      <selection activeCell="R6" sqref="R6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600759</v>
      </c>
      <c r="O2" s="67"/>
      <c r="P2" s="67"/>
      <c r="Q2" s="67"/>
      <c r="R2" s="67"/>
      <c r="S2" s="68"/>
      <c r="T2" s="75" t="s">
        <v>16</v>
      </c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56300</v>
      </c>
      <c r="I6" s="6">
        <v>42.814</v>
      </c>
      <c r="J6" s="6"/>
      <c r="K6" s="7">
        <v>56300</v>
      </c>
      <c r="L6" s="7">
        <v>43.085999999999999</v>
      </c>
      <c r="M6" s="8"/>
      <c r="N6" s="6">
        <v>50000</v>
      </c>
      <c r="O6" s="25">
        <v>6.85</v>
      </c>
      <c r="P6" s="6"/>
      <c r="Q6" s="7">
        <v>50000</v>
      </c>
      <c r="R6" s="7">
        <v>6.87</v>
      </c>
      <c r="S6" s="8"/>
      <c r="T6" s="6">
        <v>70000</v>
      </c>
      <c r="U6" s="6">
        <v>4.62</v>
      </c>
      <c r="V6" s="6"/>
      <c r="W6" s="7">
        <v>70000</v>
      </c>
      <c r="X6" s="7">
        <v>4.63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56300</v>
      </c>
      <c r="I19" s="12">
        <f>SUMPRODUCT(H6:H18,I6:I18)/SUM(H19)</f>
        <v>42.814</v>
      </c>
      <c r="J19" s="13"/>
      <c r="K19" s="11">
        <f>SUM(K6:K18)</f>
        <v>56300</v>
      </c>
      <c r="L19" s="12">
        <f>SUMPRODUCT(K6:K18,L6:L18)/SUM(K19)</f>
        <v>43.085999999999999</v>
      </c>
      <c r="M19" s="13"/>
      <c r="N19" s="11">
        <f>SUM(N6:N18)</f>
        <v>50000</v>
      </c>
      <c r="O19" s="12">
        <f>SUMPRODUCT(N6:N18,O6:O18)/(N19)</f>
        <v>6.85</v>
      </c>
      <c r="P19" s="13"/>
      <c r="Q19" s="11">
        <f>SUM(Q6:Q18)</f>
        <v>50000</v>
      </c>
      <c r="R19" s="12">
        <f>SUMPRODUCT(Q6:Q18,R6:R18)/SUM(Q19)</f>
        <v>6.87</v>
      </c>
      <c r="S19" s="13"/>
      <c r="T19" s="11">
        <f>SUM(T6:T18)</f>
        <v>70000</v>
      </c>
      <c r="U19" s="12">
        <f>SUMPRODUCT(T6:T18,U6:U18)/SUM(T19)</f>
        <v>4.62</v>
      </c>
      <c r="V19" s="13"/>
      <c r="W19" s="11">
        <f>SUM(W6:W18)</f>
        <v>70000</v>
      </c>
      <c r="X19" s="12">
        <f>SUMPRODUCT(W6:W18,X6:X18)/SUM(W19)</f>
        <v>4.63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11437.007199999913</v>
      </c>
      <c r="J20" s="43"/>
      <c r="K20" s="15" t="s">
        <v>11</v>
      </c>
      <c r="L20" s="42">
        <f>IF(K19=0,0,L19*K19)</f>
        <v>2425741.7999999998</v>
      </c>
      <c r="M20" s="43"/>
      <c r="N20" s="15" t="s">
        <v>10</v>
      </c>
      <c r="O20" s="42">
        <f>IF(Q19=0,0,(R19-O19)*N19-R19*Q19*0.1%-O19*N19*0.03%-R19*Q19*0.03%)</f>
        <v>450.70000000002307</v>
      </c>
      <c r="P20" s="43"/>
      <c r="Q20" s="15" t="s">
        <v>11</v>
      </c>
      <c r="R20" s="42">
        <f>IF(Q19=0,0,R19*Q19)</f>
        <v>343500</v>
      </c>
      <c r="S20" s="43"/>
      <c r="T20" s="15" t="s">
        <v>10</v>
      </c>
      <c r="U20" s="42">
        <f>IF(W19=0,0,(X19-U19)*W19-X19*W19*0.1%-U19*T19*0.03%-X19*W19*0.03%)</f>
        <v>181.64999999998511</v>
      </c>
      <c r="V20" s="43"/>
      <c r="W20" s="15" t="s">
        <v>11</v>
      </c>
      <c r="X20" s="42">
        <f>IF(W19=0,0,X19*W19)</f>
        <v>324100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4.7148493710253555E-3</v>
      </c>
      <c r="M21" s="29"/>
      <c r="N21" s="20" t="s">
        <v>12</v>
      </c>
      <c r="O21" s="26"/>
      <c r="P21" s="26"/>
      <c r="Q21" s="27"/>
      <c r="R21" s="28">
        <f>O20/R20</f>
        <v>1.312081513828306E-3</v>
      </c>
      <c r="S21" s="29"/>
      <c r="T21" s="27" t="s">
        <v>12</v>
      </c>
      <c r="U21" s="26"/>
      <c r="V21" s="26"/>
      <c r="W21" s="27"/>
      <c r="X21" s="28">
        <f>U20/X20</f>
        <v>5.6047516198699506E-4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3093341.8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12069.35719999992</v>
      </c>
      <c r="K22" s="52"/>
      <c r="L22" s="52"/>
      <c r="M22" s="53"/>
      <c r="N22" s="44" t="s">
        <v>15</v>
      </c>
      <c r="O22" s="45"/>
      <c r="P22" s="54">
        <f>J22/D22</f>
        <v>3.9017211741683125E-3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55"/>
  <sheetViews>
    <sheetView zoomScaleSheetLayoutView="100" workbookViewId="0">
      <selection activeCell="A13" sqref="A13"/>
    </sheetView>
  </sheetViews>
  <sheetFormatPr defaultColWidth="9" defaultRowHeight="14.25" x14ac:dyDescent="0.15"/>
  <sheetData>
    <row r="1" spans="1:4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</row>
    <row r="2" spans="1:4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600759</v>
      </c>
      <c r="O2" s="67"/>
      <c r="P2" s="67"/>
      <c r="Q2" s="67"/>
      <c r="R2" s="67"/>
      <c r="S2" s="68"/>
      <c r="T2" s="75" t="s">
        <v>16</v>
      </c>
      <c r="U2" s="67"/>
      <c r="V2" s="67"/>
      <c r="W2" s="67"/>
      <c r="X2" s="67"/>
      <c r="Y2" s="68"/>
      <c r="Z2" s="66">
        <v>600104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</row>
    <row r="3" spans="1:4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</row>
    <row r="4" spans="1:4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</row>
    <row r="5" spans="1:4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</row>
    <row r="6" spans="1:49" x14ac:dyDescent="0.15">
      <c r="A6" s="5"/>
      <c r="B6" s="6"/>
      <c r="C6" s="6"/>
      <c r="D6" s="6"/>
      <c r="E6" s="7"/>
      <c r="F6" s="7"/>
      <c r="G6" s="8"/>
      <c r="H6" s="6">
        <v>64553</v>
      </c>
      <c r="I6" s="6">
        <v>39.377000000000002</v>
      </c>
      <c r="J6" s="6"/>
      <c r="K6" s="7">
        <v>64500</v>
      </c>
      <c r="L6" s="7">
        <v>39.68</v>
      </c>
      <c r="M6" s="8"/>
      <c r="N6" s="6">
        <v>120000</v>
      </c>
      <c r="O6" s="25">
        <v>6.3849999999999998</v>
      </c>
      <c r="P6" s="6"/>
      <c r="Q6" s="7">
        <v>120000</v>
      </c>
      <c r="R6" s="7">
        <v>6.3620000000000001</v>
      </c>
      <c r="S6" s="8"/>
      <c r="T6" s="6">
        <v>70000</v>
      </c>
      <c r="U6" s="6">
        <v>4.38</v>
      </c>
      <c r="V6" s="6"/>
      <c r="W6" s="7">
        <v>70000</v>
      </c>
      <c r="X6" s="7">
        <v>4.4450000000000003</v>
      </c>
      <c r="Y6" s="8"/>
      <c r="Z6" s="6">
        <v>30000</v>
      </c>
      <c r="AA6" s="6">
        <v>29.2</v>
      </c>
      <c r="AB6" s="6"/>
      <c r="AC6" s="7">
        <v>30000</v>
      </c>
      <c r="AD6" s="7">
        <v>29.18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</row>
    <row r="7" spans="1:4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</row>
    <row r="8" spans="1:4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</row>
    <row r="9" spans="1:4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</row>
    <row r="10" spans="1:4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</row>
    <row r="11" spans="1:4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</row>
    <row r="12" spans="1:4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</row>
    <row r="13" spans="1:4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</row>
    <row r="14" spans="1:4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</row>
    <row r="15" spans="1:4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</row>
    <row r="16" spans="1:4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</row>
    <row r="17" spans="1:4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</row>
    <row r="18" spans="1:4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</row>
    <row r="19" spans="1:4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64553</v>
      </c>
      <c r="I19" s="12">
        <f>SUMPRODUCT(H6:H18,I6:I18)/SUM(H19)</f>
        <v>39.377000000000002</v>
      </c>
      <c r="J19" s="13"/>
      <c r="K19" s="11">
        <f>SUM(K6:K18)</f>
        <v>64500</v>
      </c>
      <c r="L19" s="12">
        <f>SUMPRODUCT(K6:K18,L6:L18)/SUM(K19)</f>
        <v>39.68</v>
      </c>
      <c r="M19" s="13"/>
      <c r="N19" s="11">
        <f>SUM(N6:N18)</f>
        <v>120000</v>
      </c>
      <c r="O19" s="12">
        <f>SUMPRODUCT(N6:N18,O6:O18)/(N19)</f>
        <v>6.3849999999999998</v>
      </c>
      <c r="P19" s="13"/>
      <c r="Q19" s="11">
        <f>SUM(Q6:Q18)</f>
        <v>120000</v>
      </c>
      <c r="R19" s="12">
        <f>SUMPRODUCT(Q6:Q18,R6:R18)/SUM(Q19)</f>
        <v>6.3620000000000001</v>
      </c>
      <c r="S19" s="13"/>
      <c r="T19" s="11">
        <f>SUM(T6:T18)</f>
        <v>70000</v>
      </c>
      <c r="U19" s="12">
        <f>SUMPRODUCT(T6:T18,U6:U18)/SUM(T19)</f>
        <v>4.38</v>
      </c>
      <c r="V19" s="13"/>
      <c r="W19" s="11">
        <f>SUM(W6:W18)</f>
        <v>70000</v>
      </c>
      <c r="X19" s="12">
        <f>SUMPRODUCT(W6:W18,X6:X18)/SUM(W19)</f>
        <v>4.4450000000000003</v>
      </c>
      <c r="Y19" s="13"/>
      <c r="Z19" s="11">
        <f>SUM(Z6:Z18)</f>
        <v>30000</v>
      </c>
      <c r="AA19" s="12">
        <f>SUMPRODUCT(Z6:Z18,AA6:AA18)/SUM(Z19)</f>
        <v>29.2</v>
      </c>
      <c r="AB19" s="13"/>
      <c r="AC19" s="11">
        <f>SUM(AC6:AC18)</f>
        <v>30000</v>
      </c>
      <c r="AD19" s="12">
        <f>SUMPRODUCT(AC6:AC18,AD6:AD18)/SUM(AC19)</f>
        <v>29.18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</row>
    <row r="20" spans="1:4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15453.760955699825</v>
      </c>
      <c r="J20" s="43"/>
      <c r="K20" s="15" t="s">
        <v>11</v>
      </c>
      <c r="L20" s="42">
        <f>IF(K19=0,0,L19*K19)</f>
        <v>2559360</v>
      </c>
      <c r="M20" s="43"/>
      <c r="N20" s="15" t="s">
        <v>10</v>
      </c>
      <c r="O20" s="42">
        <f>IF(Q19=0,0,(R19-O19)*N19-R19*Q19*0.1%-O19*N19*0.03%-R19*Q19*0.03%)</f>
        <v>-3982.331999999963</v>
      </c>
      <c r="P20" s="43"/>
      <c r="Q20" s="15" t="s">
        <v>11</v>
      </c>
      <c r="R20" s="42">
        <f>IF(Q19=0,0,R19*Q19)</f>
        <v>763440</v>
      </c>
      <c r="S20" s="43"/>
      <c r="T20" s="15" t="s">
        <v>10</v>
      </c>
      <c r="U20" s="42">
        <f>IF(W19=0,0,(X19-U19)*W19-X19*W19*0.1%-U19*T19*0.03%-X19*W19*0.03%)</f>
        <v>4053.5250000000283</v>
      </c>
      <c r="V20" s="43"/>
      <c r="W20" s="15" t="s">
        <v>11</v>
      </c>
      <c r="X20" s="42">
        <f>IF(W19=0,0,X19*W19)</f>
        <v>311150</v>
      </c>
      <c r="Y20" s="43"/>
      <c r="Z20" s="15" t="s">
        <v>10</v>
      </c>
      <c r="AA20" s="42">
        <f>IF(AC19=0,0,(AD19-AA19)*AC19-AC19*AD19*0.1%-AA19*Z19*0.03%-AD19*AC19*0.03%)</f>
        <v>-2000.8199999999874</v>
      </c>
      <c r="AB20" s="43"/>
      <c r="AC20" s="15" t="s">
        <v>11</v>
      </c>
      <c r="AD20" s="42">
        <f>IF(AC19=0,0,AD19*AC19)</f>
        <v>875400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</row>
    <row r="21" spans="1:4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6.0381349070470058E-3</v>
      </c>
      <c r="M21" s="29"/>
      <c r="N21" s="20" t="s">
        <v>12</v>
      </c>
      <c r="O21" s="26"/>
      <c r="P21" s="26"/>
      <c r="Q21" s="27"/>
      <c r="R21" s="28">
        <f>O20/R20</f>
        <v>-5.2162999056899863E-3</v>
      </c>
      <c r="S21" s="29"/>
      <c r="T21" s="27" t="s">
        <v>12</v>
      </c>
      <c r="U21" s="26"/>
      <c r="V21" s="26"/>
      <c r="W21" s="27"/>
      <c r="X21" s="28">
        <f>U20/X20</f>
        <v>1.3027559055118201E-2</v>
      </c>
      <c r="Y21" s="26"/>
      <c r="Z21" s="27" t="s">
        <v>12</v>
      </c>
      <c r="AA21" s="26"/>
      <c r="AB21" s="26"/>
      <c r="AC21" s="27"/>
      <c r="AD21" s="28">
        <f>AA20/AD20</f>
        <v>-2.2856065798491972E-3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</row>
    <row r="22" spans="1:49" ht="15" x14ac:dyDescent="0.15">
      <c r="A22" s="9"/>
      <c r="B22" s="44" t="s">
        <v>13</v>
      </c>
      <c r="C22" s="45"/>
      <c r="D22" s="46">
        <f>F20+L20+R20+X20+AD20+AJ20+AP20+AV20+BB20+BH20+BN20+BT20+BZ20</f>
        <v>4509350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13524.133955699905</v>
      </c>
      <c r="K22" s="52"/>
      <c r="L22" s="52"/>
      <c r="M22" s="53"/>
      <c r="N22" s="44" t="s">
        <v>15</v>
      </c>
      <c r="O22" s="45"/>
      <c r="P22" s="54">
        <f>J22/D22</f>
        <v>2.9991315723330203E-3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</row>
    <row r="23" spans="1:4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</row>
    <row r="24" spans="1:4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</row>
    <row r="25" spans="1:4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</row>
    <row r="26" spans="1:4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</row>
    <row r="27" spans="1:4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</row>
    <row r="28" spans="1:4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</row>
    <row r="29" spans="1:4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</row>
    <row r="30" spans="1:4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</row>
    <row r="31" spans="1:4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</row>
    <row r="32" spans="1:4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</row>
    <row r="33" spans="1:4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</row>
    <row r="34" spans="1:49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</row>
    <row r="35" spans="1:49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</row>
    <row r="36" spans="1:49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</row>
    <row r="37" spans="1:49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</row>
    <row r="38" spans="1:49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</row>
    <row r="39" spans="1:49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</row>
    <row r="40" spans="1:49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</row>
    <row r="41" spans="1:49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</row>
    <row r="42" spans="1:49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</row>
    <row r="43" spans="1:49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</row>
    <row r="44" spans="1:49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</row>
    <row r="45" spans="1:49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</row>
    <row r="46" spans="1:49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</row>
    <row r="47" spans="1:49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</row>
    <row r="48" spans="1:49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</row>
    <row r="49" spans="1:49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</row>
    <row r="50" spans="1:49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</row>
    <row r="51" spans="1:49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</row>
    <row r="52" spans="1:49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</row>
    <row r="53" spans="1:49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</row>
    <row r="54" spans="1:49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</row>
    <row r="55" spans="1:49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</row>
  </sheetData>
  <mergeCells count="63">
    <mergeCell ref="AR2:AW2"/>
    <mergeCell ref="B1:G1"/>
    <mergeCell ref="H1:M1"/>
    <mergeCell ref="N1:S1"/>
    <mergeCell ref="T1:Y1"/>
    <mergeCell ref="Z1:AE1"/>
    <mergeCell ref="AF1:AK1"/>
    <mergeCell ref="AF3:AK3"/>
    <mergeCell ref="AL1:AQ1"/>
    <mergeCell ref="AR1:AW1"/>
    <mergeCell ref="B2:G2"/>
    <mergeCell ref="H2:M2"/>
    <mergeCell ref="N2:S2"/>
    <mergeCell ref="T2:Y2"/>
    <mergeCell ref="Z2:AE2"/>
    <mergeCell ref="AF2:AK2"/>
    <mergeCell ref="AL2:AQ2"/>
    <mergeCell ref="W4:Y4"/>
    <mergeCell ref="B3:G3"/>
    <mergeCell ref="H3:M3"/>
    <mergeCell ref="N3:S3"/>
    <mergeCell ref="T3:Y3"/>
    <mergeCell ref="Z3:AE3"/>
    <mergeCell ref="AO4:AQ4"/>
    <mergeCell ref="AL3:AQ3"/>
    <mergeCell ref="AR3:AW3"/>
    <mergeCell ref="B4:D4"/>
    <mergeCell ref="E4:G4"/>
    <mergeCell ref="H4:J4"/>
    <mergeCell ref="K4:M4"/>
    <mergeCell ref="N4:P4"/>
    <mergeCell ref="Q4:S4"/>
    <mergeCell ref="T4:V4"/>
    <mergeCell ref="AU4:AW4"/>
    <mergeCell ref="C20:D20"/>
    <mergeCell ref="F20:G20"/>
    <mergeCell ref="I20:J20"/>
    <mergeCell ref="L20:M20"/>
    <mergeCell ref="O20:P20"/>
    <mergeCell ref="R20:S20"/>
    <mergeCell ref="U20:V20"/>
    <mergeCell ref="X20:Y20"/>
    <mergeCell ref="Z4:AB4"/>
    <mergeCell ref="AD20:AE20"/>
    <mergeCell ref="AG20:AH20"/>
    <mergeCell ref="AJ20:AK20"/>
    <mergeCell ref="AM20:AN20"/>
    <mergeCell ref="AP20:AQ20"/>
    <mergeCell ref="AR4:AT4"/>
    <mergeCell ref="AC4:AE4"/>
    <mergeCell ref="AF4:AH4"/>
    <mergeCell ref="AI4:AK4"/>
    <mergeCell ref="AL4:AN4"/>
    <mergeCell ref="A1:A5"/>
    <mergeCell ref="AS20:AT20"/>
    <mergeCell ref="AV20:AW20"/>
    <mergeCell ref="B22:C22"/>
    <mergeCell ref="D22:G22"/>
    <mergeCell ref="H22:I22"/>
    <mergeCell ref="J22:M22"/>
    <mergeCell ref="N22:O22"/>
    <mergeCell ref="P22:S22"/>
    <mergeCell ref="AA20:AB20"/>
  </mergeCells>
  <phoneticPr fontId="12" type="noConversion"/>
  <pageMargins left="0.75" right="0.75" top="1" bottom="1" header="0.51" footer="0.5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"/>
  <sheetViews>
    <sheetView zoomScaleSheetLayoutView="100" workbookViewId="0">
      <selection activeCell="Q7" sqref="Q7"/>
    </sheetView>
  </sheetViews>
  <sheetFormatPr defaultColWidth="9" defaultRowHeight="14.25" x14ac:dyDescent="0.15"/>
  <sheetData>
    <row r="1" spans="1:84" ht="15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  <c r="AX1" s="69"/>
      <c r="AY1" s="70"/>
      <c r="AZ1" s="70"/>
      <c r="BA1" s="70"/>
      <c r="BB1" s="70"/>
      <c r="BC1" s="71"/>
      <c r="BD1" s="69"/>
      <c r="BE1" s="70"/>
      <c r="BF1" s="70"/>
      <c r="BG1" s="70"/>
      <c r="BH1" s="70"/>
      <c r="BI1" s="71"/>
      <c r="BJ1" s="69"/>
      <c r="BK1" s="70"/>
      <c r="BL1" s="70"/>
      <c r="BM1" s="70"/>
      <c r="BN1" s="70"/>
      <c r="BO1" s="71"/>
      <c r="BP1" s="69"/>
      <c r="BQ1" s="70"/>
      <c r="BR1" s="70"/>
      <c r="BS1" s="70"/>
      <c r="BT1" s="70"/>
      <c r="BU1" s="71"/>
      <c r="BV1" s="69"/>
      <c r="BW1" s="70"/>
      <c r="BX1" s="70"/>
      <c r="BY1" s="70"/>
      <c r="BZ1" s="70"/>
      <c r="CA1" s="71"/>
      <c r="CB1" s="35"/>
      <c r="CC1" s="35"/>
      <c r="CD1" s="35"/>
      <c r="CE1" s="35"/>
      <c r="CF1" s="35"/>
    </row>
    <row r="2" spans="1:84" ht="15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75" t="s">
        <v>16</v>
      </c>
      <c r="O2" s="67"/>
      <c r="P2" s="67"/>
      <c r="Q2" s="67"/>
      <c r="R2" s="67"/>
      <c r="S2" s="68"/>
      <c r="T2" s="66"/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  <c r="AX2" s="66"/>
      <c r="AY2" s="64"/>
      <c r="AZ2" s="64"/>
      <c r="BA2" s="64"/>
      <c r="BB2" s="64"/>
      <c r="BC2" s="65"/>
      <c r="BD2" s="66"/>
      <c r="BE2" s="67"/>
      <c r="BF2" s="67"/>
      <c r="BG2" s="67"/>
      <c r="BH2" s="67"/>
      <c r="BI2" s="68"/>
      <c r="BJ2" s="66"/>
      <c r="BK2" s="67"/>
      <c r="BL2" s="67"/>
      <c r="BM2" s="67"/>
      <c r="BN2" s="67"/>
      <c r="BO2" s="68"/>
      <c r="BP2" s="66"/>
      <c r="BQ2" s="67"/>
      <c r="BR2" s="67"/>
      <c r="BS2" s="67"/>
      <c r="BT2" s="67"/>
      <c r="BU2" s="68"/>
      <c r="BV2" s="66"/>
      <c r="BW2" s="67"/>
      <c r="BX2" s="67"/>
      <c r="BY2" s="67"/>
      <c r="BZ2" s="67"/>
      <c r="CA2" s="68"/>
      <c r="CB2" s="36"/>
      <c r="CC2" s="36"/>
      <c r="CD2" s="36"/>
      <c r="CE2" s="36"/>
      <c r="CF2" s="36"/>
    </row>
    <row r="3" spans="1:84" ht="15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  <c r="AX3" s="63"/>
      <c r="AY3" s="64"/>
      <c r="AZ3" s="64"/>
      <c r="BA3" s="64"/>
      <c r="BB3" s="64"/>
      <c r="BC3" s="65"/>
      <c r="BD3" s="63"/>
      <c r="BE3" s="64"/>
      <c r="BF3" s="64"/>
      <c r="BG3" s="64"/>
      <c r="BH3" s="64"/>
      <c r="BI3" s="65"/>
      <c r="BJ3" s="63"/>
      <c r="BK3" s="64"/>
      <c r="BL3" s="64"/>
      <c r="BM3" s="64"/>
      <c r="BN3" s="64"/>
      <c r="BO3" s="65"/>
      <c r="BP3" s="63"/>
      <c r="BQ3" s="64"/>
      <c r="BR3" s="64"/>
      <c r="BS3" s="64"/>
      <c r="BT3" s="64"/>
      <c r="BU3" s="65"/>
      <c r="BV3" s="63"/>
      <c r="BW3" s="64"/>
      <c r="BX3" s="64"/>
      <c r="BY3" s="64"/>
      <c r="BZ3" s="64"/>
      <c r="CA3" s="65"/>
      <c r="CB3" s="36"/>
      <c r="CC3" s="36"/>
      <c r="CD3" s="36"/>
      <c r="CE3" s="36"/>
      <c r="CF3" s="36"/>
    </row>
    <row r="4" spans="1:84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  <c r="AX4" s="60" t="s">
        <v>4</v>
      </c>
      <c r="AY4" s="61"/>
      <c r="AZ4" s="62"/>
      <c r="BA4" s="57" t="s">
        <v>5</v>
      </c>
      <c r="BB4" s="58"/>
      <c r="BC4" s="59"/>
      <c r="BD4" s="60" t="s">
        <v>4</v>
      </c>
      <c r="BE4" s="61"/>
      <c r="BF4" s="62"/>
      <c r="BG4" s="57" t="s">
        <v>5</v>
      </c>
      <c r="BH4" s="58"/>
      <c r="BI4" s="59"/>
      <c r="BJ4" s="60" t="s">
        <v>4</v>
      </c>
      <c r="BK4" s="61"/>
      <c r="BL4" s="62"/>
      <c r="BM4" s="57" t="s">
        <v>5</v>
      </c>
      <c r="BN4" s="58"/>
      <c r="BO4" s="59"/>
      <c r="BP4" s="60" t="s">
        <v>4</v>
      </c>
      <c r="BQ4" s="61"/>
      <c r="BR4" s="62"/>
      <c r="BS4" s="57" t="s">
        <v>5</v>
      </c>
      <c r="BT4" s="58"/>
      <c r="BU4" s="59"/>
      <c r="BV4" s="60" t="s">
        <v>4</v>
      </c>
      <c r="BW4" s="61"/>
      <c r="BX4" s="62"/>
      <c r="BY4" s="57" t="s">
        <v>5</v>
      </c>
      <c r="BZ4" s="58"/>
      <c r="CA4" s="59"/>
      <c r="CB4" s="36"/>
      <c r="CC4" s="36"/>
      <c r="CD4" s="36"/>
      <c r="CE4" s="36"/>
      <c r="CF4" s="36"/>
    </row>
    <row r="5" spans="1:84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  <c r="AX5" s="24" t="s">
        <v>8</v>
      </c>
      <c r="AY5" s="24" t="s">
        <v>9</v>
      </c>
      <c r="AZ5" s="2"/>
      <c r="BA5" s="31" t="s">
        <v>8</v>
      </c>
      <c r="BB5" s="31" t="s">
        <v>9</v>
      </c>
      <c r="BC5" s="4"/>
      <c r="BD5" s="24" t="s">
        <v>8</v>
      </c>
      <c r="BE5" s="24" t="s">
        <v>9</v>
      </c>
      <c r="BF5" s="2"/>
      <c r="BG5" s="31" t="s">
        <v>8</v>
      </c>
      <c r="BH5" s="31" t="s">
        <v>9</v>
      </c>
      <c r="BI5" s="4"/>
      <c r="BJ5" s="1" t="s">
        <v>6</v>
      </c>
      <c r="BK5" s="24" t="s">
        <v>9</v>
      </c>
      <c r="BL5" s="2"/>
      <c r="BM5" s="31" t="s">
        <v>8</v>
      </c>
      <c r="BN5" s="31" t="s">
        <v>9</v>
      </c>
      <c r="BO5" s="4"/>
      <c r="BP5" s="24" t="s">
        <v>8</v>
      </c>
      <c r="BQ5" s="24" t="s">
        <v>9</v>
      </c>
      <c r="BR5" s="2"/>
      <c r="BS5" s="31" t="s">
        <v>8</v>
      </c>
      <c r="BT5" s="31" t="s">
        <v>9</v>
      </c>
      <c r="BU5" s="4"/>
      <c r="BV5" s="24" t="s">
        <v>8</v>
      </c>
      <c r="BW5" s="24" t="s">
        <v>9</v>
      </c>
      <c r="BX5" s="2"/>
      <c r="BY5" s="31" t="s">
        <v>8</v>
      </c>
      <c r="BZ5" s="31" t="s">
        <v>9</v>
      </c>
      <c r="CA5" s="4"/>
      <c r="CB5" s="37"/>
      <c r="CC5" s="37"/>
      <c r="CD5" s="37"/>
      <c r="CE5" s="37"/>
      <c r="CF5" s="37"/>
    </row>
    <row r="6" spans="1:84" x14ac:dyDescent="0.15">
      <c r="A6" s="5"/>
      <c r="B6" s="6"/>
      <c r="C6" s="6"/>
      <c r="D6" s="6"/>
      <c r="E6" s="7"/>
      <c r="F6" s="7"/>
      <c r="G6" s="8"/>
      <c r="H6" s="6">
        <v>47200</v>
      </c>
      <c r="I6" s="6">
        <v>37.588000000000001</v>
      </c>
      <c r="J6" s="6"/>
      <c r="K6" s="7">
        <v>47253</v>
      </c>
      <c r="L6" s="7">
        <v>37.872</v>
      </c>
      <c r="M6" s="8"/>
      <c r="N6" s="6">
        <v>70000</v>
      </c>
      <c r="O6" s="25">
        <v>4.41</v>
      </c>
      <c r="P6" s="6"/>
      <c r="Q6" s="7">
        <v>70000</v>
      </c>
      <c r="R6" s="7">
        <v>4.43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  <c r="AX6" s="6"/>
      <c r="AY6" s="6"/>
      <c r="AZ6" s="6"/>
      <c r="BA6" s="7"/>
      <c r="BB6" s="7"/>
      <c r="BC6" s="8"/>
      <c r="BD6" s="6"/>
      <c r="BE6" s="6"/>
      <c r="BF6" s="6"/>
      <c r="BG6" s="7"/>
      <c r="BH6" s="7"/>
      <c r="BI6" s="8"/>
      <c r="BJ6" s="6"/>
      <c r="BK6" s="6"/>
      <c r="BL6" s="6"/>
      <c r="BM6" s="7"/>
      <c r="BN6" s="7"/>
      <c r="BO6" s="8"/>
      <c r="BP6" s="6"/>
      <c r="BQ6" s="6"/>
      <c r="BR6" s="6"/>
      <c r="BS6" s="7"/>
      <c r="BT6" s="7"/>
      <c r="BU6" s="8"/>
      <c r="BV6" s="6"/>
      <c r="BW6" s="6"/>
      <c r="BX6" s="6"/>
      <c r="BY6" s="7"/>
      <c r="BZ6" s="7"/>
      <c r="CA6" s="8"/>
      <c r="CB6" s="33"/>
      <c r="CC6" s="33"/>
      <c r="CD6" s="33"/>
      <c r="CE6" s="33"/>
      <c r="CF6" s="33"/>
    </row>
    <row r="7" spans="1:84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  <c r="AX7" s="6"/>
      <c r="AY7" s="6"/>
      <c r="AZ7" s="6"/>
      <c r="BA7" s="7"/>
      <c r="BB7" s="7"/>
      <c r="BC7" s="8"/>
      <c r="BD7" s="6"/>
      <c r="BE7" s="6"/>
      <c r="BF7" s="6"/>
      <c r="BG7" s="7"/>
      <c r="BH7" s="7"/>
      <c r="BI7" s="8"/>
      <c r="BJ7" s="6"/>
      <c r="BK7" s="6"/>
      <c r="BL7" s="6"/>
      <c r="BM7" s="7"/>
      <c r="BN7" s="7"/>
      <c r="BO7" s="8"/>
      <c r="BP7" s="6"/>
      <c r="BQ7" s="6"/>
      <c r="BR7" s="6"/>
      <c r="BS7" s="7"/>
      <c r="BT7" s="7"/>
      <c r="BU7" s="8"/>
      <c r="BV7" s="6"/>
      <c r="BW7" s="6"/>
      <c r="BX7" s="6"/>
      <c r="BY7" s="7"/>
      <c r="BZ7" s="7"/>
      <c r="CA7" s="8"/>
      <c r="CB7" s="33"/>
      <c r="CC7" s="33"/>
      <c r="CD7" s="33"/>
      <c r="CE7" s="33"/>
      <c r="CF7" s="33"/>
    </row>
    <row r="8" spans="1:84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  <c r="AX8" s="6"/>
      <c r="AY8" s="6"/>
      <c r="AZ8" s="10"/>
      <c r="BA8" s="7"/>
      <c r="BB8" s="7"/>
      <c r="BC8" s="8"/>
      <c r="BD8" s="6"/>
      <c r="BE8" s="6"/>
      <c r="BF8" s="10"/>
      <c r="BG8" s="7"/>
      <c r="BH8" s="7"/>
      <c r="BI8" s="8"/>
      <c r="BJ8" s="6"/>
      <c r="BK8" s="6"/>
      <c r="BL8" s="10"/>
      <c r="BM8" s="7"/>
      <c r="BN8" s="7"/>
      <c r="BO8" s="8"/>
      <c r="BP8" s="6"/>
      <c r="BQ8" s="6"/>
      <c r="BR8" s="10"/>
      <c r="BS8" s="7"/>
      <c r="BT8" s="7"/>
      <c r="BU8" s="8"/>
      <c r="BV8" s="6"/>
      <c r="BW8" s="6"/>
      <c r="BX8" s="10"/>
      <c r="BY8" s="7"/>
      <c r="BZ8" s="7"/>
      <c r="CA8" s="8"/>
      <c r="CB8" s="33"/>
      <c r="CC8" s="33"/>
      <c r="CD8" s="33"/>
      <c r="CE8" s="33"/>
      <c r="CF8" s="33"/>
    </row>
    <row r="9" spans="1:84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  <c r="AX9" s="6"/>
      <c r="AY9" s="6"/>
      <c r="AZ9" s="10"/>
      <c r="BA9" s="7"/>
      <c r="BB9" s="7"/>
      <c r="BC9" s="8"/>
      <c r="BD9" s="6"/>
      <c r="BE9" s="6"/>
      <c r="BF9" s="10"/>
      <c r="BG9" s="7"/>
      <c r="BH9" s="7"/>
      <c r="BI9" s="8"/>
      <c r="BJ9" s="6"/>
      <c r="BK9" s="6"/>
      <c r="BL9" s="10"/>
      <c r="BM9" s="7"/>
      <c r="BN9" s="7"/>
      <c r="BO9" s="8"/>
      <c r="BP9" s="6"/>
      <c r="BQ9" s="6"/>
      <c r="BR9" s="10"/>
      <c r="BS9" s="7"/>
      <c r="BT9" s="7"/>
      <c r="BU9" s="8"/>
      <c r="BV9" s="6"/>
      <c r="BW9" s="6"/>
      <c r="BX9" s="10"/>
      <c r="BY9" s="7"/>
      <c r="BZ9" s="7"/>
      <c r="CA9" s="8"/>
      <c r="CB9" s="33"/>
      <c r="CC9" s="33"/>
      <c r="CD9" s="33"/>
      <c r="CE9" s="33"/>
      <c r="CF9" s="33"/>
    </row>
    <row r="10" spans="1:84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  <c r="AX10" s="6"/>
      <c r="AY10" s="6"/>
      <c r="AZ10" s="10"/>
      <c r="BA10" s="7"/>
      <c r="BB10" s="7"/>
      <c r="BC10" s="8"/>
      <c r="BD10" s="6"/>
      <c r="BE10" s="6"/>
      <c r="BF10" s="10"/>
      <c r="BG10" s="7"/>
      <c r="BH10" s="7"/>
      <c r="BI10" s="8"/>
      <c r="BJ10" s="6"/>
      <c r="BK10" s="6"/>
      <c r="BL10" s="10"/>
      <c r="BM10" s="7"/>
      <c r="BN10" s="7"/>
      <c r="BO10" s="8"/>
      <c r="BP10" s="6"/>
      <c r="BQ10" s="6"/>
      <c r="BR10" s="10"/>
      <c r="BS10" s="7"/>
      <c r="BT10" s="7"/>
      <c r="BU10" s="8"/>
      <c r="BV10" s="6"/>
      <c r="BW10" s="6"/>
      <c r="BX10" s="10"/>
      <c r="BY10" s="7"/>
      <c r="BZ10" s="7"/>
      <c r="CA10" s="8"/>
      <c r="CB10" s="33"/>
      <c r="CC10" s="33"/>
      <c r="CD10" s="33"/>
      <c r="CE10" s="33"/>
      <c r="CF10" s="33"/>
    </row>
    <row r="11" spans="1:84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  <c r="AX11" s="6"/>
      <c r="AY11" s="6"/>
      <c r="AZ11" s="10"/>
      <c r="BA11" s="7"/>
      <c r="BB11" s="7"/>
      <c r="BC11" s="8"/>
      <c r="BD11" s="6"/>
      <c r="BE11" s="6"/>
      <c r="BF11" s="10"/>
      <c r="BG11" s="7"/>
      <c r="BH11" s="7"/>
      <c r="BI11" s="8"/>
      <c r="BJ11" s="6"/>
      <c r="BK11" s="6"/>
      <c r="BL11" s="10"/>
      <c r="BM11" s="7"/>
      <c r="BN11" s="7"/>
      <c r="BO11" s="8"/>
      <c r="BP11" s="6"/>
      <c r="BQ11" s="6"/>
      <c r="BR11" s="10"/>
      <c r="BS11" s="7"/>
      <c r="BT11" s="7"/>
      <c r="BU11" s="8"/>
      <c r="BV11" s="6"/>
      <c r="BW11" s="6"/>
      <c r="BX11" s="10"/>
      <c r="BY11" s="7"/>
      <c r="BZ11" s="7"/>
      <c r="CA11" s="8"/>
      <c r="CB11" s="33"/>
      <c r="CC11" s="33"/>
      <c r="CD11" s="33"/>
      <c r="CE11" s="33"/>
      <c r="CF11" s="33"/>
    </row>
    <row r="12" spans="1:84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  <c r="AX12" s="6"/>
      <c r="AY12" s="6"/>
      <c r="AZ12" s="10"/>
      <c r="BA12" s="7"/>
      <c r="BB12" s="7"/>
      <c r="BC12" s="8"/>
      <c r="BD12" s="6"/>
      <c r="BE12" s="6"/>
      <c r="BF12" s="10"/>
      <c r="BG12" s="7"/>
      <c r="BH12" s="7"/>
      <c r="BI12" s="8"/>
      <c r="BJ12" s="6"/>
      <c r="BK12" s="6"/>
      <c r="BL12" s="10"/>
      <c r="BM12" s="7"/>
      <c r="BN12" s="7"/>
      <c r="BO12" s="8"/>
      <c r="BP12" s="6"/>
      <c r="BQ12" s="6"/>
      <c r="BR12" s="10"/>
      <c r="BS12" s="7"/>
      <c r="BT12" s="7"/>
      <c r="BU12" s="8"/>
      <c r="BV12" s="6"/>
      <c r="BW12" s="6"/>
      <c r="BX12" s="10"/>
      <c r="BY12" s="7"/>
      <c r="BZ12" s="7"/>
      <c r="CA12" s="8"/>
      <c r="CB12" s="33"/>
      <c r="CC12" s="33"/>
      <c r="CD12" s="33"/>
      <c r="CE12" s="33"/>
      <c r="CF12" s="33"/>
    </row>
    <row r="13" spans="1:84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  <c r="AX13" s="6"/>
      <c r="AY13" s="6"/>
      <c r="AZ13" s="10"/>
      <c r="BA13" s="7"/>
      <c r="BB13" s="7"/>
      <c r="BC13" s="8"/>
      <c r="BD13" s="6"/>
      <c r="BE13" s="6"/>
      <c r="BF13" s="10"/>
      <c r="BG13" s="7"/>
      <c r="BH13" s="7"/>
      <c r="BI13" s="8"/>
      <c r="BJ13" s="6"/>
      <c r="BK13" s="6"/>
      <c r="BL13" s="10"/>
      <c r="BM13" s="7"/>
      <c r="BN13" s="7"/>
      <c r="BO13" s="8"/>
      <c r="BP13" s="6"/>
      <c r="BQ13" s="6"/>
      <c r="BR13" s="10"/>
      <c r="BS13" s="7"/>
      <c r="BT13" s="7"/>
      <c r="BU13" s="8"/>
      <c r="BV13" s="6"/>
      <c r="BW13" s="6"/>
      <c r="BX13" s="10"/>
      <c r="BY13" s="7"/>
      <c r="BZ13" s="7"/>
      <c r="CA13" s="8"/>
      <c r="CB13" s="33"/>
      <c r="CC13" s="33"/>
      <c r="CD13" s="33"/>
      <c r="CE13" s="33"/>
      <c r="CF13" s="33"/>
    </row>
    <row r="14" spans="1:84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  <c r="AX14" s="6"/>
      <c r="AY14" s="6"/>
      <c r="AZ14" s="10"/>
      <c r="BA14" s="7"/>
      <c r="BB14" s="7"/>
      <c r="BC14" s="8"/>
      <c r="BD14" s="6"/>
      <c r="BE14" s="6"/>
      <c r="BF14" s="10"/>
      <c r="BG14" s="7"/>
      <c r="BH14" s="7"/>
      <c r="BI14" s="8"/>
      <c r="BJ14" s="6"/>
      <c r="BK14" s="6"/>
      <c r="BL14" s="10"/>
      <c r="BM14" s="7"/>
      <c r="BN14" s="7"/>
      <c r="BO14" s="8"/>
      <c r="BP14" s="6"/>
      <c r="BQ14" s="6"/>
      <c r="BR14" s="10"/>
      <c r="BS14" s="7"/>
      <c r="BT14" s="7"/>
      <c r="BU14" s="8"/>
      <c r="BV14" s="6"/>
      <c r="BW14" s="6"/>
      <c r="BX14" s="10"/>
      <c r="BY14" s="7"/>
      <c r="BZ14" s="7"/>
      <c r="CA14" s="8"/>
      <c r="CB14" s="33"/>
      <c r="CC14" s="33"/>
      <c r="CD14" s="33"/>
      <c r="CE14" s="33"/>
      <c r="CF14" s="33"/>
    </row>
    <row r="15" spans="1:84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  <c r="AX15" s="6"/>
      <c r="AY15" s="6"/>
      <c r="AZ15" s="10"/>
      <c r="BA15" s="7"/>
      <c r="BB15" s="7"/>
      <c r="BC15" s="8"/>
      <c r="BD15" s="6"/>
      <c r="BE15" s="6"/>
      <c r="BF15" s="10"/>
      <c r="BG15" s="7"/>
      <c r="BH15" s="7"/>
      <c r="BI15" s="8"/>
      <c r="BJ15" s="6"/>
      <c r="BK15" s="6"/>
      <c r="BL15" s="10"/>
      <c r="BM15" s="7"/>
      <c r="BN15" s="7"/>
      <c r="BO15" s="8"/>
      <c r="BP15" s="6"/>
      <c r="BQ15" s="6"/>
      <c r="BR15" s="10"/>
      <c r="BS15" s="7"/>
      <c r="BT15" s="7"/>
      <c r="BU15" s="8"/>
      <c r="BV15" s="6"/>
      <c r="BW15" s="6"/>
      <c r="BX15" s="10"/>
      <c r="BY15" s="7"/>
      <c r="BZ15" s="7"/>
      <c r="CA15" s="8"/>
      <c r="CB15" s="33"/>
      <c r="CC15" s="33"/>
      <c r="CD15" s="33"/>
      <c r="CE15" s="33"/>
      <c r="CF15" s="33"/>
    </row>
    <row r="16" spans="1:84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  <c r="AX16" s="6"/>
      <c r="AY16" s="6"/>
      <c r="AZ16" s="10"/>
      <c r="BA16" s="7"/>
      <c r="BB16" s="7"/>
      <c r="BC16" s="8"/>
      <c r="BD16" s="6"/>
      <c r="BE16" s="6"/>
      <c r="BF16" s="10"/>
      <c r="BG16" s="7"/>
      <c r="BH16" s="7"/>
      <c r="BI16" s="8"/>
      <c r="BJ16" s="6"/>
      <c r="BK16" s="6"/>
      <c r="BL16" s="10"/>
      <c r="BM16" s="7"/>
      <c r="BN16" s="7"/>
      <c r="BO16" s="8"/>
      <c r="BP16" s="6"/>
      <c r="BQ16" s="6"/>
      <c r="BR16" s="10"/>
      <c r="BS16" s="7"/>
      <c r="BT16" s="7"/>
      <c r="BU16" s="8"/>
      <c r="BV16" s="6"/>
      <c r="BW16" s="6"/>
      <c r="BX16" s="10"/>
      <c r="BY16" s="7"/>
      <c r="BZ16" s="7"/>
      <c r="CA16" s="8"/>
      <c r="CB16" s="33"/>
      <c r="CC16" s="33"/>
      <c r="CD16" s="33"/>
      <c r="CE16" s="33"/>
      <c r="CF16" s="33"/>
    </row>
    <row r="17" spans="1:84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  <c r="AX17" s="6"/>
      <c r="AY17" s="6"/>
      <c r="AZ17" s="10"/>
      <c r="BA17" s="7"/>
      <c r="BB17" s="7"/>
      <c r="BC17" s="8"/>
      <c r="BD17" s="6"/>
      <c r="BE17" s="6"/>
      <c r="BF17" s="10"/>
      <c r="BG17" s="7"/>
      <c r="BH17" s="7"/>
      <c r="BI17" s="8"/>
      <c r="BJ17" s="6"/>
      <c r="BK17" s="6"/>
      <c r="BL17" s="10"/>
      <c r="BM17" s="7"/>
      <c r="BN17" s="7"/>
      <c r="BO17" s="8"/>
      <c r="BP17" s="6"/>
      <c r="BQ17" s="6"/>
      <c r="BR17" s="10"/>
      <c r="BS17" s="7"/>
      <c r="BT17" s="7"/>
      <c r="BU17" s="8"/>
      <c r="BV17" s="6"/>
      <c r="BW17" s="6"/>
      <c r="BX17" s="10"/>
      <c r="BY17" s="7"/>
      <c r="BZ17" s="7"/>
      <c r="CA17" s="8"/>
      <c r="CB17" s="33"/>
      <c r="CC17" s="33"/>
      <c r="CD17" s="33"/>
      <c r="CE17" s="33"/>
      <c r="CF17" s="33"/>
    </row>
    <row r="18" spans="1:84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  <c r="AX18" s="6"/>
      <c r="AY18" s="6"/>
      <c r="AZ18" s="10"/>
      <c r="BA18" s="7"/>
      <c r="BB18" s="7"/>
      <c r="BC18" s="8"/>
      <c r="BD18" s="6"/>
      <c r="BE18" s="6"/>
      <c r="BF18" s="10"/>
      <c r="BG18" s="7"/>
      <c r="BH18" s="7"/>
      <c r="BI18" s="8"/>
      <c r="BJ18" s="6"/>
      <c r="BK18" s="6"/>
      <c r="BL18" s="10"/>
      <c r="BM18" s="7"/>
      <c r="BN18" s="7"/>
      <c r="BO18" s="8"/>
      <c r="BP18" s="6"/>
      <c r="BQ18" s="6"/>
      <c r="BR18" s="10"/>
      <c r="BS18" s="7"/>
      <c r="BT18" s="7"/>
      <c r="BU18" s="8"/>
      <c r="BV18" s="6"/>
      <c r="BW18" s="6"/>
      <c r="BX18" s="10"/>
      <c r="BY18" s="7"/>
      <c r="BZ18" s="7"/>
      <c r="CA18" s="8"/>
      <c r="CB18" s="33"/>
      <c r="CC18" s="33"/>
      <c r="CD18" s="33"/>
      <c r="CE18" s="33"/>
      <c r="CF18" s="33"/>
    </row>
    <row r="19" spans="1:84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47200</v>
      </c>
      <c r="I19" s="12">
        <f>SUMPRODUCT(H6:H18,I6:I18)/SUM(H19)</f>
        <v>37.588000000000001</v>
      </c>
      <c r="J19" s="13"/>
      <c r="K19" s="11">
        <f>SUM(K6:K18)</f>
        <v>47253</v>
      </c>
      <c r="L19" s="12">
        <f>SUMPRODUCT(K6:K18,L6:L18)/SUM(K19)</f>
        <v>37.872</v>
      </c>
      <c r="M19" s="13"/>
      <c r="N19" s="11">
        <f>SUM(N6:N18)</f>
        <v>70000</v>
      </c>
      <c r="O19" s="12">
        <f>SUMPRODUCT(N6:N18,O6:O18)/(N19)</f>
        <v>4.41</v>
      </c>
      <c r="P19" s="13"/>
      <c r="Q19" s="11">
        <f>SUM(Q6:Q18)</f>
        <v>70000</v>
      </c>
      <c r="R19" s="12">
        <f>SUMPRODUCT(Q6:Q18,R6:R18)/SUM(Q19)</f>
        <v>4.43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  <c r="AX19" s="11">
        <f>SUM(AX6:AX18)</f>
        <v>0</v>
      </c>
      <c r="AY19" s="12" t="e">
        <f>SUMPRODUCT(AX6:AX18,AY6:AY18)/SUM(AX19)</f>
        <v>#DIV/0!</v>
      </c>
      <c r="AZ19" s="13"/>
      <c r="BA19" s="11">
        <f>SUM(BA6:BA18)</f>
        <v>0</v>
      </c>
      <c r="BB19" s="12" t="e">
        <f>SUMPRODUCT(BA6:BA18,BB6:BB18)/SUM(BA19)</f>
        <v>#DIV/0!</v>
      </c>
      <c r="BC19" s="13"/>
      <c r="BD19" s="11">
        <f>SUM(BD6:BD18)</f>
        <v>0</v>
      </c>
      <c r="BE19" s="12" t="e">
        <f>SUMPRODUCT(BD6:BD18,BE6:BE18)/SUM(BD19)</f>
        <v>#DIV/0!</v>
      </c>
      <c r="BF19" s="13"/>
      <c r="BG19" s="11">
        <f>SUM(BG6:BG18)</f>
        <v>0</v>
      </c>
      <c r="BH19" s="12" t="e">
        <f>SUMPRODUCT(BG6:BG18,BH6:BH18)/SUM(BG19)</f>
        <v>#DIV/0!</v>
      </c>
      <c r="BI19" s="13"/>
      <c r="BJ19" s="11">
        <f>SUM(BJ6:BJ18)</f>
        <v>0</v>
      </c>
      <c r="BK19" s="12" t="e">
        <f>SUMPRODUCT(BJ6:BJ18,BK6:BK18)/SUM(BJ19)</f>
        <v>#DIV/0!</v>
      </c>
      <c r="BL19" s="13"/>
      <c r="BM19" s="11">
        <f>SUM(BM6:BM18)</f>
        <v>0</v>
      </c>
      <c r="BN19" s="12" t="e">
        <f>SUMPRODUCT(BM6:BM18,BN6:BN18)/SUM(BM19)</f>
        <v>#DIV/0!</v>
      </c>
      <c r="BO19" s="13"/>
      <c r="BP19" s="11">
        <f>SUM(BP6:BP18)</f>
        <v>0</v>
      </c>
      <c r="BQ19" s="12" t="e">
        <f>SUMPRODUCT(BP6:BP18,BQ6:BQ18)/SUM(BP19)</f>
        <v>#DIV/0!</v>
      </c>
      <c r="BR19" s="13"/>
      <c r="BS19" s="11">
        <f>SUM(BS6:BS18)</f>
        <v>0</v>
      </c>
      <c r="BT19" s="12" t="e">
        <f>SUMPRODUCT(BS6:BS18,BT6:BT18)/SUM(BS19)</f>
        <v>#DIV/0!</v>
      </c>
      <c r="BU19" s="13"/>
      <c r="BV19" s="11">
        <f>SUM(BV6:BV18)</f>
        <v>0</v>
      </c>
      <c r="BW19" s="12" t="e">
        <f>SUMPRODUCT(BV6:BV18,BW6:BW18)/SUM(BV19)</f>
        <v>#DIV/0!</v>
      </c>
      <c r="BX19" s="13"/>
      <c r="BY19" s="11">
        <f>SUM(BY6:BY18)</f>
        <v>0</v>
      </c>
      <c r="BZ19" s="12" t="e">
        <f>SUMPRODUCT(BY6:BY18,BZ6:BZ18)/SUM(BY19)</f>
        <v>#DIV/0!</v>
      </c>
      <c r="CA19" s="13"/>
      <c r="CB19" s="33"/>
      <c r="CC19" s="33"/>
      <c r="CD19" s="33"/>
      <c r="CE19" s="33"/>
      <c r="CF19" s="33"/>
    </row>
    <row r="20" spans="1:84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10561.170619199949</v>
      </c>
      <c r="J20" s="43"/>
      <c r="K20" s="15" t="s">
        <v>11</v>
      </c>
      <c r="L20" s="42">
        <f>IF(K19=0,0,L19*K19)</f>
        <v>1789565.6159999999</v>
      </c>
      <c r="M20" s="43"/>
      <c r="N20" s="15" t="s">
        <v>10</v>
      </c>
      <c r="O20" s="42">
        <f>IF(Q19=0,0,(R19-O19)*N19-R19*Q19*0.1%-O19*N19*0.03%-R19*Q19*0.03%)</f>
        <v>904.25999999997009</v>
      </c>
      <c r="P20" s="43"/>
      <c r="Q20" s="15" t="s">
        <v>11</v>
      </c>
      <c r="R20" s="42">
        <f>IF(Q19=0,0,R19*Q19)</f>
        <v>310100</v>
      </c>
      <c r="S20" s="43"/>
      <c r="T20" s="15" t="s">
        <v>10</v>
      </c>
      <c r="U20" s="42">
        <f>IF(W19=0,0,(X19-U19)*W19-X19*W19*0.1%-U19*T19*0.03%-X19*W19*0.03%)</f>
        <v>0</v>
      </c>
      <c r="V20" s="43"/>
      <c r="W20" s="15" t="s">
        <v>11</v>
      </c>
      <c r="X20" s="42">
        <f>IF(W19=0,0,X19*W19)</f>
        <v>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  <c r="AX20" s="15" t="s">
        <v>10</v>
      </c>
      <c r="AY20" s="42">
        <f>IF(BA19=0,0,(BB19-AY19)*BA19-BA19*BB19*0.1%-AY19*AX19*0.03%-BB19*BA19*0.03%)</f>
        <v>0</v>
      </c>
      <c r="AZ20" s="43"/>
      <c r="BA20" s="15" t="s">
        <v>11</v>
      </c>
      <c r="BB20" s="42">
        <f>IF(BA19=0,0,BB19*BA19)</f>
        <v>0</v>
      </c>
      <c r="BC20" s="43"/>
      <c r="BD20" s="15" t="s">
        <v>10</v>
      </c>
      <c r="BE20" s="42">
        <f>IF(BG19=0,0,(BH19-BE19)*BG19-BG19*BH19*0.1%-BE19*BD19*0.03%-BH19*BG19*0.03%)</f>
        <v>0</v>
      </c>
      <c r="BF20" s="43"/>
      <c r="BG20" s="15" t="s">
        <v>11</v>
      </c>
      <c r="BH20" s="42">
        <f>IF(BG19=0,0,BH19*BG19)</f>
        <v>0</v>
      </c>
      <c r="BI20" s="43"/>
      <c r="BJ20" s="15" t="s">
        <v>10</v>
      </c>
      <c r="BK20" s="42">
        <f>IF(BM19=0,0,(BN19-BK19)*BM19-BM19*BN19*0.1%-BK19*BJ19*0.03%-BN19*BM19*0.03%)</f>
        <v>0</v>
      </c>
      <c r="BL20" s="43"/>
      <c r="BM20" s="15" t="s">
        <v>11</v>
      </c>
      <c r="BN20" s="42">
        <f>IF(BM19=0,0,BN19*BM19)</f>
        <v>0</v>
      </c>
      <c r="BO20" s="43"/>
      <c r="BP20" s="15" t="s">
        <v>10</v>
      </c>
      <c r="BQ20" s="42">
        <f>IF(BS19=0,0,(BT19-BQ19)*BS19-BS19*BT19*0.1%-BQ19*BP19*0.03%-BT19*BS19*0.03%)</f>
        <v>0</v>
      </c>
      <c r="BR20" s="43"/>
      <c r="BS20" s="15" t="s">
        <v>11</v>
      </c>
      <c r="BT20" s="42">
        <f>IF(BS19=0,0,BT19*BS19)</f>
        <v>0</v>
      </c>
      <c r="BU20" s="43"/>
      <c r="BV20" s="15" t="s">
        <v>10</v>
      </c>
      <c r="BW20" s="42">
        <f>IF(BY19=0,0,(BZ19-BW19)*BY19-BY19*BZ19*0.1%-BW19*BY19*0.03%-BZ19*BY19*0.03%)</f>
        <v>0</v>
      </c>
      <c r="BX20" s="43"/>
      <c r="BY20" s="15" t="s">
        <v>11</v>
      </c>
      <c r="BZ20" s="42">
        <f>IF(BY19=0,0,BZ19*BY19)</f>
        <v>0</v>
      </c>
      <c r="CA20" s="43"/>
      <c r="CB20" s="23"/>
      <c r="CC20" s="23"/>
      <c r="CD20" s="23"/>
      <c r="CE20" s="23"/>
      <c r="CF20" s="23"/>
    </row>
    <row r="21" spans="1:84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5.9015274571524567E-3</v>
      </c>
      <c r="M21" s="29"/>
      <c r="N21" s="20" t="s">
        <v>12</v>
      </c>
      <c r="O21" s="26"/>
      <c r="P21" s="26"/>
      <c r="Q21" s="27"/>
      <c r="R21" s="28">
        <f>O20/R20</f>
        <v>2.916027088036021E-3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  <c r="AX21" s="27" t="s">
        <v>12</v>
      </c>
      <c r="AY21" s="26"/>
      <c r="AZ21" s="26"/>
      <c r="BA21" s="27"/>
      <c r="BB21" s="28" t="e">
        <f>AY20/BB20</f>
        <v>#DIV/0!</v>
      </c>
      <c r="BC21" s="26"/>
      <c r="BD21" s="27" t="s">
        <v>12</v>
      </c>
      <c r="BE21" s="26"/>
      <c r="BF21" s="26"/>
      <c r="BG21" s="27"/>
      <c r="BH21" s="28" t="e">
        <f>BE20/BH20</f>
        <v>#DIV/0!</v>
      </c>
      <c r="BI21" s="26"/>
      <c r="BJ21" s="27" t="s">
        <v>12</v>
      </c>
      <c r="BK21" s="26"/>
      <c r="BL21" s="26"/>
      <c r="BM21" s="27"/>
      <c r="BN21" s="28" t="e">
        <f>BK20/BN20</f>
        <v>#DIV/0!</v>
      </c>
      <c r="BO21" s="26"/>
      <c r="BP21" s="27" t="s">
        <v>12</v>
      </c>
      <c r="BQ21" s="26"/>
      <c r="BR21" s="26"/>
      <c r="BS21" s="27"/>
      <c r="BT21" s="28" t="e">
        <f>BQ20/BT20</f>
        <v>#DIV/0!</v>
      </c>
      <c r="BU21" s="26"/>
      <c r="BV21" s="27" t="s">
        <v>12</v>
      </c>
      <c r="BW21" s="26"/>
      <c r="BX21" s="26"/>
      <c r="BY21" s="27"/>
      <c r="BZ21" s="28" t="e">
        <f>BW20/BZ20</f>
        <v>#DIV/0!</v>
      </c>
      <c r="CA21" s="26"/>
      <c r="CB21" s="23"/>
      <c r="CC21" s="23"/>
      <c r="CD21" s="23"/>
      <c r="CE21" s="23"/>
      <c r="CF21" s="23"/>
    </row>
    <row r="22" spans="1:84" ht="15" x14ac:dyDescent="0.15">
      <c r="A22" s="9"/>
      <c r="B22" s="44" t="s">
        <v>13</v>
      </c>
      <c r="C22" s="45"/>
      <c r="D22" s="46">
        <f>F20+L20+R20+X20+AD20+AJ20+AP20+AV20+BB20+BH20+BN20+BT20+BZ20</f>
        <v>2099665.6159999999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11465.430619199919</v>
      </c>
      <c r="K22" s="52"/>
      <c r="L22" s="52"/>
      <c r="M22" s="53"/>
      <c r="N22" s="44" t="s">
        <v>15</v>
      </c>
      <c r="O22" s="45"/>
      <c r="P22" s="54">
        <f>J22/D22</f>
        <v>5.4605983599628179E-3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3"/>
      <c r="CC22" s="33"/>
      <c r="CD22" s="33"/>
      <c r="CE22" s="33"/>
      <c r="CF22" s="33"/>
    </row>
    <row r="23" spans="1:84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</row>
    <row r="24" spans="1:84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</row>
    <row r="25" spans="1:84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</row>
    <row r="26" spans="1:84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</row>
    <row r="27" spans="1:84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</row>
    <row r="28" spans="1:84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</row>
    <row r="29" spans="1:84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</row>
    <row r="30" spans="1:84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</row>
    <row r="31" spans="1:84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</row>
    <row r="32" spans="1:84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</row>
    <row r="33" spans="1:84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</row>
    <row r="34" spans="1:84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</row>
    <row r="35" spans="1:84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</row>
    <row r="36" spans="1:84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</row>
    <row r="37" spans="1:84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</row>
    <row r="38" spans="1:84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</row>
    <row r="39" spans="1:84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</row>
    <row r="40" spans="1:84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</row>
    <row r="41" spans="1:84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</row>
    <row r="42" spans="1:84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</row>
    <row r="43" spans="1:84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</row>
    <row r="44" spans="1:84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</row>
    <row r="45" spans="1:84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</row>
    <row r="46" spans="1:84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</row>
    <row r="47" spans="1:84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</row>
    <row r="48" spans="1:84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</row>
    <row r="49" spans="1:84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</row>
    <row r="50" spans="1:84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</row>
    <row r="51" spans="1:84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</row>
    <row r="52" spans="1:84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</row>
    <row r="53" spans="1:84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</row>
    <row r="54" spans="1:84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</row>
    <row r="55" spans="1:84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</row>
    <row r="56" spans="1:84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</row>
    <row r="57" spans="1:84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</row>
    <row r="58" spans="1:84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</row>
    <row r="59" spans="1:84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</row>
    <row r="60" spans="1:84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</row>
    <row r="61" spans="1:84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</row>
    <row r="62" spans="1:84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</row>
    <row r="63" spans="1:84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</row>
    <row r="64" spans="1:84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</row>
    <row r="65" spans="1:84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</row>
    <row r="66" spans="1:84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</row>
    <row r="67" spans="1:84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</row>
    <row r="68" spans="1:84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</row>
    <row r="69" spans="1:84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</row>
  </sheetData>
  <mergeCells count="98"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  <mergeCell ref="B3:G3"/>
    <mergeCell ref="H3:M3"/>
    <mergeCell ref="N3:S3"/>
    <mergeCell ref="T3:Y3"/>
    <mergeCell ref="Z3:AE3"/>
    <mergeCell ref="AF3:AK3"/>
    <mergeCell ref="AL3:AQ3"/>
    <mergeCell ref="AR3:AW3"/>
    <mergeCell ref="AX3:BC3"/>
    <mergeCell ref="BD3:BI3"/>
    <mergeCell ref="BJ3:BO3"/>
    <mergeCell ref="BP3:BU3"/>
    <mergeCell ref="BV3:CA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J20:AK20"/>
    <mergeCell ref="AM20:AN20"/>
    <mergeCell ref="AP20:AQ20"/>
    <mergeCell ref="AS20:AT20"/>
    <mergeCell ref="AV20:AW20"/>
    <mergeCell ref="AY20:AZ20"/>
    <mergeCell ref="BB20:BC20"/>
    <mergeCell ref="BE20:BF20"/>
    <mergeCell ref="BH20:BI20"/>
    <mergeCell ref="BK20:BL20"/>
    <mergeCell ref="BN20:BO20"/>
    <mergeCell ref="BQ20:BR20"/>
    <mergeCell ref="A1:A5"/>
    <mergeCell ref="BT20:BU20"/>
    <mergeCell ref="BW20:BX20"/>
    <mergeCell ref="BZ20:CA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5" right="0.75" top="1" bottom="1" header="0.51" footer="0.5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"/>
  <sheetViews>
    <sheetView topLeftCell="F1" zoomScaleSheetLayoutView="100" workbookViewId="0">
      <selection activeCell="K25" sqref="K25"/>
    </sheetView>
  </sheetViews>
  <sheetFormatPr defaultColWidth="9" defaultRowHeight="14.25" x14ac:dyDescent="0.15"/>
  <sheetData>
    <row r="1" spans="1:84" ht="15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  <c r="AX1" s="69"/>
      <c r="AY1" s="70"/>
      <c r="AZ1" s="70"/>
      <c r="BA1" s="70"/>
      <c r="BB1" s="70"/>
      <c r="BC1" s="71"/>
      <c r="BD1" s="69"/>
      <c r="BE1" s="70"/>
      <c r="BF1" s="70"/>
      <c r="BG1" s="70"/>
      <c r="BH1" s="70"/>
      <c r="BI1" s="71"/>
      <c r="BJ1" s="69"/>
      <c r="BK1" s="70"/>
      <c r="BL1" s="70"/>
      <c r="BM1" s="70"/>
      <c r="BN1" s="70"/>
      <c r="BO1" s="71"/>
      <c r="BP1" s="69"/>
      <c r="BQ1" s="70"/>
      <c r="BR1" s="70"/>
      <c r="BS1" s="70"/>
      <c r="BT1" s="70"/>
      <c r="BU1" s="71"/>
      <c r="BV1" s="69"/>
      <c r="BW1" s="70"/>
      <c r="BX1" s="70"/>
      <c r="BY1" s="70"/>
      <c r="BZ1" s="70"/>
      <c r="CA1" s="71"/>
      <c r="CB1" s="35"/>
      <c r="CC1" s="35"/>
      <c r="CD1" s="35"/>
      <c r="CE1" s="35"/>
      <c r="CF1" s="35"/>
    </row>
    <row r="2" spans="1:84" ht="15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600150</v>
      </c>
      <c r="O2" s="67"/>
      <c r="P2" s="67"/>
      <c r="Q2" s="67"/>
      <c r="R2" s="67"/>
      <c r="S2" s="68"/>
      <c r="T2" s="66">
        <v>601169</v>
      </c>
      <c r="U2" s="67"/>
      <c r="V2" s="67"/>
      <c r="W2" s="67"/>
      <c r="X2" s="67"/>
      <c r="Y2" s="68"/>
      <c r="Z2" s="75" t="s">
        <v>16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  <c r="AX2" s="66"/>
      <c r="AY2" s="64"/>
      <c r="AZ2" s="64"/>
      <c r="BA2" s="64"/>
      <c r="BB2" s="64"/>
      <c r="BC2" s="65"/>
      <c r="BD2" s="66"/>
      <c r="BE2" s="67"/>
      <c r="BF2" s="67"/>
      <c r="BG2" s="67"/>
      <c r="BH2" s="67"/>
      <c r="BI2" s="68"/>
      <c r="BJ2" s="66"/>
      <c r="BK2" s="67"/>
      <c r="BL2" s="67"/>
      <c r="BM2" s="67"/>
      <c r="BN2" s="67"/>
      <c r="BO2" s="68"/>
      <c r="BP2" s="66"/>
      <c r="BQ2" s="67"/>
      <c r="BR2" s="67"/>
      <c r="BS2" s="67"/>
      <c r="BT2" s="67"/>
      <c r="BU2" s="68"/>
      <c r="BV2" s="66"/>
      <c r="BW2" s="67"/>
      <c r="BX2" s="67"/>
      <c r="BY2" s="67"/>
      <c r="BZ2" s="67"/>
      <c r="CA2" s="68"/>
      <c r="CB2" s="36"/>
      <c r="CC2" s="36"/>
      <c r="CD2" s="36"/>
      <c r="CE2" s="36"/>
      <c r="CF2" s="36"/>
    </row>
    <row r="3" spans="1:84" ht="15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  <c r="AX3" s="63"/>
      <c r="AY3" s="64"/>
      <c r="AZ3" s="64"/>
      <c r="BA3" s="64"/>
      <c r="BB3" s="64"/>
      <c r="BC3" s="65"/>
      <c r="BD3" s="63"/>
      <c r="BE3" s="64"/>
      <c r="BF3" s="64"/>
      <c r="BG3" s="64"/>
      <c r="BH3" s="64"/>
      <c r="BI3" s="65"/>
      <c r="BJ3" s="63"/>
      <c r="BK3" s="64"/>
      <c r="BL3" s="64"/>
      <c r="BM3" s="64"/>
      <c r="BN3" s="64"/>
      <c r="BO3" s="65"/>
      <c r="BP3" s="63"/>
      <c r="BQ3" s="64"/>
      <c r="BR3" s="64"/>
      <c r="BS3" s="64"/>
      <c r="BT3" s="64"/>
      <c r="BU3" s="65"/>
      <c r="BV3" s="63"/>
      <c r="BW3" s="64"/>
      <c r="BX3" s="64"/>
      <c r="BY3" s="64"/>
      <c r="BZ3" s="64"/>
      <c r="CA3" s="65"/>
      <c r="CB3" s="36"/>
      <c r="CC3" s="36"/>
      <c r="CD3" s="36"/>
      <c r="CE3" s="36"/>
      <c r="CF3" s="36"/>
    </row>
    <row r="4" spans="1:84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  <c r="AX4" s="60" t="s">
        <v>4</v>
      </c>
      <c r="AY4" s="61"/>
      <c r="AZ4" s="62"/>
      <c r="BA4" s="57" t="s">
        <v>5</v>
      </c>
      <c r="BB4" s="58"/>
      <c r="BC4" s="59"/>
      <c r="BD4" s="60" t="s">
        <v>4</v>
      </c>
      <c r="BE4" s="61"/>
      <c r="BF4" s="62"/>
      <c r="BG4" s="57" t="s">
        <v>5</v>
      </c>
      <c r="BH4" s="58"/>
      <c r="BI4" s="59"/>
      <c r="BJ4" s="60" t="s">
        <v>4</v>
      </c>
      <c r="BK4" s="61"/>
      <c r="BL4" s="62"/>
      <c r="BM4" s="57" t="s">
        <v>5</v>
      </c>
      <c r="BN4" s="58"/>
      <c r="BO4" s="59"/>
      <c r="BP4" s="60" t="s">
        <v>4</v>
      </c>
      <c r="BQ4" s="61"/>
      <c r="BR4" s="62"/>
      <c r="BS4" s="57" t="s">
        <v>5</v>
      </c>
      <c r="BT4" s="58"/>
      <c r="BU4" s="59"/>
      <c r="BV4" s="60" t="s">
        <v>4</v>
      </c>
      <c r="BW4" s="61"/>
      <c r="BX4" s="62"/>
      <c r="BY4" s="57" t="s">
        <v>5</v>
      </c>
      <c r="BZ4" s="58"/>
      <c r="CA4" s="59"/>
      <c r="CB4" s="36"/>
      <c r="CC4" s="36"/>
      <c r="CD4" s="36"/>
      <c r="CE4" s="36"/>
      <c r="CF4" s="36"/>
    </row>
    <row r="5" spans="1:84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  <c r="AX5" s="24" t="s">
        <v>8</v>
      </c>
      <c r="AY5" s="24" t="s">
        <v>9</v>
      </c>
      <c r="AZ5" s="2"/>
      <c r="BA5" s="31" t="s">
        <v>8</v>
      </c>
      <c r="BB5" s="31" t="s">
        <v>9</v>
      </c>
      <c r="BC5" s="4"/>
      <c r="BD5" s="24" t="s">
        <v>8</v>
      </c>
      <c r="BE5" s="24" t="s">
        <v>9</v>
      </c>
      <c r="BF5" s="2"/>
      <c r="BG5" s="31" t="s">
        <v>8</v>
      </c>
      <c r="BH5" s="31" t="s">
        <v>9</v>
      </c>
      <c r="BI5" s="4"/>
      <c r="BJ5" s="1" t="s">
        <v>6</v>
      </c>
      <c r="BK5" s="24" t="s">
        <v>9</v>
      </c>
      <c r="BL5" s="2"/>
      <c r="BM5" s="31" t="s">
        <v>8</v>
      </c>
      <c r="BN5" s="31" t="s">
        <v>9</v>
      </c>
      <c r="BO5" s="4"/>
      <c r="BP5" s="24" t="s">
        <v>8</v>
      </c>
      <c r="BQ5" s="24" t="s">
        <v>9</v>
      </c>
      <c r="BR5" s="2"/>
      <c r="BS5" s="31" t="s">
        <v>8</v>
      </c>
      <c r="BT5" s="31" t="s">
        <v>9</v>
      </c>
      <c r="BU5" s="4"/>
      <c r="BV5" s="24" t="s">
        <v>8</v>
      </c>
      <c r="BW5" s="24" t="s">
        <v>9</v>
      </c>
      <c r="BX5" s="2"/>
      <c r="BY5" s="31" t="s">
        <v>8</v>
      </c>
      <c r="BZ5" s="31" t="s">
        <v>9</v>
      </c>
      <c r="CA5" s="4"/>
      <c r="CB5" s="37"/>
      <c r="CC5" s="37"/>
      <c r="CD5" s="37"/>
      <c r="CE5" s="37"/>
      <c r="CF5" s="37"/>
    </row>
    <row r="6" spans="1:84" x14ac:dyDescent="0.15">
      <c r="A6" s="5"/>
      <c r="B6" s="6"/>
      <c r="C6" s="6"/>
      <c r="D6" s="6"/>
      <c r="E6" s="7"/>
      <c r="F6" s="7"/>
      <c r="G6" s="8"/>
      <c r="H6" s="6">
        <v>65000</v>
      </c>
      <c r="I6" s="6">
        <v>38.003999999999998</v>
      </c>
      <c r="J6" s="6"/>
      <c r="K6" s="7">
        <v>65000</v>
      </c>
      <c r="L6" s="7">
        <v>38.249000000000002</v>
      </c>
      <c r="M6" s="8"/>
      <c r="N6" s="6">
        <v>30000</v>
      </c>
      <c r="O6" s="25">
        <v>22.015999999999998</v>
      </c>
      <c r="P6" s="6"/>
      <c r="Q6" s="7">
        <v>30000</v>
      </c>
      <c r="R6" s="7">
        <v>21.984999999999999</v>
      </c>
      <c r="S6" s="8"/>
      <c r="T6" s="6">
        <v>100000</v>
      </c>
      <c r="U6" s="6">
        <v>8.9949999999999992</v>
      </c>
      <c r="V6" s="6"/>
      <c r="W6" s="7">
        <v>100000</v>
      </c>
      <c r="X6" s="7">
        <v>9.0250000000000004</v>
      </c>
      <c r="Y6" s="8"/>
      <c r="Z6" s="6">
        <v>70000</v>
      </c>
      <c r="AA6" s="6">
        <v>4.5140000000000002</v>
      </c>
      <c r="AB6" s="6"/>
      <c r="AC6" s="7">
        <v>70000</v>
      </c>
      <c r="AD6" s="7">
        <v>4.5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  <c r="AX6" s="6"/>
      <c r="AY6" s="6"/>
      <c r="AZ6" s="6"/>
      <c r="BA6" s="7"/>
      <c r="BB6" s="7"/>
      <c r="BC6" s="8"/>
      <c r="BD6" s="6"/>
      <c r="BE6" s="6"/>
      <c r="BF6" s="6"/>
      <c r="BG6" s="7"/>
      <c r="BH6" s="7"/>
      <c r="BI6" s="8"/>
      <c r="BJ6" s="6"/>
      <c r="BK6" s="6"/>
      <c r="BL6" s="6"/>
      <c r="BM6" s="7"/>
      <c r="BN6" s="7"/>
      <c r="BO6" s="8"/>
      <c r="BP6" s="6"/>
      <c r="BQ6" s="6"/>
      <c r="BR6" s="6"/>
      <c r="BS6" s="7"/>
      <c r="BT6" s="7"/>
      <c r="BU6" s="8"/>
      <c r="BV6" s="6"/>
      <c r="BW6" s="6"/>
      <c r="BX6" s="6"/>
      <c r="BY6" s="7"/>
      <c r="BZ6" s="7"/>
      <c r="CA6" s="8"/>
      <c r="CB6" s="33"/>
      <c r="CC6" s="33"/>
      <c r="CD6" s="33"/>
      <c r="CE6" s="33"/>
      <c r="CF6" s="33"/>
    </row>
    <row r="7" spans="1:84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  <c r="AX7" s="6"/>
      <c r="AY7" s="6"/>
      <c r="AZ7" s="6"/>
      <c r="BA7" s="7"/>
      <c r="BB7" s="7"/>
      <c r="BC7" s="8"/>
      <c r="BD7" s="6"/>
      <c r="BE7" s="6"/>
      <c r="BF7" s="6"/>
      <c r="BG7" s="7"/>
      <c r="BH7" s="7"/>
      <c r="BI7" s="8"/>
      <c r="BJ7" s="6"/>
      <c r="BK7" s="6"/>
      <c r="BL7" s="6"/>
      <c r="BM7" s="7"/>
      <c r="BN7" s="7"/>
      <c r="BO7" s="8"/>
      <c r="BP7" s="6"/>
      <c r="BQ7" s="6"/>
      <c r="BR7" s="6"/>
      <c r="BS7" s="7"/>
      <c r="BT7" s="7"/>
      <c r="BU7" s="8"/>
      <c r="BV7" s="6"/>
      <c r="BW7" s="6"/>
      <c r="BX7" s="6"/>
      <c r="BY7" s="7"/>
      <c r="BZ7" s="7"/>
      <c r="CA7" s="8"/>
      <c r="CB7" s="33"/>
      <c r="CC7" s="33"/>
      <c r="CD7" s="33"/>
      <c r="CE7" s="33"/>
      <c r="CF7" s="33"/>
    </row>
    <row r="8" spans="1:84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  <c r="AX8" s="6"/>
      <c r="AY8" s="6"/>
      <c r="AZ8" s="10"/>
      <c r="BA8" s="7"/>
      <c r="BB8" s="7"/>
      <c r="BC8" s="8"/>
      <c r="BD8" s="6"/>
      <c r="BE8" s="6"/>
      <c r="BF8" s="10"/>
      <c r="BG8" s="7"/>
      <c r="BH8" s="7"/>
      <c r="BI8" s="8"/>
      <c r="BJ8" s="6"/>
      <c r="BK8" s="6"/>
      <c r="BL8" s="10"/>
      <c r="BM8" s="7"/>
      <c r="BN8" s="7"/>
      <c r="BO8" s="8"/>
      <c r="BP8" s="6"/>
      <c r="BQ8" s="6"/>
      <c r="BR8" s="10"/>
      <c r="BS8" s="7"/>
      <c r="BT8" s="7"/>
      <c r="BU8" s="8"/>
      <c r="BV8" s="6"/>
      <c r="BW8" s="6"/>
      <c r="BX8" s="10"/>
      <c r="BY8" s="7"/>
      <c r="BZ8" s="7"/>
      <c r="CA8" s="8"/>
      <c r="CB8" s="33"/>
      <c r="CC8" s="33"/>
      <c r="CD8" s="33"/>
      <c r="CE8" s="33"/>
      <c r="CF8" s="33"/>
    </row>
    <row r="9" spans="1:84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  <c r="AX9" s="6"/>
      <c r="AY9" s="6"/>
      <c r="AZ9" s="10"/>
      <c r="BA9" s="7"/>
      <c r="BB9" s="7"/>
      <c r="BC9" s="8"/>
      <c r="BD9" s="6"/>
      <c r="BE9" s="6"/>
      <c r="BF9" s="10"/>
      <c r="BG9" s="7"/>
      <c r="BH9" s="7"/>
      <c r="BI9" s="8"/>
      <c r="BJ9" s="6"/>
      <c r="BK9" s="6"/>
      <c r="BL9" s="10"/>
      <c r="BM9" s="7"/>
      <c r="BN9" s="7"/>
      <c r="BO9" s="8"/>
      <c r="BP9" s="6"/>
      <c r="BQ9" s="6"/>
      <c r="BR9" s="10"/>
      <c r="BS9" s="7"/>
      <c r="BT9" s="7"/>
      <c r="BU9" s="8"/>
      <c r="BV9" s="6"/>
      <c r="BW9" s="6"/>
      <c r="BX9" s="10"/>
      <c r="BY9" s="7"/>
      <c r="BZ9" s="7"/>
      <c r="CA9" s="8"/>
      <c r="CB9" s="33"/>
      <c r="CC9" s="33"/>
      <c r="CD9" s="33"/>
      <c r="CE9" s="33"/>
      <c r="CF9" s="33"/>
    </row>
    <row r="10" spans="1:84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  <c r="AX10" s="6"/>
      <c r="AY10" s="6"/>
      <c r="AZ10" s="10"/>
      <c r="BA10" s="7"/>
      <c r="BB10" s="7"/>
      <c r="BC10" s="8"/>
      <c r="BD10" s="6"/>
      <c r="BE10" s="6"/>
      <c r="BF10" s="10"/>
      <c r="BG10" s="7"/>
      <c r="BH10" s="7"/>
      <c r="BI10" s="8"/>
      <c r="BJ10" s="6"/>
      <c r="BK10" s="6"/>
      <c r="BL10" s="10"/>
      <c r="BM10" s="7"/>
      <c r="BN10" s="7"/>
      <c r="BO10" s="8"/>
      <c r="BP10" s="6"/>
      <c r="BQ10" s="6"/>
      <c r="BR10" s="10"/>
      <c r="BS10" s="7"/>
      <c r="BT10" s="7"/>
      <c r="BU10" s="8"/>
      <c r="BV10" s="6"/>
      <c r="BW10" s="6"/>
      <c r="BX10" s="10"/>
      <c r="BY10" s="7"/>
      <c r="BZ10" s="7"/>
      <c r="CA10" s="8"/>
      <c r="CB10" s="33"/>
      <c r="CC10" s="33"/>
      <c r="CD10" s="33"/>
      <c r="CE10" s="33"/>
      <c r="CF10" s="33"/>
    </row>
    <row r="11" spans="1:84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  <c r="AX11" s="6"/>
      <c r="AY11" s="6"/>
      <c r="AZ11" s="10"/>
      <c r="BA11" s="7"/>
      <c r="BB11" s="7"/>
      <c r="BC11" s="8"/>
      <c r="BD11" s="6"/>
      <c r="BE11" s="6"/>
      <c r="BF11" s="10"/>
      <c r="BG11" s="7"/>
      <c r="BH11" s="7"/>
      <c r="BI11" s="8"/>
      <c r="BJ11" s="6"/>
      <c r="BK11" s="6"/>
      <c r="BL11" s="10"/>
      <c r="BM11" s="7"/>
      <c r="BN11" s="7"/>
      <c r="BO11" s="8"/>
      <c r="BP11" s="6"/>
      <c r="BQ11" s="6"/>
      <c r="BR11" s="10"/>
      <c r="BS11" s="7"/>
      <c r="BT11" s="7"/>
      <c r="BU11" s="8"/>
      <c r="BV11" s="6"/>
      <c r="BW11" s="6"/>
      <c r="BX11" s="10"/>
      <c r="BY11" s="7"/>
      <c r="BZ11" s="7"/>
      <c r="CA11" s="8"/>
      <c r="CB11" s="33"/>
      <c r="CC11" s="33"/>
      <c r="CD11" s="33"/>
      <c r="CE11" s="33"/>
      <c r="CF11" s="33"/>
    </row>
    <row r="12" spans="1:84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  <c r="AX12" s="6"/>
      <c r="AY12" s="6"/>
      <c r="AZ12" s="10"/>
      <c r="BA12" s="7"/>
      <c r="BB12" s="7"/>
      <c r="BC12" s="8"/>
      <c r="BD12" s="6"/>
      <c r="BE12" s="6"/>
      <c r="BF12" s="10"/>
      <c r="BG12" s="7"/>
      <c r="BH12" s="7"/>
      <c r="BI12" s="8"/>
      <c r="BJ12" s="6"/>
      <c r="BK12" s="6"/>
      <c r="BL12" s="10"/>
      <c r="BM12" s="7"/>
      <c r="BN12" s="7"/>
      <c r="BO12" s="8"/>
      <c r="BP12" s="6"/>
      <c r="BQ12" s="6"/>
      <c r="BR12" s="10"/>
      <c r="BS12" s="7"/>
      <c r="BT12" s="7"/>
      <c r="BU12" s="8"/>
      <c r="BV12" s="6"/>
      <c r="BW12" s="6"/>
      <c r="BX12" s="10"/>
      <c r="BY12" s="7"/>
      <c r="BZ12" s="7"/>
      <c r="CA12" s="8"/>
      <c r="CB12" s="33"/>
      <c r="CC12" s="33"/>
      <c r="CD12" s="33"/>
      <c r="CE12" s="33"/>
      <c r="CF12" s="33"/>
    </row>
    <row r="13" spans="1:84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  <c r="AX13" s="6"/>
      <c r="AY13" s="6"/>
      <c r="AZ13" s="10"/>
      <c r="BA13" s="7"/>
      <c r="BB13" s="7"/>
      <c r="BC13" s="8"/>
      <c r="BD13" s="6"/>
      <c r="BE13" s="6"/>
      <c r="BF13" s="10"/>
      <c r="BG13" s="7"/>
      <c r="BH13" s="7"/>
      <c r="BI13" s="8"/>
      <c r="BJ13" s="6"/>
      <c r="BK13" s="6"/>
      <c r="BL13" s="10"/>
      <c r="BM13" s="7"/>
      <c r="BN13" s="7"/>
      <c r="BO13" s="8"/>
      <c r="BP13" s="6"/>
      <c r="BQ13" s="6"/>
      <c r="BR13" s="10"/>
      <c r="BS13" s="7"/>
      <c r="BT13" s="7"/>
      <c r="BU13" s="8"/>
      <c r="BV13" s="6"/>
      <c r="BW13" s="6"/>
      <c r="BX13" s="10"/>
      <c r="BY13" s="7"/>
      <c r="BZ13" s="7"/>
      <c r="CA13" s="8"/>
      <c r="CB13" s="33"/>
      <c r="CC13" s="33"/>
      <c r="CD13" s="33"/>
      <c r="CE13" s="33"/>
      <c r="CF13" s="33"/>
    </row>
    <row r="14" spans="1:84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  <c r="AX14" s="6"/>
      <c r="AY14" s="6"/>
      <c r="AZ14" s="10"/>
      <c r="BA14" s="7"/>
      <c r="BB14" s="7"/>
      <c r="BC14" s="8"/>
      <c r="BD14" s="6"/>
      <c r="BE14" s="6"/>
      <c r="BF14" s="10"/>
      <c r="BG14" s="7"/>
      <c r="BH14" s="7"/>
      <c r="BI14" s="8"/>
      <c r="BJ14" s="6"/>
      <c r="BK14" s="6"/>
      <c r="BL14" s="10"/>
      <c r="BM14" s="7"/>
      <c r="BN14" s="7"/>
      <c r="BO14" s="8"/>
      <c r="BP14" s="6"/>
      <c r="BQ14" s="6"/>
      <c r="BR14" s="10"/>
      <c r="BS14" s="7"/>
      <c r="BT14" s="7"/>
      <c r="BU14" s="8"/>
      <c r="BV14" s="6"/>
      <c r="BW14" s="6"/>
      <c r="BX14" s="10"/>
      <c r="BY14" s="7"/>
      <c r="BZ14" s="7"/>
      <c r="CA14" s="8"/>
      <c r="CB14" s="33"/>
      <c r="CC14" s="33"/>
      <c r="CD14" s="33"/>
      <c r="CE14" s="33"/>
      <c r="CF14" s="33"/>
    </row>
    <row r="15" spans="1:84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  <c r="AX15" s="6"/>
      <c r="AY15" s="6"/>
      <c r="AZ15" s="10"/>
      <c r="BA15" s="7"/>
      <c r="BB15" s="7"/>
      <c r="BC15" s="8"/>
      <c r="BD15" s="6"/>
      <c r="BE15" s="6"/>
      <c r="BF15" s="10"/>
      <c r="BG15" s="7"/>
      <c r="BH15" s="7"/>
      <c r="BI15" s="8"/>
      <c r="BJ15" s="6"/>
      <c r="BK15" s="6"/>
      <c r="BL15" s="10"/>
      <c r="BM15" s="7"/>
      <c r="BN15" s="7"/>
      <c r="BO15" s="8"/>
      <c r="BP15" s="6"/>
      <c r="BQ15" s="6"/>
      <c r="BR15" s="10"/>
      <c r="BS15" s="7"/>
      <c r="BT15" s="7"/>
      <c r="BU15" s="8"/>
      <c r="BV15" s="6"/>
      <c r="BW15" s="6"/>
      <c r="BX15" s="10"/>
      <c r="BY15" s="7"/>
      <c r="BZ15" s="7"/>
      <c r="CA15" s="8"/>
      <c r="CB15" s="33"/>
      <c r="CC15" s="33"/>
      <c r="CD15" s="33"/>
      <c r="CE15" s="33"/>
      <c r="CF15" s="33"/>
    </row>
    <row r="16" spans="1:84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  <c r="AX16" s="6"/>
      <c r="AY16" s="6"/>
      <c r="AZ16" s="10"/>
      <c r="BA16" s="7"/>
      <c r="BB16" s="7"/>
      <c r="BC16" s="8"/>
      <c r="BD16" s="6"/>
      <c r="BE16" s="6"/>
      <c r="BF16" s="10"/>
      <c r="BG16" s="7"/>
      <c r="BH16" s="7"/>
      <c r="BI16" s="8"/>
      <c r="BJ16" s="6"/>
      <c r="BK16" s="6"/>
      <c r="BL16" s="10"/>
      <c r="BM16" s="7"/>
      <c r="BN16" s="7"/>
      <c r="BO16" s="8"/>
      <c r="BP16" s="6"/>
      <c r="BQ16" s="6"/>
      <c r="BR16" s="10"/>
      <c r="BS16" s="7"/>
      <c r="BT16" s="7"/>
      <c r="BU16" s="8"/>
      <c r="BV16" s="6"/>
      <c r="BW16" s="6"/>
      <c r="BX16" s="10"/>
      <c r="BY16" s="7"/>
      <c r="BZ16" s="7"/>
      <c r="CA16" s="8"/>
      <c r="CB16" s="33"/>
      <c r="CC16" s="33"/>
      <c r="CD16" s="33"/>
      <c r="CE16" s="33"/>
      <c r="CF16" s="33"/>
    </row>
    <row r="17" spans="1:84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  <c r="AX17" s="6"/>
      <c r="AY17" s="6"/>
      <c r="AZ17" s="10"/>
      <c r="BA17" s="7"/>
      <c r="BB17" s="7"/>
      <c r="BC17" s="8"/>
      <c r="BD17" s="6"/>
      <c r="BE17" s="6"/>
      <c r="BF17" s="10"/>
      <c r="BG17" s="7"/>
      <c r="BH17" s="7"/>
      <c r="BI17" s="8"/>
      <c r="BJ17" s="6"/>
      <c r="BK17" s="6"/>
      <c r="BL17" s="10"/>
      <c r="BM17" s="7"/>
      <c r="BN17" s="7"/>
      <c r="BO17" s="8"/>
      <c r="BP17" s="6"/>
      <c r="BQ17" s="6"/>
      <c r="BR17" s="10"/>
      <c r="BS17" s="7"/>
      <c r="BT17" s="7"/>
      <c r="BU17" s="8"/>
      <c r="BV17" s="6"/>
      <c r="BW17" s="6"/>
      <c r="BX17" s="10"/>
      <c r="BY17" s="7"/>
      <c r="BZ17" s="7"/>
      <c r="CA17" s="8"/>
      <c r="CB17" s="33"/>
      <c r="CC17" s="33"/>
      <c r="CD17" s="33"/>
      <c r="CE17" s="33"/>
      <c r="CF17" s="33"/>
    </row>
    <row r="18" spans="1:84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  <c r="AX18" s="6"/>
      <c r="AY18" s="6"/>
      <c r="AZ18" s="10"/>
      <c r="BA18" s="7"/>
      <c r="BB18" s="7"/>
      <c r="BC18" s="8"/>
      <c r="BD18" s="6"/>
      <c r="BE18" s="6"/>
      <c r="BF18" s="10"/>
      <c r="BG18" s="7"/>
      <c r="BH18" s="7"/>
      <c r="BI18" s="8"/>
      <c r="BJ18" s="6"/>
      <c r="BK18" s="6"/>
      <c r="BL18" s="10"/>
      <c r="BM18" s="7"/>
      <c r="BN18" s="7"/>
      <c r="BO18" s="8"/>
      <c r="BP18" s="6"/>
      <c r="BQ18" s="6"/>
      <c r="BR18" s="10"/>
      <c r="BS18" s="7"/>
      <c r="BT18" s="7"/>
      <c r="BU18" s="8"/>
      <c r="BV18" s="6"/>
      <c r="BW18" s="6"/>
      <c r="BX18" s="10"/>
      <c r="BY18" s="7"/>
      <c r="BZ18" s="7"/>
      <c r="CA18" s="8"/>
      <c r="CB18" s="33"/>
      <c r="CC18" s="33"/>
      <c r="CD18" s="33"/>
      <c r="CE18" s="33"/>
      <c r="CF18" s="33"/>
    </row>
    <row r="19" spans="1:84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65000</v>
      </c>
      <c r="I19" s="12">
        <f>SUMPRODUCT(H6:H18,I6:I18)/SUM(H19)</f>
        <v>38.003999999999998</v>
      </c>
      <c r="J19" s="13"/>
      <c r="K19" s="11">
        <f>SUM(K6:K18)</f>
        <v>65000</v>
      </c>
      <c r="L19" s="12">
        <f>SUMPRODUCT(K6:K18,L6:L18)/SUM(K19)</f>
        <v>38.249000000000002</v>
      </c>
      <c r="M19" s="13"/>
      <c r="N19" s="11">
        <f>SUM(N6:N18)</f>
        <v>30000</v>
      </c>
      <c r="O19" s="12">
        <f>SUMPRODUCT(N6:N18,O6:O18)/(N19)</f>
        <v>22.015999999999998</v>
      </c>
      <c r="P19" s="13"/>
      <c r="Q19" s="11">
        <f>SUM(Q6:Q18)</f>
        <v>30000</v>
      </c>
      <c r="R19" s="12">
        <f>SUMPRODUCT(Q6:Q18,R6:R18)/SUM(Q19)</f>
        <v>21.984999999999999</v>
      </c>
      <c r="S19" s="13"/>
      <c r="T19" s="11">
        <f>SUM(T6:T18)</f>
        <v>100000</v>
      </c>
      <c r="U19" s="12">
        <f>SUMPRODUCT(T6:T18,U6:U18)/SUM(T19)</f>
        <v>8.9949999999999992</v>
      </c>
      <c r="V19" s="13"/>
      <c r="W19" s="11">
        <f>SUM(W6:W18)</f>
        <v>100000</v>
      </c>
      <c r="X19" s="12">
        <f>SUMPRODUCT(W6:W18,X6:X18)/SUM(W19)</f>
        <v>9.0250000000000004</v>
      </c>
      <c r="Y19" s="13"/>
      <c r="Z19" s="11">
        <f>SUM(Z6:Z18)</f>
        <v>70000</v>
      </c>
      <c r="AA19" s="12">
        <f>SUMPRODUCT(Z6:Z18,AA6:AA18)/SUM(Z19)</f>
        <v>4.5140000000000002</v>
      </c>
      <c r="AB19" s="13"/>
      <c r="AC19" s="11">
        <f>SUM(AC6:AC18)</f>
        <v>70000</v>
      </c>
      <c r="AD19" s="12">
        <f>SUMPRODUCT(AC6:AC18,AD6:AD18)/SUM(AC19)</f>
        <v>4.5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  <c r="AX19" s="11">
        <f>SUM(AX6:AX18)</f>
        <v>0</v>
      </c>
      <c r="AY19" s="12" t="e">
        <f>SUMPRODUCT(AX6:AX18,AY6:AY18)/SUM(AX19)</f>
        <v>#DIV/0!</v>
      </c>
      <c r="AZ19" s="13"/>
      <c r="BA19" s="11">
        <f>SUM(BA6:BA18)</f>
        <v>0</v>
      </c>
      <c r="BB19" s="12" t="e">
        <f>SUMPRODUCT(BA6:BA18,BB6:BB18)/SUM(BA19)</f>
        <v>#DIV/0!</v>
      </c>
      <c r="BC19" s="13"/>
      <c r="BD19" s="11">
        <f>SUM(BD6:BD18)</f>
        <v>0</v>
      </c>
      <c r="BE19" s="12" t="e">
        <f>SUMPRODUCT(BD6:BD18,BE6:BE18)/SUM(BD19)</f>
        <v>#DIV/0!</v>
      </c>
      <c r="BF19" s="13"/>
      <c r="BG19" s="11">
        <f>SUM(BG6:BG18)</f>
        <v>0</v>
      </c>
      <c r="BH19" s="12" t="e">
        <f>SUMPRODUCT(BG6:BG18,BH6:BH18)/SUM(BG19)</f>
        <v>#DIV/0!</v>
      </c>
      <c r="BI19" s="13"/>
      <c r="BJ19" s="11">
        <f>SUM(BJ6:BJ18)</f>
        <v>0</v>
      </c>
      <c r="BK19" s="12" t="e">
        <f>SUMPRODUCT(BJ6:BJ18,BK6:BK18)/SUM(BJ19)</f>
        <v>#DIV/0!</v>
      </c>
      <c r="BL19" s="13"/>
      <c r="BM19" s="11">
        <f>SUM(BM6:BM18)</f>
        <v>0</v>
      </c>
      <c r="BN19" s="12" t="e">
        <f>SUMPRODUCT(BM6:BM18,BN6:BN18)/SUM(BM19)</f>
        <v>#DIV/0!</v>
      </c>
      <c r="BO19" s="13"/>
      <c r="BP19" s="11">
        <f>SUM(BP6:BP18)</f>
        <v>0</v>
      </c>
      <c r="BQ19" s="12" t="e">
        <f>SUMPRODUCT(BP6:BP18,BQ6:BQ18)/SUM(BP19)</f>
        <v>#DIV/0!</v>
      </c>
      <c r="BR19" s="13"/>
      <c r="BS19" s="11">
        <f>SUM(BS6:BS18)</f>
        <v>0</v>
      </c>
      <c r="BT19" s="12" t="e">
        <f>SUMPRODUCT(BS6:BS18,BT6:BT18)/SUM(BS19)</f>
        <v>#DIV/0!</v>
      </c>
      <c r="BU19" s="13"/>
      <c r="BV19" s="11">
        <f>SUM(BV6:BV18)</f>
        <v>0</v>
      </c>
      <c r="BW19" s="12" t="e">
        <f>SUMPRODUCT(BV6:BV18,BW6:BW18)/SUM(BV19)</f>
        <v>#DIV/0!</v>
      </c>
      <c r="BX19" s="13"/>
      <c r="BY19" s="11">
        <f>SUM(BY6:BY18)</f>
        <v>0</v>
      </c>
      <c r="BZ19" s="12" t="e">
        <f>SUMPRODUCT(BY6:BY18,BZ6:BZ18)/SUM(BY19)</f>
        <v>#DIV/0!</v>
      </c>
      <c r="CA19" s="13"/>
      <c r="CB19" s="33"/>
      <c r="CC19" s="33"/>
      <c r="CD19" s="33"/>
      <c r="CE19" s="33"/>
      <c r="CF19" s="33"/>
    </row>
    <row r="20" spans="1:84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11951.881500000296</v>
      </c>
      <c r="J20" s="43"/>
      <c r="K20" s="15" t="s">
        <v>11</v>
      </c>
      <c r="L20" s="42">
        <f>IF(K19=0,0,L19*K19)</f>
        <v>2486185</v>
      </c>
      <c r="M20" s="43"/>
      <c r="N20" s="15" t="s">
        <v>10</v>
      </c>
      <c r="O20" s="42">
        <f>IF(Q19=0,0,(R19-O19)*N19-R19*Q19*0.1%-O19*N19*0.03%-R19*Q19*0.03%)</f>
        <v>-1985.5589999999643</v>
      </c>
      <c r="P20" s="43"/>
      <c r="Q20" s="15" t="s">
        <v>11</v>
      </c>
      <c r="R20" s="42">
        <f>IF(Q19=0,0,R19*Q19)</f>
        <v>659550</v>
      </c>
      <c r="S20" s="43"/>
      <c r="T20" s="15" t="s">
        <v>10</v>
      </c>
      <c r="U20" s="42">
        <f>IF(W19=0,0,(X19-U19)*W19-X19*W19*0.1%-U19*T19*0.03%-X19*W19*0.03%)</f>
        <v>1556.9000000001138</v>
      </c>
      <c r="V20" s="43"/>
      <c r="W20" s="15" t="s">
        <v>11</v>
      </c>
      <c r="X20" s="42">
        <f>IF(W19=0,0,X19*W19)</f>
        <v>902500</v>
      </c>
      <c r="Y20" s="43"/>
      <c r="Z20" s="15" t="s">
        <v>10</v>
      </c>
      <c r="AA20" s="42">
        <f>IF(AC19=0,0,(AD19-AA19)*AC19-AC19*AD19*0.1%-AA19*Z19*0.03%-AD19*AC19*0.03%)</f>
        <v>-1484.2940000000165</v>
      </c>
      <c r="AB20" s="43"/>
      <c r="AC20" s="15" t="s">
        <v>11</v>
      </c>
      <c r="AD20" s="42">
        <f>IF(AC19=0,0,AD19*AC19)</f>
        <v>315000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  <c r="AX20" s="15" t="s">
        <v>10</v>
      </c>
      <c r="AY20" s="42">
        <f>IF(BA19=0,0,(BB19-AY19)*BA19-BA19*BB19*0.1%-AY19*AX19*0.03%-BB19*BA19*0.03%)</f>
        <v>0</v>
      </c>
      <c r="AZ20" s="43"/>
      <c r="BA20" s="15" t="s">
        <v>11</v>
      </c>
      <c r="BB20" s="42">
        <f>IF(BA19=0,0,BB19*BA19)</f>
        <v>0</v>
      </c>
      <c r="BC20" s="43"/>
      <c r="BD20" s="15" t="s">
        <v>10</v>
      </c>
      <c r="BE20" s="42">
        <f>IF(BG19=0,0,(BH19-BE19)*BG19-BG19*BH19*0.1%-BE19*BD19*0.03%-BH19*BG19*0.03%)</f>
        <v>0</v>
      </c>
      <c r="BF20" s="43"/>
      <c r="BG20" s="15" t="s">
        <v>11</v>
      </c>
      <c r="BH20" s="42">
        <f>IF(BG19=0,0,BH19*BG19)</f>
        <v>0</v>
      </c>
      <c r="BI20" s="43"/>
      <c r="BJ20" s="15" t="s">
        <v>10</v>
      </c>
      <c r="BK20" s="42">
        <f>IF(BM19=0,0,(BN19-BK19)*BM19-BM19*BN19*0.1%-BK19*BJ19*0.03%-BN19*BM19*0.03%)</f>
        <v>0</v>
      </c>
      <c r="BL20" s="43"/>
      <c r="BM20" s="15" t="s">
        <v>11</v>
      </c>
      <c r="BN20" s="42">
        <f>IF(BM19=0,0,BN19*BM19)</f>
        <v>0</v>
      </c>
      <c r="BO20" s="43"/>
      <c r="BP20" s="15" t="s">
        <v>10</v>
      </c>
      <c r="BQ20" s="42">
        <f>IF(BS19=0,0,(BT19-BQ19)*BS19-BS19*BT19*0.1%-BQ19*BP19*0.03%-BT19*BS19*0.03%)</f>
        <v>0</v>
      </c>
      <c r="BR20" s="43"/>
      <c r="BS20" s="15" t="s">
        <v>11</v>
      </c>
      <c r="BT20" s="42">
        <f>IF(BS19=0,0,BT19*BS19)</f>
        <v>0</v>
      </c>
      <c r="BU20" s="43"/>
      <c r="BV20" s="15" t="s">
        <v>10</v>
      </c>
      <c r="BW20" s="42">
        <f>IF(BY19=0,0,(BZ19-BW19)*BY19-BY19*BZ19*0.1%-BW19*BY19*0.03%-BZ19*BY19*0.03%)</f>
        <v>0</v>
      </c>
      <c r="BX20" s="43"/>
      <c r="BY20" s="15" t="s">
        <v>11</v>
      </c>
      <c r="BZ20" s="42">
        <f>IF(BY19=0,0,BZ19*BY19)</f>
        <v>0</v>
      </c>
      <c r="CA20" s="43"/>
      <c r="CB20" s="23"/>
      <c r="CC20" s="23"/>
      <c r="CD20" s="23"/>
      <c r="CE20" s="23"/>
      <c r="CF20" s="23"/>
    </row>
    <row r="21" spans="1:84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4.8073178383749781E-3</v>
      </c>
      <c r="M21" s="29"/>
      <c r="N21" s="20" t="s">
        <v>12</v>
      </c>
      <c r="O21" s="26"/>
      <c r="P21" s="26"/>
      <c r="Q21" s="27"/>
      <c r="R21" s="28">
        <f>O20/R20</f>
        <v>-3.010475324084549E-3</v>
      </c>
      <c r="S21" s="29"/>
      <c r="T21" s="27" t="s">
        <v>12</v>
      </c>
      <c r="U21" s="26"/>
      <c r="V21" s="26"/>
      <c r="W21" s="27"/>
      <c r="X21" s="28">
        <f>U20/X20</f>
        <v>1.7250969529087133E-3</v>
      </c>
      <c r="Y21" s="26"/>
      <c r="Z21" s="27" t="s">
        <v>12</v>
      </c>
      <c r="AA21" s="26"/>
      <c r="AB21" s="26"/>
      <c r="AC21" s="27"/>
      <c r="AD21" s="28">
        <f>AA20/AD20</f>
        <v>-4.7120444444444971E-3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  <c r="AX21" s="27" t="s">
        <v>12</v>
      </c>
      <c r="AY21" s="26"/>
      <c r="AZ21" s="26"/>
      <c r="BA21" s="27"/>
      <c r="BB21" s="28" t="e">
        <f>AY20/BB20</f>
        <v>#DIV/0!</v>
      </c>
      <c r="BC21" s="26"/>
      <c r="BD21" s="27" t="s">
        <v>12</v>
      </c>
      <c r="BE21" s="26"/>
      <c r="BF21" s="26"/>
      <c r="BG21" s="27"/>
      <c r="BH21" s="28" t="e">
        <f>BE20/BH20</f>
        <v>#DIV/0!</v>
      </c>
      <c r="BI21" s="26"/>
      <c r="BJ21" s="27" t="s">
        <v>12</v>
      </c>
      <c r="BK21" s="26"/>
      <c r="BL21" s="26"/>
      <c r="BM21" s="27"/>
      <c r="BN21" s="28" t="e">
        <f>BK20/BN20</f>
        <v>#DIV/0!</v>
      </c>
      <c r="BO21" s="26"/>
      <c r="BP21" s="27" t="s">
        <v>12</v>
      </c>
      <c r="BQ21" s="26"/>
      <c r="BR21" s="26"/>
      <c r="BS21" s="27"/>
      <c r="BT21" s="28" t="e">
        <f>BQ20/BT20</f>
        <v>#DIV/0!</v>
      </c>
      <c r="BU21" s="26"/>
      <c r="BV21" s="27" t="s">
        <v>12</v>
      </c>
      <c r="BW21" s="26"/>
      <c r="BX21" s="26"/>
      <c r="BY21" s="27"/>
      <c r="BZ21" s="28" t="e">
        <f>BW20/BZ20</f>
        <v>#DIV/0!</v>
      </c>
      <c r="CA21" s="26"/>
      <c r="CB21" s="23"/>
      <c r="CC21" s="23"/>
      <c r="CD21" s="23"/>
      <c r="CE21" s="23"/>
      <c r="CF21" s="23"/>
    </row>
    <row r="22" spans="1:84" ht="15" x14ac:dyDescent="0.15">
      <c r="A22" s="9"/>
      <c r="B22" s="44" t="s">
        <v>13</v>
      </c>
      <c r="C22" s="45"/>
      <c r="D22" s="46">
        <f>F20+L20+R20+X20+AD20+AJ20+AP20+AV20+BB20+BH20+BN20+BT20+BZ20</f>
        <v>4363235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10038.928500000429</v>
      </c>
      <c r="K22" s="52"/>
      <c r="L22" s="52"/>
      <c r="M22" s="53"/>
      <c r="N22" s="44" t="s">
        <v>15</v>
      </c>
      <c r="O22" s="45"/>
      <c r="P22" s="54">
        <f>J22/D22</f>
        <v>2.3007994068622089E-3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3"/>
      <c r="CC22" s="33"/>
      <c r="CD22" s="33"/>
      <c r="CE22" s="33"/>
      <c r="CF22" s="33"/>
    </row>
    <row r="23" spans="1:84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</row>
    <row r="24" spans="1:84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</row>
    <row r="25" spans="1:84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</row>
    <row r="26" spans="1:84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</row>
    <row r="27" spans="1:84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</row>
    <row r="28" spans="1:84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</row>
    <row r="29" spans="1:84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</row>
    <row r="30" spans="1:84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</row>
    <row r="31" spans="1:84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</row>
    <row r="32" spans="1:84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</row>
    <row r="33" spans="1:84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</row>
    <row r="34" spans="1:84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</row>
    <row r="35" spans="1:84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</row>
    <row r="36" spans="1:84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</row>
    <row r="37" spans="1:84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</row>
    <row r="38" spans="1:84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</row>
    <row r="39" spans="1:84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</row>
    <row r="40" spans="1:84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</row>
    <row r="41" spans="1:84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</row>
    <row r="42" spans="1:84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</row>
    <row r="43" spans="1:84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</row>
    <row r="44" spans="1:84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</row>
    <row r="45" spans="1:84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</row>
    <row r="46" spans="1:84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</row>
    <row r="47" spans="1:84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</row>
    <row r="48" spans="1:84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</row>
    <row r="49" spans="1:84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</row>
    <row r="50" spans="1:84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</row>
    <row r="51" spans="1:84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</row>
    <row r="52" spans="1:84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</row>
    <row r="53" spans="1:84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</row>
    <row r="54" spans="1:84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</row>
    <row r="55" spans="1:84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</row>
    <row r="56" spans="1:84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</row>
    <row r="57" spans="1:84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</row>
    <row r="58" spans="1:84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</row>
    <row r="59" spans="1:84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</row>
    <row r="60" spans="1:84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</row>
    <row r="61" spans="1:84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</row>
    <row r="62" spans="1:84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</row>
    <row r="63" spans="1:84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</row>
    <row r="64" spans="1:84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</row>
    <row r="65" spans="1:84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</row>
    <row r="66" spans="1:84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</row>
    <row r="67" spans="1:84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</row>
    <row r="68" spans="1:84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</row>
    <row r="69" spans="1:84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</row>
  </sheetData>
  <mergeCells count="98"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  <mergeCell ref="B3:G3"/>
    <mergeCell ref="H3:M3"/>
    <mergeCell ref="N3:S3"/>
    <mergeCell ref="T3:Y3"/>
    <mergeCell ref="Z3:AE3"/>
    <mergeCell ref="AF3:AK3"/>
    <mergeCell ref="AL3:AQ3"/>
    <mergeCell ref="AR3:AW3"/>
    <mergeCell ref="AX3:BC3"/>
    <mergeCell ref="BD3:BI3"/>
    <mergeCell ref="BJ3:BO3"/>
    <mergeCell ref="BP3:BU3"/>
    <mergeCell ref="BV3:CA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J20:AK20"/>
    <mergeCell ref="AM20:AN20"/>
    <mergeCell ref="AP20:AQ20"/>
    <mergeCell ref="AS20:AT20"/>
    <mergeCell ref="AV20:AW20"/>
    <mergeCell ref="AY20:AZ20"/>
    <mergeCell ref="BB20:BC20"/>
    <mergeCell ref="BE20:BF20"/>
    <mergeCell ref="BH20:BI20"/>
    <mergeCell ref="BK20:BL20"/>
    <mergeCell ref="BN20:BO20"/>
    <mergeCell ref="BQ20:BR20"/>
    <mergeCell ref="A1:A5"/>
    <mergeCell ref="BT20:BU20"/>
    <mergeCell ref="BW20:BX20"/>
    <mergeCell ref="BZ20:CA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5" right="0.75" top="1" bottom="1" header="0.51" footer="0.5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F69"/>
  <sheetViews>
    <sheetView topLeftCell="I1" zoomScaleSheetLayoutView="100" workbookViewId="0">
      <selection activeCell="R32" sqref="R32"/>
    </sheetView>
  </sheetViews>
  <sheetFormatPr defaultColWidth="9" defaultRowHeight="14.25" x14ac:dyDescent="0.15"/>
  <sheetData>
    <row r="1" spans="1:84" ht="15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  <c r="AX1" s="69"/>
      <c r="AY1" s="70"/>
      <c r="AZ1" s="70"/>
      <c r="BA1" s="70"/>
      <c r="BB1" s="70"/>
      <c r="BC1" s="71"/>
      <c r="BD1" s="69"/>
      <c r="BE1" s="70"/>
      <c r="BF1" s="70"/>
      <c r="BG1" s="70"/>
      <c r="BH1" s="70"/>
      <c r="BI1" s="71"/>
      <c r="BJ1" s="69"/>
      <c r="BK1" s="70"/>
      <c r="BL1" s="70"/>
      <c r="BM1" s="70"/>
      <c r="BN1" s="70"/>
      <c r="BO1" s="71"/>
      <c r="BP1" s="69"/>
      <c r="BQ1" s="70"/>
      <c r="BR1" s="70"/>
      <c r="BS1" s="70"/>
      <c r="BT1" s="70"/>
      <c r="BU1" s="71"/>
      <c r="BV1" s="69"/>
      <c r="BW1" s="70"/>
      <c r="BX1" s="70"/>
      <c r="BY1" s="70"/>
      <c r="BZ1" s="70"/>
      <c r="CA1" s="71"/>
      <c r="CB1" s="35"/>
      <c r="CC1" s="35"/>
      <c r="CD1" s="35"/>
      <c r="CE1" s="35"/>
      <c r="CF1" s="35"/>
    </row>
    <row r="2" spans="1:84" ht="15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75" t="s">
        <v>17</v>
      </c>
      <c r="O2" s="67"/>
      <c r="P2" s="67"/>
      <c r="Q2" s="67"/>
      <c r="R2" s="67"/>
      <c r="S2" s="68"/>
      <c r="T2" s="66">
        <v>600649</v>
      </c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  <c r="AX2" s="66"/>
      <c r="AY2" s="64"/>
      <c r="AZ2" s="64"/>
      <c r="BA2" s="64"/>
      <c r="BB2" s="64"/>
      <c r="BC2" s="65"/>
      <c r="BD2" s="66"/>
      <c r="BE2" s="67"/>
      <c r="BF2" s="67"/>
      <c r="BG2" s="67"/>
      <c r="BH2" s="67"/>
      <c r="BI2" s="68"/>
      <c r="BJ2" s="66"/>
      <c r="BK2" s="67"/>
      <c r="BL2" s="67"/>
      <c r="BM2" s="67"/>
      <c r="BN2" s="67"/>
      <c r="BO2" s="68"/>
      <c r="BP2" s="66"/>
      <c r="BQ2" s="67"/>
      <c r="BR2" s="67"/>
      <c r="BS2" s="67"/>
      <c r="BT2" s="67"/>
      <c r="BU2" s="68"/>
      <c r="BV2" s="66"/>
      <c r="BW2" s="67"/>
      <c r="BX2" s="67"/>
      <c r="BY2" s="67"/>
      <c r="BZ2" s="67"/>
      <c r="CA2" s="68"/>
      <c r="CB2" s="36"/>
      <c r="CC2" s="36"/>
      <c r="CD2" s="36"/>
      <c r="CE2" s="36"/>
      <c r="CF2" s="36"/>
    </row>
    <row r="3" spans="1:84" ht="15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  <c r="AX3" s="63"/>
      <c r="AY3" s="64"/>
      <c r="AZ3" s="64"/>
      <c r="BA3" s="64"/>
      <c r="BB3" s="64"/>
      <c r="BC3" s="65"/>
      <c r="BD3" s="63"/>
      <c r="BE3" s="64"/>
      <c r="BF3" s="64"/>
      <c r="BG3" s="64"/>
      <c r="BH3" s="64"/>
      <c r="BI3" s="65"/>
      <c r="BJ3" s="63"/>
      <c r="BK3" s="64"/>
      <c r="BL3" s="64"/>
      <c r="BM3" s="64"/>
      <c r="BN3" s="64"/>
      <c r="BO3" s="65"/>
      <c r="BP3" s="63"/>
      <c r="BQ3" s="64"/>
      <c r="BR3" s="64"/>
      <c r="BS3" s="64"/>
      <c r="BT3" s="64"/>
      <c r="BU3" s="65"/>
      <c r="BV3" s="63"/>
      <c r="BW3" s="64"/>
      <c r="BX3" s="64"/>
      <c r="BY3" s="64"/>
      <c r="BZ3" s="64"/>
      <c r="CA3" s="65"/>
      <c r="CB3" s="36"/>
      <c r="CC3" s="36"/>
      <c r="CD3" s="36"/>
      <c r="CE3" s="36"/>
      <c r="CF3" s="36"/>
    </row>
    <row r="4" spans="1:84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  <c r="AX4" s="60" t="s">
        <v>4</v>
      </c>
      <c r="AY4" s="61"/>
      <c r="AZ4" s="62"/>
      <c r="BA4" s="57" t="s">
        <v>5</v>
      </c>
      <c r="BB4" s="58"/>
      <c r="BC4" s="59"/>
      <c r="BD4" s="60" t="s">
        <v>4</v>
      </c>
      <c r="BE4" s="61"/>
      <c r="BF4" s="62"/>
      <c r="BG4" s="57" t="s">
        <v>5</v>
      </c>
      <c r="BH4" s="58"/>
      <c r="BI4" s="59"/>
      <c r="BJ4" s="60" t="s">
        <v>4</v>
      </c>
      <c r="BK4" s="61"/>
      <c r="BL4" s="62"/>
      <c r="BM4" s="57" t="s">
        <v>5</v>
      </c>
      <c r="BN4" s="58"/>
      <c r="BO4" s="59"/>
      <c r="BP4" s="60" t="s">
        <v>4</v>
      </c>
      <c r="BQ4" s="61"/>
      <c r="BR4" s="62"/>
      <c r="BS4" s="57" t="s">
        <v>5</v>
      </c>
      <c r="BT4" s="58"/>
      <c r="BU4" s="59"/>
      <c r="BV4" s="60" t="s">
        <v>4</v>
      </c>
      <c r="BW4" s="61"/>
      <c r="BX4" s="62"/>
      <c r="BY4" s="57" t="s">
        <v>5</v>
      </c>
      <c r="BZ4" s="58"/>
      <c r="CA4" s="59"/>
      <c r="CB4" s="36"/>
      <c r="CC4" s="36"/>
      <c r="CD4" s="36"/>
      <c r="CE4" s="36"/>
      <c r="CF4" s="36"/>
    </row>
    <row r="5" spans="1:84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  <c r="AX5" s="24" t="s">
        <v>8</v>
      </c>
      <c r="AY5" s="24" t="s">
        <v>9</v>
      </c>
      <c r="AZ5" s="2"/>
      <c r="BA5" s="31" t="s">
        <v>8</v>
      </c>
      <c r="BB5" s="31" t="s">
        <v>9</v>
      </c>
      <c r="BC5" s="4"/>
      <c r="BD5" s="24" t="s">
        <v>8</v>
      </c>
      <c r="BE5" s="24" t="s">
        <v>9</v>
      </c>
      <c r="BF5" s="2"/>
      <c r="BG5" s="31" t="s">
        <v>8</v>
      </c>
      <c r="BH5" s="31" t="s">
        <v>9</v>
      </c>
      <c r="BI5" s="4"/>
      <c r="BJ5" s="1" t="s">
        <v>6</v>
      </c>
      <c r="BK5" s="24" t="s">
        <v>9</v>
      </c>
      <c r="BL5" s="2"/>
      <c r="BM5" s="31" t="s">
        <v>8</v>
      </c>
      <c r="BN5" s="31" t="s">
        <v>9</v>
      </c>
      <c r="BO5" s="4"/>
      <c r="BP5" s="24" t="s">
        <v>8</v>
      </c>
      <c r="BQ5" s="24" t="s">
        <v>9</v>
      </c>
      <c r="BR5" s="2"/>
      <c r="BS5" s="31" t="s">
        <v>8</v>
      </c>
      <c r="BT5" s="31" t="s">
        <v>9</v>
      </c>
      <c r="BU5" s="4"/>
      <c r="BV5" s="24" t="s">
        <v>8</v>
      </c>
      <c r="BW5" s="24" t="s">
        <v>9</v>
      </c>
      <c r="BX5" s="2"/>
      <c r="BY5" s="31" t="s">
        <v>8</v>
      </c>
      <c r="BZ5" s="31" t="s">
        <v>9</v>
      </c>
      <c r="CA5" s="4"/>
      <c r="CB5" s="37"/>
      <c r="CC5" s="37"/>
      <c r="CD5" s="37"/>
      <c r="CE5" s="37"/>
      <c r="CF5" s="37"/>
    </row>
    <row r="6" spans="1:84" x14ac:dyDescent="0.15">
      <c r="A6" s="5"/>
      <c r="B6" s="6"/>
      <c r="C6" s="6"/>
      <c r="D6" s="6"/>
      <c r="E6" s="7"/>
      <c r="F6" s="7"/>
      <c r="G6" s="8"/>
      <c r="H6" s="6">
        <v>43900</v>
      </c>
      <c r="I6" s="6">
        <v>39.994999999999997</v>
      </c>
      <c r="J6" s="6"/>
      <c r="K6" s="7">
        <v>43900</v>
      </c>
      <c r="L6" s="7">
        <v>40.194000000000003</v>
      </c>
      <c r="M6" s="8"/>
      <c r="N6" s="6">
        <v>10000</v>
      </c>
      <c r="O6" s="25">
        <v>11.81</v>
      </c>
      <c r="P6" s="6"/>
      <c r="Q6" s="7">
        <v>10000</v>
      </c>
      <c r="R6" s="7">
        <v>11.757999999999999</v>
      </c>
      <c r="S6" s="8"/>
      <c r="T6" s="6"/>
      <c r="U6" s="6"/>
      <c r="V6" s="6"/>
      <c r="W6" s="7">
        <v>52</v>
      </c>
      <c r="X6" s="7">
        <v>10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  <c r="AX6" s="6"/>
      <c r="AY6" s="6"/>
      <c r="AZ6" s="6"/>
      <c r="BA6" s="7"/>
      <c r="BB6" s="7"/>
      <c r="BC6" s="8"/>
      <c r="BD6" s="6"/>
      <c r="BE6" s="6"/>
      <c r="BF6" s="6"/>
      <c r="BG6" s="7"/>
      <c r="BH6" s="7"/>
      <c r="BI6" s="8"/>
      <c r="BJ6" s="6"/>
      <c r="BK6" s="6"/>
      <c r="BL6" s="6"/>
      <c r="BM6" s="7"/>
      <c r="BN6" s="7"/>
      <c r="BO6" s="8"/>
      <c r="BP6" s="6"/>
      <c r="BQ6" s="6"/>
      <c r="BR6" s="6"/>
      <c r="BS6" s="7"/>
      <c r="BT6" s="7"/>
      <c r="BU6" s="8"/>
      <c r="BV6" s="6"/>
      <c r="BW6" s="6"/>
      <c r="BX6" s="6"/>
      <c r="BY6" s="7"/>
      <c r="BZ6" s="7"/>
      <c r="CA6" s="8"/>
      <c r="CB6" s="33"/>
      <c r="CC6" s="33"/>
      <c r="CD6" s="33"/>
      <c r="CE6" s="33"/>
      <c r="CF6" s="33"/>
    </row>
    <row r="7" spans="1:84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  <c r="AX7" s="6"/>
      <c r="AY7" s="6"/>
      <c r="AZ7" s="6"/>
      <c r="BA7" s="7"/>
      <c r="BB7" s="7"/>
      <c r="BC7" s="8"/>
      <c r="BD7" s="6"/>
      <c r="BE7" s="6"/>
      <c r="BF7" s="6"/>
      <c r="BG7" s="7"/>
      <c r="BH7" s="7"/>
      <c r="BI7" s="8"/>
      <c r="BJ7" s="6"/>
      <c r="BK7" s="6"/>
      <c r="BL7" s="6"/>
      <c r="BM7" s="7"/>
      <c r="BN7" s="7"/>
      <c r="BO7" s="8"/>
      <c r="BP7" s="6"/>
      <c r="BQ7" s="6"/>
      <c r="BR7" s="6"/>
      <c r="BS7" s="7"/>
      <c r="BT7" s="7"/>
      <c r="BU7" s="8"/>
      <c r="BV7" s="6"/>
      <c r="BW7" s="6"/>
      <c r="BX7" s="6"/>
      <c r="BY7" s="7"/>
      <c r="BZ7" s="7"/>
      <c r="CA7" s="8"/>
      <c r="CB7" s="33"/>
      <c r="CC7" s="33"/>
      <c r="CD7" s="33"/>
      <c r="CE7" s="33"/>
      <c r="CF7" s="33"/>
    </row>
    <row r="8" spans="1:84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  <c r="AX8" s="6"/>
      <c r="AY8" s="6"/>
      <c r="AZ8" s="10"/>
      <c r="BA8" s="7"/>
      <c r="BB8" s="7"/>
      <c r="BC8" s="8"/>
      <c r="BD8" s="6"/>
      <c r="BE8" s="6"/>
      <c r="BF8" s="10"/>
      <c r="BG8" s="7"/>
      <c r="BH8" s="7"/>
      <c r="BI8" s="8"/>
      <c r="BJ8" s="6"/>
      <c r="BK8" s="6"/>
      <c r="BL8" s="10"/>
      <c r="BM8" s="7"/>
      <c r="BN8" s="7"/>
      <c r="BO8" s="8"/>
      <c r="BP8" s="6"/>
      <c r="BQ8" s="6"/>
      <c r="BR8" s="10"/>
      <c r="BS8" s="7"/>
      <c r="BT8" s="7"/>
      <c r="BU8" s="8"/>
      <c r="BV8" s="6"/>
      <c r="BW8" s="6"/>
      <c r="BX8" s="10"/>
      <c r="BY8" s="7"/>
      <c r="BZ8" s="7"/>
      <c r="CA8" s="8"/>
      <c r="CB8" s="33"/>
      <c r="CC8" s="33"/>
      <c r="CD8" s="33"/>
      <c r="CE8" s="33"/>
      <c r="CF8" s="33"/>
    </row>
    <row r="9" spans="1:84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  <c r="AX9" s="6"/>
      <c r="AY9" s="6"/>
      <c r="AZ9" s="10"/>
      <c r="BA9" s="7"/>
      <c r="BB9" s="7"/>
      <c r="BC9" s="8"/>
      <c r="BD9" s="6"/>
      <c r="BE9" s="6"/>
      <c r="BF9" s="10"/>
      <c r="BG9" s="7"/>
      <c r="BH9" s="7"/>
      <c r="BI9" s="8"/>
      <c r="BJ9" s="6"/>
      <c r="BK9" s="6"/>
      <c r="BL9" s="10"/>
      <c r="BM9" s="7"/>
      <c r="BN9" s="7"/>
      <c r="BO9" s="8"/>
      <c r="BP9" s="6"/>
      <c r="BQ9" s="6"/>
      <c r="BR9" s="10"/>
      <c r="BS9" s="7"/>
      <c r="BT9" s="7"/>
      <c r="BU9" s="8"/>
      <c r="BV9" s="6"/>
      <c r="BW9" s="6"/>
      <c r="BX9" s="10"/>
      <c r="BY9" s="7"/>
      <c r="BZ9" s="7"/>
      <c r="CA9" s="8"/>
      <c r="CB9" s="33"/>
      <c r="CC9" s="33"/>
      <c r="CD9" s="33"/>
      <c r="CE9" s="33"/>
      <c r="CF9" s="33"/>
    </row>
    <row r="10" spans="1:84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  <c r="AX10" s="6"/>
      <c r="AY10" s="6"/>
      <c r="AZ10" s="10"/>
      <c r="BA10" s="7"/>
      <c r="BB10" s="7"/>
      <c r="BC10" s="8"/>
      <c r="BD10" s="6"/>
      <c r="BE10" s="6"/>
      <c r="BF10" s="10"/>
      <c r="BG10" s="7"/>
      <c r="BH10" s="7"/>
      <c r="BI10" s="8"/>
      <c r="BJ10" s="6"/>
      <c r="BK10" s="6"/>
      <c r="BL10" s="10"/>
      <c r="BM10" s="7"/>
      <c r="BN10" s="7"/>
      <c r="BO10" s="8"/>
      <c r="BP10" s="6"/>
      <c r="BQ10" s="6"/>
      <c r="BR10" s="10"/>
      <c r="BS10" s="7"/>
      <c r="BT10" s="7"/>
      <c r="BU10" s="8"/>
      <c r="BV10" s="6"/>
      <c r="BW10" s="6"/>
      <c r="BX10" s="10"/>
      <c r="BY10" s="7"/>
      <c r="BZ10" s="7"/>
      <c r="CA10" s="8"/>
      <c r="CB10" s="33"/>
      <c r="CC10" s="33"/>
      <c r="CD10" s="33"/>
      <c r="CE10" s="33"/>
      <c r="CF10" s="33"/>
    </row>
    <row r="11" spans="1:84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  <c r="AX11" s="6"/>
      <c r="AY11" s="6"/>
      <c r="AZ11" s="10"/>
      <c r="BA11" s="7"/>
      <c r="BB11" s="7"/>
      <c r="BC11" s="8"/>
      <c r="BD11" s="6"/>
      <c r="BE11" s="6"/>
      <c r="BF11" s="10"/>
      <c r="BG11" s="7"/>
      <c r="BH11" s="7"/>
      <c r="BI11" s="8"/>
      <c r="BJ11" s="6"/>
      <c r="BK11" s="6"/>
      <c r="BL11" s="10"/>
      <c r="BM11" s="7"/>
      <c r="BN11" s="7"/>
      <c r="BO11" s="8"/>
      <c r="BP11" s="6"/>
      <c r="BQ11" s="6"/>
      <c r="BR11" s="10"/>
      <c r="BS11" s="7"/>
      <c r="BT11" s="7"/>
      <c r="BU11" s="8"/>
      <c r="BV11" s="6"/>
      <c r="BW11" s="6"/>
      <c r="BX11" s="10"/>
      <c r="BY11" s="7"/>
      <c r="BZ11" s="7"/>
      <c r="CA11" s="8"/>
      <c r="CB11" s="33"/>
      <c r="CC11" s="33"/>
      <c r="CD11" s="33"/>
      <c r="CE11" s="33"/>
      <c r="CF11" s="33"/>
    </row>
    <row r="12" spans="1:84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  <c r="AX12" s="6"/>
      <c r="AY12" s="6"/>
      <c r="AZ12" s="10"/>
      <c r="BA12" s="7"/>
      <c r="BB12" s="7"/>
      <c r="BC12" s="8"/>
      <c r="BD12" s="6"/>
      <c r="BE12" s="6"/>
      <c r="BF12" s="10"/>
      <c r="BG12" s="7"/>
      <c r="BH12" s="7"/>
      <c r="BI12" s="8"/>
      <c r="BJ12" s="6"/>
      <c r="BK12" s="6"/>
      <c r="BL12" s="10"/>
      <c r="BM12" s="7"/>
      <c r="BN12" s="7"/>
      <c r="BO12" s="8"/>
      <c r="BP12" s="6"/>
      <c r="BQ12" s="6"/>
      <c r="BR12" s="10"/>
      <c r="BS12" s="7"/>
      <c r="BT12" s="7"/>
      <c r="BU12" s="8"/>
      <c r="BV12" s="6"/>
      <c r="BW12" s="6"/>
      <c r="BX12" s="10"/>
      <c r="BY12" s="7"/>
      <c r="BZ12" s="7"/>
      <c r="CA12" s="8"/>
      <c r="CB12" s="33"/>
      <c r="CC12" s="33"/>
      <c r="CD12" s="33"/>
      <c r="CE12" s="33"/>
      <c r="CF12" s="33"/>
    </row>
    <row r="13" spans="1:84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  <c r="AX13" s="6"/>
      <c r="AY13" s="6"/>
      <c r="AZ13" s="10"/>
      <c r="BA13" s="7"/>
      <c r="BB13" s="7"/>
      <c r="BC13" s="8"/>
      <c r="BD13" s="6"/>
      <c r="BE13" s="6"/>
      <c r="BF13" s="10"/>
      <c r="BG13" s="7"/>
      <c r="BH13" s="7"/>
      <c r="BI13" s="8"/>
      <c r="BJ13" s="6"/>
      <c r="BK13" s="6"/>
      <c r="BL13" s="10"/>
      <c r="BM13" s="7"/>
      <c r="BN13" s="7"/>
      <c r="BO13" s="8"/>
      <c r="BP13" s="6"/>
      <c r="BQ13" s="6"/>
      <c r="BR13" s="10"/>
      <c r="BS13" s="7"/>
      <c r="BT13" s="7"/>
      <c r="BU13" s="8"/>
      <c r="BV13" s="6"/>
      <c r="BW13" s="6"/>
      <c r="BX13" s="10"/>
      <c r="BY13" s="7"/>
      <c r="BZ13" s="7"/>
      <c r="CA13" s="8"/>
      <c r="CB13" s="33"/>
      <c r="CC13" s="33"/>
      <c r="CD13" s="33"/>
      <c r="CE13" s="33"/>
      <c r="CF13" s="33"/>
    </row>
    <row r="14" spans="1:84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  <c r="AX14" s="6"/>
      <c r="AY14" s="6"/>
      <c r="AZ14" s="10"/>
      <c r="BA14" s="7"/>
      <c r="BB14" s="7"/>
      <c r="BC14" s="8"/>
      <c r="BD14" s="6"/>
      <c r="BE14" s="6"/>
      <c r="BF14" s="10"/>
      <c r="BG14" s="7"/>
      <c r="BH14" s="7"/>
      <c r="BI14" s="8"/>
      <c r="BJ14" s="6"/>
      <c r="BK14" s="6"/>
      <c r="BL14" s="10"/>
      <c r="BM14" s="7"/>
      <c r="BN14" s="7"/>
      <c r="BO14" s="8"/>
      <c r="BP14" s="6"/>
      <c r="BQ14" s="6"/>
      <c r="BR14" s="10"/>
      <c r="BS14" s="7"/>
      <c r="BT14" s="7"/>
      <c r="BU14" s="8"/>
      <c r="BV14" s="6"/>
      <c r="BW14" s="6"/>
      <c r="BX14" s="10"/>
      <c r="BY14" s="7"/>
      <c r="BZ14" s="7"/>
      <c r="CA14" s="8"/>
      <c r="CB14" s="33"/>
      <c r="CC14" s="33"/>
      <c r="CD14" s="33"/>
      <c r="CE14" s="33"/>
      <c r="CF14" s="33"/>
    </row>
    <row r="15" spans="1:84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  <c r="AX15" s="6"/>
      <c r="AY15" s="6"/>
      <c r="AZ15" s="10"/>
      <c r="BA15" s="7"/>
      <c r="BB15" s="7"/>
      <c r="BC15" s="8"/>
      <c r="BD15" s="6"/>
      <c r="BE15" s="6"/>
      <c r="BF15" s="10"/>
      <c r="BG15" s="7"/>
      <c r="BH15" s="7"/>
      <c r="BI15" s="8"/>
      <c r="BJ15" s="6"/>
      <c r="BK15" s="6"/>
      <c r="BL15" s="10"/>
      <c r="BM15" s="7"/>
      <c r="BN15" s="7"/>
      <c r="BO15" s="8"/>
      <c r="BP15" s="6"/>
      <c r="BQ15" s="6"/>
      <c r="BR15" s="10"/>
      <c r="BS15" s="7"/>
      <c r="BT15" s="7"/>
      <c r="BU15" s="8"/>
      <c r="BV15" s="6"/>
      <c r="BW15" s="6"/>
      <c r="BX15" s="10"/>
      <c r="BY15" s="7"/>
      <c r="BZ15" s="7"/>
      <c r="CA15" s="8"/>
      <c r="CB15" s="33"/>
      <c r="CC15" s="33"/>
      <c r="CD15" s="33"/>
      <c r="CE15" s="33"/>
      <c r="CF15" s="33"/>
    </row>
    <row r="16" spans="1:84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  <c r="AX16" s="6"/>
      <c r="AY16" s="6"/>
      <c r="AZ16" s="10"/>
      <c r="BA16" s="7"/>
      <c r="BB16" s="7"/>
      <c r="BC16" s="8"/>
      <c r="BD16" s="6"/>
      <c r="BE16" s="6"/>
      <c r="BF16" s="10"/>
      <c r="BG16" s="7"/>
      <c r="BH16" s="7"/>
      <c r="BI16" s="8"/>
      <c r="BJ16" s="6"/>
      <c r="BK16" s="6"/>
      <c r="BL16" s="10"/>
      <c r="BM16" s="7"/>
      <c r="BN16" s="7"/>
      <c r="BO16" s="8"/>
      <c r="BP16" s="6"/>
      <c r="BQ16" s="6"/>
      <c r="BR16" s="10"/>
      <c r="BS16" s="7"/>
      <c r="BT16" s="7"/>
      <c r="BU16" s="8"/>
      <c r="BV16" s="6"/>
      <c r="BW16" s="6"/>
      <c r="BX16" s="10"/>
      <c r="BY16" s="7"/>
      <c r="BZ16" s="7"/>
      <c r="CA16" s="8"/>
      <c r="CB16" s="33"/>
      <c r="CC16" s="33"/>
      <c r="CD16" s="33"/>
      <c r="CE16" s="33"/>
      <c r="CF16" s="33"/>
    </row>
    <row r="17" spans="1:84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  <c r="AX17" s="6"/>
      <c r="AY17" s="6"/>
      <c r="AZ17" s="10"/>
      <c r="BA17" s="7"/>
      <c r="BB17" s="7"/>
      <c r="BC17" s="8"/>
      <c r="BD17" s="6"/>
      <c r="BE17" s="6"/>
      <c r="BF17" s="10"/>
      <c r="BG17" s="7"/>
      <c r="BH17" s="7"/>
      <c r="BI17" s="8"/>
      <c r="BJ17" s="6"/>
      <c r="BK17" s="6"/>
      <c r="BL17" s="10"/>
      <c r="BM17" s="7"/>
      <c r="BN17" s="7"/>
      <c r="BO17" s="8"/>
      <c r="BP17" s="6"/>
      <c r="BQ17" s="6"/>
      <c r="BR17" s="10"/>
      <c r="BS17" s="7"/>
      <c r="BT17" s="7"/>
      <c r="BU17" s="8"/>
      <c r="BV17" s="6"/>
      <c r="BW17" s="6"/>
      <c r="BX17" s="10"/>
      <c r="BY17" s="7"/>
      <c r="BZ17" s="7"/>
      <c r="CA17" s="8"/>
      <c r="CB17" s="33"/>
      <c r="CC17" s="33"/>
      <c r="CD17" s="33"/>
      <c r="CE17" s="33"/>
      <c r="CF17" s="33"/>
    </row>
    <row r="18" spans="1:84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  <c r="AX18" s="6"/>
      <c r="AY18" s="6"/>
      <c r="AZ18" s="10"/>
      <c r="BA18" s="7"/>
      <c r="BB18" s="7"/>
      <c r="BC18" s="8"/>
      <c r="BD18" s="6"/>
      <c r="BE18" s="6"/>
      <c r="BF18" s="10"/>
      <c r="BG18" s="7"/>
      <c r="BH18" s="7"/>
      <c r="BI18" s="8"/>
      <c r="BJ18" s="6"/>
      <c r="BK18" s="6"/>
      <c r="BL18" s="10"/>
      <c r="BM18" s="7"/>
      <c r="BN18" s="7"/>
      <c r="BO18" s="8"/>
      <c r="BP18" s="6"/>
      <c r="BQ18" s="6"/>
      <c r="BR18" s="10"/>
      <c r="BS18" s="7"/>
      <c r="BT18" s="7"/>
      <c r="BU18" s="8"/>
      <c r="BV18" s="6"/>
      <c r="BW18" s="6"/>
      <c r="BX18" s="10"/>
      <c r="BY18" s="7"/>
      <c r="BZ18" s="7"/>
      <c r="CA18" s="8"/>
      <c r="CB18" s="33"/>
      <c r="CC18" s="33"/>
      <c r="CD18" s="33"/>
      <c r="CE18" s="33"/>
      <c r="CF18" s="33"/>
    </row>
    <row r="19" spans="1:84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43900</v>
      </c>
      <c r="I19" s="12">
        <f>SUMPRODUCT(H6:H18,I6:I18)/SUM(H19)</f>
        <v>39.994999999999997</v>
      </c>
      <c r="J19" s="13"/>
      <c r="K19" s="11">
        <f>SUM(K6:K18)</f>
        <v>43900</v>
      </c>
      <c r="L19" s="12">
        <f>SUMPRODUCT(K6:K18,L6:L18)/SUM(K19)</f>
        <v>40.194000000000003</v>
      </c>
      <c r="M19" s="13"/>
      <c r="N19" s="11">
        <f>SUM(N6:N18)</f>
        <v>10000</v>
      </c>
      <c r="O19" s="12">
        <f>SUMPRODUCT(N6:N18,O6:O18)/(N19)</f>
        <v>11.81</v>
      </c>
      <c r="P19" s="13"/>
      <c r="Q19" s="11">
        <f>SUM(Q6:Q18)</f>
        <v>10000</v>
      </c>
      <c r="R19" s="12">
        <f>SUMPRODUCT(Q6:Q18,R6:R18)/SUM(Q19)</f>
        <v>11.757999999999999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52</v>
      </c>
      <c r="X19" s="12">
        <f>SUMPRODUCT(W6:W18,X6:X18)/SUM(W19)</f>
        <v>10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  <c r="AX19" s="11">
        <f>SUM(AX6:AX18)</f>
        <v>0</v>
      </c>
      <c r="AY19" s="12" t="e">
        <f>SUMPRODUCT(AX6:AX18,AY6:AY18)/SUM(AX19)</f>
        <v>#DIV/0!</v>
      </c>
      <c r="AZ19" s="13"/>
      <c r="BA19" s="11">
        <f>SUM(BA6:BA18)</f>
        <v>0</v>
      </c>
      <c r="BB19" s="12" t="e">
        <f>SUMPRODUCT(BA6:BA18,BB6:BB18)/SUM(BA19)</f>
        <v>#DIV/0!</v>
      </c>
      <c r="BC19" s="13"/>
      <c r="BD19" s="11">
        <f>SUM(BD6:BD18)</f>
        <v>0</v>
      </c>
      <c r="BE19" s="12" t="e">
        <f>SUMPRODUCT(BD6:BD18,BE6:BE18)/SUM(BD19)</f>
        <v>#DIV/0!</v>
      </c>
      <c r="BF19" s="13"/>
      <c r="BG19" s="11">
        <f>SUM(BG6:BG18)</f>
        <v>0</v>
      </c>
      <c r="BH19" s="12" t="e">
        <f>SUMPRODUCT(BG6:BG18,BH6:BH18)/SUM(BG19)</f>
        <v>#DIV/0!</v>
      </c>
      <c r="BI19" s="13"/>
      <c r="BJ19" s="11">
        <f>SUM(BJ6:BJ18)</f>
        <v>0</v>
      </c>
      <c r="BK19" s="12" t="e">
        <f>SUMPRODUCT(BJ6:BJ18,BK6:BK18)/SUM(BJ19)</f>
        <v>#DIV/0!</v>
      </c>
      <c r="BL19" s="13"/>
      <c r="BM19" s="11">
        <f>SUM(BM6:BM18)</f>
        <v>0</v>
      </c>
      <c r="BN19" s="12" t="e">
        <f>SUMPRODUCT(BM6:BM18,BN6:BN18)/SUM(BM19)</f>
        <v>#DIV/0!</v>
      </c>
      <c r="BO19" s="13"/>
      <c r="BP19" s="11">
        <f>SUM(BP6:BP18)</f>
        <v>0</v>
      </c>
      <c r="BQ19" s="12" t="e">
        <f>SUMPRODUCT(BP6:BP18,BQ6:BQ18)/SUM(BP19)</f>
        <v>#DIV/0!</v>
      </c>
      <c r="BR19" s="13"/>
      <c r="BS19" s="11">
        <f>SUM(BS6:BS18)</f>
        <v>0</v>
      </c>
      <c r="BT19" s="12" t="e">
        <f>SUMPRODUCT(BS6:BS18,BT6:BT18)/SUM(BS19)</f>
        <v>#DIV/0!</v>
      </c>
      <c r="BU19" s="13"/>
      <c r="BV19" s="11">
        <f>SUM(BV6:BV18)</f>
        <v>0</v>
      </c>
      <c r="BW19" s="12" t="e">
        <f>SUMPRODUCT(BV6:BV18,BW6:BW18)/SUM(BV19)</f>
        <v>#DIV/0!</v>
      </c>
      <c r="BX19" s="13"/>
      <c r="BY19" s="11">
        <f>SUM(BY6:BY18)</f>
        <v>0</v>
      </c>
      <c r="BZ19" s="12" t="e">
        <f>SUMPRODUCT(BY6:BY18,BZ6:BZ18)/SUM(BY19)</f>
        <v>#DIV/0!</v>
      </c>
      <c r="CA19" s="13"/>
      <c r="CB19" s="33"/>
      <c r="CC19" s="33"/>
      <c r="CD19" s="33"/>
      <c r="CE19" s="33"/>
      <c r="CF19" s="33"/>
    </row>
    <row r="20" spans="1:84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5915.4942700002275</v>
      </c>
      <c r="J20" s="43"/>
      <c r="K20" s="15" t="s">
        <v>11</v>
      </c>
      <c r="L20" s="42">
        <f>IF(K19=0,0,L19*K19)</f>
        <v>1764516.6</v>
      </c>
      <c r="M20" s="43"/>
      <c r="N20" s="15" t="s">
        <v>10</v>
      </c>
      <c r="O20" s="42">
        <f>IF(Q19=0,0,(R19-O19)*N19-R19*Q19*0.1%-O19*N19*0.03%-R19*Q19*0.03%)</f>
        <v>-708.28400000001375</v>
      </c>
      <c r="P20" s="43"/>
      <c r="Q20" s="15" t="s">
        <v>11</v>
      </c>
      <c r="R20" s="42">
        <f>IF(Q19=0,0,R19*Q19)</f>
        <v>117579.99999999999</v>
      </c>
      <c r="S20" s="43"/>
      <c r="T20" s="15" t="s">
        <v>10</v>
      </c>
      <c r="U20" s="42" t="e">
        <f>IF(W19=0,0,(X19-U19)*W19-X19*W19*0.1%-U19*T19*0.03%-X19*W19*0.03%)</f>
        <v>#DIV/0!</v>
      </c>
      <c r="V20" s="43"/>
      <c r="W20" s="15" t="s">
        <v>11</v>
      </c>
      <c r="X20" s="42">
        <f>IF(W19=0,0,X19*W19)</f>
        <v>520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  <c r="AX20" s="15" t="s">
        <v>10</v>
      </c>
      <c r="AY20" s="42">
        <f>IF(BA19=0,0,(BB19-AY19)*BA19-BA19*BB19*0.1%-AY19*AX19*0.03%-BB19*BA19*0.03%)</f>
        <v>0</v>
      </c>
      <c r="AZ20" s="43"/>
      <c r="BA20" s="15" t="s">
        <v>11</v>
      </c>
      <c r="BB20" s="42">
        <f>IF(BA19=0,0,BB19*BA19)</f>
        <v>0</v>
      </c>
      <c r="BC20" s="43"/>
      <c r="BD20" s="15" t="s">
        <v>10</v>
      </c>
      <c r="BE20" s="42">
        <f>IF(BG19=0,0,(BH19-BE19)*BG19-BG19*BH19*0.1%-BE19*BD19*0.03%-BH19*BG19*0.03%)</f>
        <v>0</v>
      </c>
      <c r="BF20" s="43"/>
      <c r="BG20" s="15" t="s">
        <v>11</v>
      </c>
      <c r="BH20" s="42">
        <f>IF(BG19=0,0,BH19*BG19)</f>
        <v>0</v>
      </c>
      <c r="BI20" s="43"/>
      <c r="BJ20" s="15" t="s">
        <v>10</v>
      </c>
      <c r="BK20" s="42">
        <f>IF(BM19=0,0,(BN19-BK19)*BM19-BM19*BN19*0.1%-BK19*BJ19*0.03%-BN19*BM19*0.03%)</f>
        <v>0</v>
      </c>
      <c r="BL20" s="43"/>
      <c r="BM20" s="15" t="s">
        <v>11</v>
      </c>
      <c r="BN20" s="42">
        <f>IF(BM19=0,0,BN19*BM19)</f>
        <v>0</v>
      </c>
      <c r="BO20" s="43"/>
      <c r="BP20" s="15" t="s">
        <v>10</v>
      </c>
      <c r="BQ20" s="42">
        <f>IF(BS19=0,0,(BT19-BQ19)*BS19-BS19*BT19*0.1%-BQ19*BP19*0.03%-BT19*BS19*0.03%)</f>
        <v>0</v>
      </c>
      <c r="BR20" s="43"/>
      <c r="BS20" s="15" t="s">
        <v>11</v>
      </c>
      <c r="BT20" s="42">
        <f>IF(BS19=0,0,BT19*BS19)</f>
        <v>0</v>
      </c>
      <c r="BU20" s="43"/>
      <c r="BV20" s="15" t="s">
        <v>10</v>
      </c>
      <c r="BW20" s="42">
        <f>IF(BY19=0,0,(BZ19-BW19)*BY19-BY19*BZ19*0.1%-BW19*BY19*0.03%-BZ19*BY19*0.03%)</f>
        <v>0</v>
      </c>
      <c r="BX20" s="43"/>
      <c r="BY20" s="15" t="s">
        <v>11</v>
      </c>
      <c r="BZ20" s="42">
        <f>IF(BY19=0,0,BZ19*BY19)</f>
        <v>0</v>
      </c>
      <c r="CA20" s="43"/>
      <c r="CB20" s="23"/>
      <c r="CC20" s="23"/>
      <c r="CD20" s="23"/>
      <c r="CE20" s="23"/>
      <c r="CF20" s="23"/>
    </row>
    <row r="21" spans="1:84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3.3524730059214104E-3</v>
      </c>
      <c r="M21" s="29"/>
      <c r="N21" s="20" t="s">
        <v>12</v>
      </c>
      <c r="O21" s="26"/>
      <c r="P21" s="26"/>
      <c r="Q21" s="27"/>
      <c r="R21" s="28">
        <f>O20/R20</f>
        <v>-6.0238475931282008E-3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  <c r="AX21" s="27" t="s">
        <v>12</v>
      </c>
      <c r="AY21" s="26"/>
      <c r="AZ21" s="26"/>
      <c r="BA21" s="27"/>
      <c r="BB21" s="28" t="e">
        <f>AY20/BB20</f>
        <v>#DIV/0!</v>
      </c>
      <c r="BC21" s="26"/>
      <c r="BD21" s="27" t="s">
        <v>12</v>
      </c>
      <c r="BE21" s="26"/>
      <c r="BF21" s="26"/>
      <c r="BG21" s="27"/>
      <c r="BH21" s="28" t="e">
        <f>BE20/BH20</f>
        <v>#DIV/0!</v>
      </c>
      <c r="BI21" s="26"/>
      <c r="BJ21" s="27" t="s">
        <v>12</v>
      </c>
      <c r="BK21" s="26"/>
      <c r="BL21" s="26"/>
      <c r="BM21" s="27"/>
      <c r="BN21" s="28" t="e">
        <f>BK20/BN20</f>
        <v>#DIV/0!</v>
      </c>
      <c r="BO21" s="26"/>
      <c r="BP21" s="27" t="s">
        <v>12</v>
      </c>
      <c r="BQ21" s="26"/>
      <c r="BR21" s="26"/>
      <c r="BS21" s="27"/>
      <c r="BT21" s="28" t="e">
        <f>BQ20/BT20</f>
        <v>#DIV/0!</v>
      </c>
      <c r="BU21" s="26"/>
      <c r="BV21" s="27" t="s">
        <v>12</v>
      </c>
      <c r="BW21" s="26"/>
      <c r="BX21" s="26"/>
      <c r="BY21" s="27"/>
      <c r="BZ21" s="28" t="e">
        <f>BW20/BZ20</f>
        <v>#DIV/0!</v>
      </c>
      <c r="CA21" s="26"/>
      <c r="CB21" s="23"/>
      <c r="CC21" s="23"/>
      <c r="CD21" s="23"/>
      <c r="CE21" s="23"/>
      <c r="CF21" s="23"/>
    </row>
    <row r="22" spans="1:84" ht="15" x14ac:dyDescent="0.15">
      <c r="A22" s="9"/>
      <c r="B22" s="44" t="s">
        <v>13</v>
      </c>
      <c r="C22" s="45"/>
      <c r="D22" s="46">
        <f>F20+L20+R20+X20+AD20+AJ20+AP20+AV20+BB20+BH20+BN20+BT20+BZ20</f>
        <v>1882616.6</v>
      </c>
      <c r="E22" s="47"/>
      <c r="F22" s="47"/>
      <c r="G22" s="48"/>
      <c r="H22" s="49" t="s">
        <v>14</v>
      </c>
      <c r="I22" s="50"/>
      <c r="J22" s="51" t="e">
        <f>C20+I20+O20+U20+AA20+AG20+AM20+AS20+AY20+BE20+BK20+BQ20+BW20</f>
        <v>#DIV/0!</v>
      </c>
      <c r="K22" s="52"/>
      <c r="L22" s="52"/>
      <c r="M22" s="53"/>
      <c r="N22" s="44" t="s">
        <v>15</v>
      </c>
      <c r="O22" s="45"/>
      <c r="P22" s="54" t="e">
        <f>J22/D22</f>
        <v>#DIV/0!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3"/>
      <c r="CC22" s="33"/>
      <c r="CD22" s="33"/>
      <c r="CE22" s="33"/>
      <c r="CF22" s="33"/>
    </row>
    <row r="23" spans="1:84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</row>
    <row r="24" spans="1:84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</row>
    <row r="25" spans="1:84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</row>
    <row r="26" spans="1:84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</row>
    <row r="27" spans="1:84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</row>
    <row r="28" spans="1:84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</row>
    <row r="29" spans="1:84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</row>
    <row r="30" spans="1:84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</row>
    <row r="31" spans="1:84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</row>
    <row r="32" spans="1:84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</row>
    <row r="33" spans="1:84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</row>
    <row r="34" spans="1:84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  <c r="AR34" s="33"/>
      <c r="AS34" s="33"/>
      <c r="AT34" s="33"/>
      <c r="AU34" s="33"/>
      <c r="AV34" s="33"/>
      <c r="AW34" s="33"/>
      <c r="AX34" s="33"/>
      <c r="AY34" s="33"/>
      <c r="AZ34" s="33"/>
      <c r="BA34" s="33"/>
      <c r="BB34" s="33"/>
      <c r="BC34" s="33"/>
      <c r="BD34" s="33"/>
      <c r="BE34" s="33"/>
      <c r="BF34" s="33"/>
      <c r="BG34" s="33"/>
      <c r="BH34" s="33"/>
      <c r="BI34" s="33"/>
      <c r="BJ34" s="33"/>
      <c r="BK34" s="33"/>
      <c r="BL34" s="33"/>
      <c r="BM34" s="33"/>
      <c r="BN34" s="33"/>
      <c r="BO34" s="33"/>
      <c r="BP34" s="33"/>
      <c r="BQ34" s="33"/>
      <c r="BR34" s="33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</row>
    <row r="35" spans="1:84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  <c r="AR35" s="33"/>
      <c r="AS35" s="33"/>
      <c r="AT35" s="33"/>
      <c r="AU35" s="33"/>
      <c r="AV35" s="33"/>
      <c r="AW35" s="33"/>
      <c r="AX35" s="33"/>
      <c r="AY35" s="33"/>
      <c r="AZ35" s="33"/>
      <c r="BA35" s="33"/>
      <c r="BB35" s="33"/>
      <c r="BC35" s="33"/>
      <c r="BD35" s="33"/>
      <c r="BE35" s="33"/>
      <c r="BF35" s="33"/>
      <c r="BG35" s="33"/>
      <c r="BH35" s="33"/>
      <c r="BI35" s="33"/>
      <c r="BJ35" s="33"/>
      <c r="BK35" s="33"/>
      <c r="BL35" s="33"/>
      <c r="BM35" s="33"/>
      <c r="BN35" s="33"/>
      <c r="BO35" s="33"/>
      <c r="BP35" s="33"/>
      <c r="BQ35" s="33"/>
      <c r="BR35" s="33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</row>
    <row r="36" spans="1:84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  <c r="AR36" s="33"/>
      <c r="AS36" s="33"/>
      <c r="AT36" s="33"/>
      <c r="AU36" s="33"/>
      <c r="AV36" s="33"/>
      <c r="AW36" s="33"/>
      <c r="AX36" s="33"/>
      <c r="AY36" s="33"/>
      <c r="AZ36" s="33"/>
      <c r="BA36" s="33"/>
      <c r="BB36" s="33"/>
      <c r="BC36" s="33"/>
      <c r="BD36" s="33"/>
      <c r="BE36" s="33"/>
      <c r="BF36" s="33"/>
      <c r="BG36" s="33"/>
      <c r="BH36" s="33"/>
      <c r="BI36" s="33"/>
      <c r="BJ36" s="33"/>
      <c r="BK36" s="33"/>
      <c r="BL36" s="33"/>
      <c r="BM36" s="33"/>
      <c r="BN36" s="33"/>
      <c r="BO36" s="33"/>
      <c r="BP36" s="33"/>
      <c r="BQ36" s="33"/>
      <c r="BR36" s="33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</row>
    <row r="37" spans="1:84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  <c r="AR37" s="33"/>
      <c r="AS37" s="33"/>
      <c r="AT37" s="33"/>
      <c r="AU37" s="33"/>
      <c r="AV37" s="33"/>
      <c r="AW37" s="33"/>
      <c r="AX37" s="33"/>
      <c r="AY37" s="33"/>
      <c r="AZ37" s="33"/>
      <c r="BA37" s="33"/>
      <c r="BB37" s="33"/>
      <c r="BC37" s="33"/>
      <c r="BD37" s="33"/>
      <c r="BE37" s="33"/>
      <c r="BF37" s="33"/>
      <c r="BG37" s="33"/>
      <c r="BH37" s="33"/>
      <c r="BI37" s="33"/>
      <c r="BJ37" s="33"/>
      <c r="BK37" s="33"/>
      <c r="BL37" s="33"/>
      <c r="BM37" s="33"/>
      <c r="BN37" s="33"/>
      <c r="BO37" s="33"/>
      <c r="BP37" s="33"/>
      <c r="BQ37" s="33"/>
      <c r="BR37" s="33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</row>
    <row r="38" spans="1:84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  <c r="AR38" s="33"/>
      <c r="AS38" s="33"/>
      <c r="AT38" s="33"/>
      <c r="AU38" s="33"/>
      <c r="AV38" s="33"/>
      <c r="AW38" s="33"/>
      <c r="AX38" s="33"/>
      <c r="AY38" s="33"/>
      <c r="AZ38" s="33"/>
      <c r="BA38" s="33"/>
      <c r="BB38" s="33"/>
      <c r="BC38" s="33"/>
      <c r="BD38" s="33"/>
      <c r="BE38" s="33"/>
      <c r="BF38" s="33"/>
      <c r="BG38" s="33"/>
      <c r="BH38" s="33"/>
      <c r="BI38" s="33"/>
      <c r="BJ38" s="33"/>
      <c r="BK38" s="33"/>
      <c r="BL38" s="33"/>
      <c r="BM38" s="33"/>
      <c r="BN38" s="33"/>
      <c r="BO38" s="33"/>
      <c r="BP38" s="33"/>
      <c r="BQ38" s="33"/>
      <c r="BR38" s="33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</row>
    <row r="39" spans="1:84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  <c r="AR39" s="33"/>
      <c r="AS39" s="33"/>
      <c r="AT39" s="33"/>
      <c r="AU39" s="33"/>
      <c r="AV39" s="33"/>
      <c r="AW39" s="33"/>
      <c r="AX39" s="33"/>
      <c r="AY39" s="33"/>
      <c r="AZ39" s="33"/>
      <c r="BA39" s="33"/>
      <c r="BB39" s="33"/>
      <c r="BC39" s="33"/>
      <c r="BD39" s="33"/>
      <c r="BE39" s="33"/>
      <c r="BF39" s="33"/>
      <c r="BG39" s="33"/>
      <c r="BH39" s="33"/>
      <c r="BI39" s="33"/>
      <c r="BJ39" s="33"/>
      <c r="BK39" s="33"/>
      <c r="BL39" s="33"/>
      <c r="BM39" s="33"/>
      <c r="BN39" s="33"/>
      <c r="BO39" s="33"/>
      <c r="BP39" s="33"/>
      <c r="BQ39" s="33"/>
      <c r="BR39" s="33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</row>
    <row r="40" spans="1:84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34"/>
      <c r="AW40" s="34"/>
      <c r="AX40" s="34"/>
      <c r="AY40" s="34"/>
      <c r="AZ40" s="34"/>
      <c r="BA40" s="34"/>
      <c r="BB40" s="34"/>
      <c r="BC40" s="34"/>
      <c r="BD40" s="34"/>
      <c r="BE40" s="34"/>
      <c r="BF40" s="34"/>
      <c r="BG40" s="34"/>
      <c r="BH40" s="34"/>
      <c r="BI40" s="34"/>
      <c r="BJ40" s="34"/>
      <c r="BK40" s="34"/>
      <c r="BL40" s="34"/>
      <c r="BM40" s="34"/>
      <c r="BN40" s="34"/>
      <c r="BO40" s="34"/>
      <c r="BP40" s="34"/>
      <c r="BQ40" s="34"/>
      <c r="BR40" s="34"/>
      <c r="BS40" s="34"/>
      <c r="BT40" s="34"/>
      <c r="BU40" s="34"/>
      <c r="BV40" s="34"/>
      <c r="BW40" s="34"/>
      <c r="BX40" s="34"/>
      <c r="BY40" s="34"/>
      <c r="BZ40" s="34"/>
      <c r="CA40" s="34"/>
      <c r="CB40" s="34"/>
      <c r="CC40" s="34"/>
      <c r="CD40" s="34"/>
      <c r="CE40" s="34"/>
      <c r="CF40" s="34"/>
    </row>
    <row r="41" spans="1:84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34"/>
      <c r="AW41" s="34"/>
      <c r="AX41" s="34"/>
      <c r="AY41" s="34"/>
      <c r="AZ41" s="34"/>
      <c r="BA41" s="34"/>
      <c r="BB41" s="34"/>
      <c r="BC41" s="34"/>
      <c r="BD41" s="34"/>
      <c r="BE41" s="34"/>
      <c r="BF41" s="34"/>
      <c r="BG41" s="34"/>
      <c r="BH41" s="34"/>
      <c r="BI41" s="34"/>
      <c r="BJ41" s="34"/>
      <c r="BK41" s="34"/>
      <c r="BL41" s="34"/>
      <c r="BM41" s="34"/>
      <c r="BN41" s="34"/>
      <c r="BO41" s="34"/>
      <c r="BP41" s="34"/>
      <c r="BQ41" s="34"/>
      <c r="BR41" s="34"/>
      <c r="BS41" s="34"/>
      <c r="BT41" s="34"/>
      <c r="BU41" s="34"/>
      <c r="BV41" s="34"/>
      <c r="BW41" s="34"/>
      <c r="BX41" s="34"/>
      <c r="BY41" s="34"/>
      <c r="BZ41" s="34"/>
      <c r="CA41" s="34"/>
      <c r="CB41" s="34"/>
      <c r="CC41" s="34"/>
      <c r="CD41" s="34"/>
      <c r="CE41" s="34"/>
      <c r="CF41" s="34"/>
    </row>
    <row r="42" spans="1:84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34"/>
      <c r="AW42" s="34"/>
      <c r="AX42" s="34"/>
      <c r="AY42" s="34"/>
      <c r="AZ42" s="34"/>
      <c r="BA42" s="34"/>
      <c r="BB42" s="34"/>
      <c r="BC42" s="34"/>
      <c r="BD42" s="34"/>
      <c r="BE42" s="34"/>
      <c r="BF42" s="34"/>
      <c r="BG42" s="34"/>
      <c r="BH42" s="34"/>
      <c r="BI42" s="34"/>
      <c r="BJ42" s="34"/>
      <c r="BK42" s="34"/>
      <c r="BL42" s="34"/>
      <c r="BM42" s="34"/>
      <c r="BN42" s="34"/>
      <c r="BO42" s="34"/>
      <c r="BP42" s="34"/>
      <c r="BQ42" s="34"/>
      <c r="BR42" s="34"/>
      <c r="BS42" s="34"/>
      <c r="BT42" s="34"/>
      <c r="BU42" s="34"/>
      <c r="BV42" s="34"/>
      <c r="BW42" s="34"/>
      <c r="BX42" s="34"/>
      <c r="BY42" s="34"/>
      <c r="BZ42" s="34"/>
      <c r="CA42" s="34"/>
      <c r="CB42" s="34"/>
      <c r="CC42" s="34"/>
      <c r="CD42" s="34"/>
      <c r="CE42" s="34"/>
      <c r="CF42" s="34"/>
    </row>
    <row r="43" spans="1:84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34"/>
      <c r="AW43" s="34"/>
      <c r="AX43" s="34"/>
      <c r="AY43" s="34"/>
      <c r="AZ43" s="34"/>
      <c r="BA43" s="34"/>
      <c r="BB43" s="34"/>
      <c r="BC43" s="34"/>
      <c r="BD43" s="34"/>
      <c r="BE43" s="34"/>
      <c r="BF43" s="34"/>
      <c r="BG43" s="34"/>
      <c r="BH43" s="34"/>
      <c r="BI43" s="34"/>
      <c r="BJ43" s="34"/>
      <c r="BK43" s="34"/>
      <c r="BL43" s="34"/>
      <c r="BM43" s="34"/>
      <c r="BN43" s="34"/>
      <c r="BO43" s="34"/>
      <c r="BP43" s="34"/>
      <c r="BQ43" s="34"/>
      <c r="BR43" s="34"/>
      <c r="BS43" s="34"/>
      <c r="BT43" s="34"/>
      <c r="BU43" s="34"/>
      <c r="BV43" s="34"/>
      <c r="BW43" s="34"/>
      <c r="BX43" s="34"/>
      <c r="BY43" s="34"/>
      <c r="BZ43" s="34"/>
      <c r="CA43" s="34"/>
      <c r="CB43" s="34"/>
      <c r="CC43" s="34"/>
      <c r="CD43" s="34"/>
      <c r="CE43" s="34"/>
      <c r="CF43" s="34"/>
    </row>
    <row r="44" spans="1:84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34"/>
      <c r="AW44" s="34"/>
      <c r="AX44" s="34"/>
      <c r="AY44" s="34"/>
      <c r="AZ44" s="34"/>
      <c r="BA44" s="34"/>
      <c r="BB44" s="34"/>
      <c r="BC44" s="34"/>
      <c r="BD44" s="34"/>
      <c r="BE44" s="34"/>
      <c r="BF44" s="34"/>
      <c r="BG44" s="34"/>
      <c r="BH44" s="34"/>
      <c r="BI44" s="34"/>
      <c r="BJ44" s="34"/>
      <c r="BK44" s="34"/>
      <c r="BL44" s="34"/>
      <c r="BM44" s="34"/>
      <c r="BN44" s="34"/>
      <c r="BO44" s="34"/>
      <c r="BP44" s="34"/>
      <c r="BQ44" s="34"/>
      <c r="BR44" s="34"/>
      <c r="BS44" s="34"/>
      <c r="BT44" s="34"/>
      <c r="BU44" s="34"/>
      <c r="BV44" s="34"/>
      <c r="BW44" s="34"/>
      <c r="BX44" s="34"/>
      <c r="BY44" s="34"/>
      <c r="BZ44" s="34"/>
      <c r="CA44" s="34"/>
      <c r="CB44" s="34"/>
      <c r="CC44" s="34"/>
      <c r="CD44" s="34"/>
      <c r="CE44" s="34"/>
      <c r="CF44" s="34"/>
    </row>
    <row r="45" spans="1:84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34"/>
      <c r="AW45" s="34"/>
      <c r="AX45" s="34"/>
      <c r="AY45" s="34"/>
      <c r="AZ45" s="34"/>
      <c r="BA45" s="34"/>
      <c r="BB45" s="34"/>
      <c r="BC45" s="34"/>
      <c r="BD45" s="34"/>
      <c r="BE45" s="34"/>
      <c r="BF45" s="34"/>
      <c r="BG45" s="34"/>
      <c r="BH45" s="34"/>
      <c r="BI45" s="34"/>
      <c r="BJ45" s="34"/>
      <c r="BK45" s="34"/>
      <c r="BL45" s="34"/>
      <c r="BM45" s="34"/>
      <c r="BN45" s="34"/>
      <c r="BO45" s="34"/>
      <c r="BP45" s="34"/>
      <c r="BQ45" s="34"/>
      <c r="BR45" s="34"/>
      <c r="BS45" s="34"/>
      <c r="BT45" s="34"/>
      <c r="BU45" s="34"/>
      <c r="BV45" s="34"/>
      <c r="BW45" s="34"/>
      <c r="BX45" s="34"/>
      <c r="BY45" s="34"/>
      <c r="BZ45" s="34"/>
      <c r="CA45" s="34"/>
      <c r="CB45" s="34"/>
      <c r="CC45" s="34"/>
      <c r="CD45" s="34"/>
      <c r="CE45" s="34"/>
      <c r="CF45" s="34"/>
    </row>
    <row r="46" spans="1:84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34"/>
      <c r="AW46" s="34"/>
      <c r="AX46" s="34"/>
      <c r="AY46" s="34"/>
      <c r="AZ46" s="34"/>
      <c r="BA46" s="34"/>
      <c r="BB46" s="34"/>
      <c r="BC46" s="34"/>
      <c r="BD46" s="34"/>
      <c r="BE46" s="34"/>
      <c r="BF46" s="34"/>
      <c r="BG46" s="34"/>
      <c r="BH46" s="34"/>
      <c r="BI46" s="34"/>
      <c r="BJ46" s="34"/>
      <c r="BK46" s="34"/>
      <c r="BL46" s="34"/>
      <c r="BM46" s="34"/>
      <c r="BN46" s="34"/>
      <c r="BO46" s="34"/>
      <c r="BP46" s="34"/>
      <c r="BQ46" s="34"/>
      <c r="BR46" s="34"/>
      <c r="BS46" s="34"/>
      <c r="BT46" s="34"/>
      <c r="BU46" s="34"/>
      <c r="BV46" s="34"/>
      <c r="BW46" s="34"/>
      <c r="BX46" s="34"/>
      <c r="BY46" s="34"/>
      <c r="BZ46" s="34"/>
      <c r="CA46" s="34"/>
      <c r="CB46" s="34"/>
      <c r="CC46" s="34"/>
      <c r="CD46" s="34"/>
      <c r="CE46" s="34"/>
      <c r="CF46" s="34"/>
    </row>
    <row r="47" spans="1:84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34"/>
      <c r="AW47" s="34"/>
      <c r="AX47" s="34"/>
      <c r="AY47" s="34"/>
      <c r="AZ47" s="34"/>
      <c r="BA47" s="34"/>
      <c r="BB47" s="34"/>
      <c r="BC47" s="34"/>
      <c r="BD47" s="34"/>
      <c r="BE47" s="34"/>
      <c r="BF47" s="34"/>
      <c r="BG47" s="34"/>
      <c r="BH47" s="34"/>
      <c r="BI47" s="34"/>
      <c r="BJ47" s="34"/>
      <c r="BK47" s="34"/>
      <c r="BL47" s="34"/>
      <c r="BM47" s="34"/>
      <c r="BN47" s="34"/>
      <c r="BO47" s="34"/>
      <c r="BP47" s="34"/>
      <c r="BQ47" s="34"/>
      <c r="BR47" s="34"/>
      <c r="BS47" s="34"/>
      <c r="BT47" s="34"/>
      <c r="BU47" s="34"/>
      <c r="BV47" s="34"/>
      <c r="BW47" s="34"/>
      <c r="BX47" s="34"/>
      <c r="BY47" s="34"/>
      <c r="BZ47" s="34"/>
      <c r="CA47" s="34"/>
      <c r="CB47" s="34"/>
      <c r="CC47" s="34"/>
      <c r="CD47" s="34"/>
      <c r="CE47" s="34"/>
      <c r="CF47" s="34"/>
    </row>
    <row r="48" spans="1:84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34"/>
      <c r="AW48" s="34"/>
      <c r="AX48" s="34"/>
      <c r="AY48" s="34"/>
      <c r="AZ48" s="34"/>
      <c r="BA48" s="34"/>
      <c r="BB48" s="34"/>
      <c r="BC48" s="34"/>
      <c r="BD48" s="34"/>
      <c r="BE48" s="34"/>
      <c r="BF48" s="34"/>
      <c r="BG48" s="34"/>
      <c r="BH48" s="34"/>
      <c r="BI48" s="34"/>
      <c r="BJ48" s="34"/>
      <c r="BK48" s="34"/>
      <c r="BL48" s="34"/>
      <c r="BM48" s="34"/>
      <c r="BN48" s="34"/>
      <c r="BO48" s="34"/>
      <c r="BP48" s="34"/>
      <c r="BQ48" s="34"/>
      <c r="BR48" s="34"/>
      <c r="BS48" s="34"/>
      <c r="BT48" s="34"/>
      <c r="BU48" s="34"/>
      <c r="BV48" s="34"/>
      <c r="BW48" s="34"/>
      <c r="BX48" s="34"/>
      <c r="BY48" s="34"/>
      <c r="BZ48" s="34"/>
      <c r="CA48" s="34"/>
      <c r="CB48" s="34"/>
      <c r="CC48" s="34"/>
      <c r="CD48" s="34"/>
      <c r="CE48" s="34"/>
      <c r="CF48" s="34"/>
    </row>
    <row r="49" spans="1:84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34"/>
      <c r="AW49" s="34"/>
      <c r="AX49" s="34"/>
      <c r="AY49" s="34"/>
      <c r="AZ49" s="34"/>
      <c r="BA49" s="34"/>
      <c r="BB49" s="34"/>
      <c r="BC49" s="34"/>
      <c r="BD49" s="34"/>
      <c r="BE49" s="34"/>
      <c r="BF49" s="34"/>
      <c r="BG49" s="34"/>
      <c r="BH49" s="34"/>
      <c r="BI49" s="34"/>
      <c r="BJ49" s="34"/>
      <c r="BK49" s="34"/>
      <c r="BL49" s="34"/>
      <c r="BM49" s="34"/>
      <c r="BN49" s="34"/>
      <c r="BO49" s="34"/>
      <c r="BP49" s="34"/>
      <c r="BQ49" s="34"/>
      <c r="BR49" s="34"/>
      <c r="BS49" s="34"/>
      <c r="BT49" s="34"/>
      <c r="BU49" s="34"/>
      <c r="BV49" s="34"/>
      <c r="BW49" s="34"/>
      <c r="BX49" s="34"/>
      <c r="BY49" s="34"/>
      <c r="BZ49" s="34"/>
      <c r="CA49" s="34"/>
      <c r="CB49" s="34"/>
      <c r="CC49" s="34"/>
      <c r="CD49" s="34"/>
      <c r="CE49" s="34"/>
      <c r="CF49" s="34"/>
    </row>
    <row r="50" spans="1:84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34"/>
      <c r="AW50" s="34"/>
      <c r="AX50" s="34"/>
      <c r="AY50" s="34"/>
      <c r="AZ50" s="34"/>
      <c r="BA50" s="34"/>
      <c r="BB50" s="34"/>
      <c r="BC50" s="34"/>
      <c r="BD50" s="34"/>
      <c r="BE50" s="34"/>
      <c r="BF50" s="34"/>
      <c r="BG50" s="34"/>
      <c r="BH50" s="34"/>
      <c r="BI50" s="34"/>
      <c r="BJ50" s="34"/>
      <c r="BK50" s="34"/>
      <c r="BL50" s="34"/>
      <c r="BM50" s="34"/>
      <c r="BN50" s="34"/>
      <c r="BO50" s="34"/>
      <c r="BP50" s="34"/>
      <c r="BQ50" s="34"/>
      <c r="BR50" s="34"/>
      <c r="BS50" s="34"/>
      <c r="BT50" s="34"/>
      <c r="BU50" s="34"/>
      <c r="BV50" s="34"/>
      <c r="BW50" s="34"/>
      <c r="BX50" s="34"/>
      <c r="BY50" s="34"/>
      <c r="BZ50" s="34"/>
      <c r="CA50" s="34"/>
      <c r="CB50" s="34"/>
      <c r="CC50" s="34"/>
      <c r="CD50" s="34"/>
      <c r="CE50" s="34"/>
      <c r="CF50" s="34"/>
    </row>
    <row r="51" spans="1:84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34"/>
      <c r="AW51" s="34"/>
      <c r="AX51" s="34"/>
      <c r="AY51" s="34"/>
      <c r="AZ51" s="34"/>
      <c r="BA51" s="34"/>
      <c r="BB51" s="34"/>
      <c r="BC51" s="34"/>
      <c r="BD51" s="34"/>
      <c r="BE51" s="34"/>
      <c r="BF51" s="34"/>
      <c r="BG51" s="34"/>
      <c r="BH51" s="34"/>
      <c r="BI51" s="34"/>
      <c r="BJ51" s="34"/>
      <c r="BK51" s="34"/>
      <c r="BL51" s="34"/>
      <c r="BM51" s="34"/>
      <c r="BN51" s="34"/>
      <c r="BO51" s="34"/>
      <c r="BP51" s="34"/>
      <c r="BQ51" s="34"/>
      <c r="BR51" s="34"/>
      <c r="BS51" s="34"/>
      <c r="BT51" s="34"/>
      <c r="BU51" s="34"/>
      <c r="BV51" s="34"/>
      <c r="BW51" s="34"/>
      <c r="BX51" s="34"/>
      <c r="BY51" s="34"/>
      <c r="BZ51" s="34"/>
      <c r="CA51" s="34"/>
      <c r="CB51" s="34"/>
      <c r="CC51" s="34"/>
      <c r="CD51" s="34"/>
      <c r="CE51" s="34"/>
      <c r="CF51" s="34"/>
    </row>
    <row r="52" spans="1:84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34"/>
      <c r="AW52" s="34"/>
      <c r="AX52" s="34"/>
      <c r="AY52" s="34"/>
      <c r="AZ52" s="34"/>
      <c r="BA52" s="34"/>
      <c r="BB52" s="34"/>
      <c r="BC52" s="34"/>
      <c r="BD52" s="34"/>
      <c r="BE52" s="34"/>
      <c r="BF52" s="34"/>
      <c r="BG52" s="34"/>
      <c r="BH52" s="34"/>
      <c r="BI52" s="34"/>
      <c r="BJ52" s="34"/>
      <c r="BK52" s="34"/>
      <c r="BL52" s="34"/>
      <c r="BM52" s="34"/>
      <c r="BN52" s="34"/>
      <c r="BO52" s="34"/>
      <c r="BP52" s="34"/>
      <c r="BQ52" s="34"/>
      <c r="BR52" s="34"/>
      <c r="BS52" s="34"/>
      <c r="BT52" s="34"/>
      <c r="BU52" s="34"/>
      <c r="BV52" s="34"/>
      <c r="BW52" s="34"/>
      <c r="BX52" s="34"/>
      <c r="BY52" s="34"/>
      <c r="BZ52" s="34"/>
      <c r="CA52" s="34"/>
      <c r="CB52" s="34"/>
      <c r="CC52" s="34"/>
      <c r="CD52" s="34"/>
      <c r="CE52" s="34"/>
      <c r="CF52" s="34"/>
    </row>
    <row r="53" spans="1:84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34"/>
      <c r="AW53" s="34"/>
      <c r="AX53" s="34"/>
      <c r="AY53" s="34"/>
      <c r="AZ53" s="34"/>
      <c r="BA53" s="34"/>
      <c r="BB53" s="34"/>
      <c r="BC53" s="34"/>
      <c r="BD53" s="34"/>
      <c r="BE53" s="34"/>
      <c r="BF53" s="34"/>
      <c r="BG53" s="34"/>
      <c r="BH53" s="34"/>
      <c r="BI53" s="34"/>
      <c r="BJ53" s="34"/>
      <c r="BK53" s="34"/>
      <c r="BL53" s="34"/>
      <c r="BM53" s="34"/>
      <c r="BN53" s="34"/>
      <c r="BO53" s="34"/>
      <c r="BP53" s="34"/>
      <c r="BQ53" s="34"/>
      <c r="BR53" s="34"/>
      <c r="BS53" s="34"/>
      <c r="BT53" s="34"/>
      <c r="BU53" s="34"/>
      <c r="BV53" s="34"/>
      <c r="BW53" s="34"/>
      <c r="BX53" s="34"/>
      <c r="BY53" s="34"/>
      <c r="BZ53" s="34"/>
      <c r="CA53" s="34"/>
      <c r="CB53" s="34"/>
      <c r="CC53" s="34"/>
      <c r="CD53" s="34"/>
      <c r="CE53" s="34"/>
      <c r="CF53" s="34"/>
    </row>
    <row r="54" spans="1:84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34"/>
      <c r="AW54" s="34"/>
      <c r="AX54" s="34"/>
      <c r="AY54" s="34"/>
      <c r="AZ54" s="34"/>
      <c r="BA54" s="34"/>
      <c r="BB54" s="34"/>
      <c r="BC54" s="34"/>
      <c r="BD54" s="34"/>
      <c r="BE54" s="34"/>
      <c r="BF54" s="34"/>
      <c r="BG54" s="34"/>
      <c r="BH54" s="34"/>
      <c r="BI54" s="34"/>
      <c r="BJ54" s="34"/>
      <c r="BK54" s="34"/>
      <c r="BL54" s="34"/>
      <c r="BM54" s="34"/>
      <c r="BN54" s="34"/>
      <c r="BO54" s="34"/>
      <c r="BP54" s="34"/>
      <c r="BQ54" s="34"/>
      <c r="BR54" s="34"/>
      <c r="BS54" s="34"/>
      <c r="BT54" s="34"/>
      <c r="BU54" s="34"/>
      <c r="BV54" s="34"/>
      <c r="BW54" s="34"/>
      <c r="BX54" s="34"/>
      <c r="BY54" s="34"/>
      <c r="BZ54" s="34"/>
      <c r="CA54" s="34"/>
      <c r="CB54" s="34"/>
      <c r="CC54" s="34"/>
      <c r="CD54" s="34"/>
      <c r="CE54" s="34"/>
      <c r="CF54" s="34"/>
    </row>
    <row r="55" spans="1:84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34"/>
      <c r="AW55" s="34"/>
      <c r="AX55" s="34"/>
      <c r="AY55" s="34"/>
      <c r="AZ55" s="34"/>
      <c r="BA55" s="34"/>
      <c r="BB55" s="34"/>
      <c r="BC55" s="34"/>
      <c r="BD55" s="34"/>
      <c r="BE55" s="34"/>
      <c r="BF55" s="34"/>
      <c r="BG55" s="34"/>
      <c r="BH55" s="34"/>
      <c r="BI55" s="34"/>
      <c r="BJ55" s="34"/>
      <c r="BK55" s="34"/>
      <c r="BL55" s="34"/>
      <c r="BM55" s="34"/>
      <c r="BN55" s="34"/>
      <c r="BO55" s="34"/>
      <c r="BP55" s="34"/>
      <c r="BQ55" s="34"/>
      <c r="BR55" s="34"/>
      <c r="BS55" s="34"/>
      <c r="BT55" s="34"/>
      <c r="BU55" s="34"/>
      <c r="BV55" s="34"/>
      <c r="BW55" s="34"/>
      <c r="BX55" s="34"/>
      <c r="BY55" s="34"/>
      <c r="BZ55" s="34"/>
      <c r="CA55" s="34"/>
      <c r="CB55" s="34"/>
      <c r="CC55" s="34"/>
      <c r="CD55" s="34"/>
      <c r="CE55" s="34"/>
      <c r="CF55" s="34"/>
    </row>
    <row r="56" spans="1:84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34"/>
      <c r="AW56" s="34"/>
      <c r="AX56" s="34"/>
      <c r="AY56" s="34"/>
      <c r="AZ56" s="34"/>
      <c r="BA56" s="34"/>
      <c r="BB56" s="34"/>
      <c r="BC56" s="34"/>
      <c r="BD56" s="34"/>
      <c r="BE56" s="34"/>
      <c r="BF56" s="34"/>
      <c r="BG56" s="34"/>
      <c r="BH56" s="34"/>
      <c r="BI56" s="34"/>
      <c r="BJ56" s="34"/>
      <c r="BK56" s="34"/>
      <c r="BL56" s="34"/>
      <c r="BM56" s="34"/>
      <c r="BN56" s="34"/>
      <c r="BO56" s="34"/>
      <c r="BP56" s="34"/>
      <c r="BQ56" s="34"/>
      <c r="BR56" s="34"/>
      <c r="BS56" s="34"/>
      <c r="BT56" s="34"/>
      <c r="BU56" s="34"/>
      <c r="BV56" s="34"/>
      <c r="BW56" s="34"/>
      <c r="BX56" s="34"/>
      <c r="BY56" s="34"/>
      <c r="BZ56" s="34"/>
      <c r="CA56" s="34"/>
      <c r="CB56" s="34"/>
      <c r="CC56" s="34"/>
      <c r="CD56" s="34"/>
      <c r="CE56" s="34"/>
      <c r="CF56" s="34"/>
    </row>
    <row r="57" spans="1:84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34"/>
      <c r="AW57" s="34"/>
      <c r="AX57" s="34"/>
      <c r="AY57" s="34"/>
      <c r="AZ57" s="34"/>
      <c r="BA57" s="34"/>
      <c r="BB57" s="34"/>
      <c r="BC57" s="34"/>
      <c r="BD57" s="34"/>
      <c r="BE57" s="34"/>
      <c r="BF57" s="34"/>
      <c r="BG57" s="34"/>
      <c r="BH57" s="34"/>
      <c r="BI57" s="34"/>
      <c r="BJ57" s="34"/>
      <c r="BK57" s="34"/>
      <c r="BL57" s="34"/>
      <c r="BM57" s="34"/>
      <c r="BN57" s="34"/>
      <c r="BO57" s="34"/>
      <c r="BP57" s="34"/>
      <c r="BQ57" s="34"/>
      <c r="BR57" s="34"/>
      <c r="BS57" s="34"/>
      <c r="BT57" s="34"/>
      <c r="BU57" s="34"/>
      <c r="BV57" s="34"/>
      <c r="BW57" s="34"/>
      <c r="BX57" s="34"/>
      <c r="BY57" s="34"/>
      <c r="BZ57" s="34"/>
      <c r="CA57" s="34"/>
      <c r="CB57" s="34"/>
      <c r="CC57" s="34"/>
      <c r="CD57" s="34"/>
      <c r="CE57" s="34"/>
      <c r="CF57" s="34"/>
    </row>
    <row r="58" spans="1:84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34"/>
      <c r="AW58" s="34"/>
      <c r="AX58" s="34"/>
      <c r="AY58" s="34"/>
      <c r="AZ58" s="34"/>
      <c r="BA58" s="34"/>
      <c r="BB58" s="34"/>
      <c r="BC58" s="34"/>
      <c r="BD58" s="34"/>
      <c r="BE58" s="34"/>
      <c r="BF58" s="34"/>
      <c r="BG58" s="34"/>
      <c r="BH58" s="34"/>
      <c r="BI58" s="34"/>
      <c r="BJ58" s="34"/>
      <c r="BK58" s="34"/>
      <c r="BL58" s="34"/>
      <c r="BM58" s="34"/>
      <c r="BN58" s="34"/>
      <c r="BO58" s="34"/>
      <c r="BP58" s="34"/>
      <c r="BQ58" s="34"/>
      <c r="BR58" s="34"/>
      <c r="BS58" s="34"/>
      <c r="BT58" s="34"/>
      <c r="BU58" s="34"/>
      <c r="BV58" s="34"/>
      <c r="BW58" s="34"/>
      <c r="BX58" s="34"/>
      <c r="BY58" s="34"/>
      <c r="BZ58" s="34"/>
      <c r="CA58" s="34"/>
      <c r="CB58" s="34"/>
      <c r="CC58" s="34"/>
      <c r="CD58" s="34"/>
      <c r="CE58" s="34"/>
      <c r="CF58" s="34"/>
    </row>
    <row r="59" spans="1:84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34"/>
      <c r="AW59" s="34"/>
      <c r="AX59" s="34"/>
      <c r="AY59" s="34"/>
      <c r="AZ59" s="34"/>
      <c r="BA59" s="34"/>
      <c r="BB59" s="34"/>
      <c r="BC59" s="34"/>
      <c r="BD59" s="34"/>
      <c r="BE59" s="34"/>
      <c r="BF59" s="34"/>
      <c r="BG59" s="34"/>
      <c r="BH59" s="34"/>
      <c r="BI59" s="34"/>
      <c r="BJ59" s="34"/>
      <c r="BK59" s="34"/>
      <c r="BL59" s="34"/>
      <c r="BM59" s="34"/>
      <c r="BN59" s="34"/>
      <c r="BO59" s="34"/>
      <c r="BP59" s="34"/>
      <c r="BQ59" s="34"/>
      <c r="BR59" s="34"/>
      <c r="BS59" s="34"/>
      <c r="BT59" s="34"/>
      <c r="BU59" s="34"/>
      <c r="BV59" s="34"/>
      <c r="BW59" s="34"/>
      <c r="BX59" s="34"/>
      <c r="BY59" s="34"/>
      <c r="BZ59" s="34"/>
      <c r="CA59" s="34"/>
      <c r="CB59" s="34"/>
      <c r="CC59" s="34"/>
      <c r="CD59" s="34"/>
      <c r="CE59" s="34"/>
      <c r="CF59" s="34"/>
    </row>
    <row r="60" spans="1:84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34"/>
      <c r="AW60" s="34"/>
      <c r="AX60" s="34"/>
      <c r="AY60" s="34"/>
      <c r="AZ60" s="34"/>
      <c r="BA60" s="34"/>
      <c r="BB60" s="34"/>
      <c r="BC60" s="34"/>
      <c r="BD60" s="34"/>
      <c r="BE60" s="34"/>
      <c r="BF60" s="34"/>
      <c r="BG60" s="34"/>
      <c r="BH60" s="34"/>
      <c r="BI60" s="34"/>
      <c r="BJ60" s="34"/>
      <c r="BK60" s="34"/>
      <c r="BL60" s="34"/>
      <c r="BM60" s="34"/>
      <c r="BN60" s="34"/>
      <c r="BO60" s="34"/>
      <c r="BP60" s="34"/>
      <c r="BQ60" s="34"/>
      <c r="BR60" s="34"/>
      <c r="BS60" s="34"/>
      <c r="BT60" s="34"/>
      <c r="BU60" s="34"/>
      <c r="BV60" s="34"/>
      <c r="BW60" s="34"/>
      <c r="BX60" s="34"/>
      <c r="BY60" s="34"/>
      <c r="BZ60" s="34"/>
      <c r="CA60" s="34"/>
      <c r="CB60" s="34"/>
      <c r="CC60" s="34"/>
      <c r="CD60" s="34"/>
      <c r="CE60" s="34"/>
      <c r="CF60" s="34"/>
    </row>
    <row r="61" spans="1:84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34"/>
      <c r="AW61" s="34"/>
      <c r="AX61" s="34"/>
      <c r="AY61" s="34"/>
      <c r="AZ61" s="34"/>
      <c r="BA61" s="34"/>
      <c r="BB61" s="34"/>
      <c r="BC61" s="34"/>
      <c r="BD61" s="34"/>
      <c r="BE61" s="34"/>
      <c r="BF61" s="34"/>
      <c r="BG61" s="34"/>
      <c r="BH61" s="34"/>
      <c r="BI61" s="34"/>
      <c r="BJ61" s="34"/>
      <c r="BK61" s="34"/>
      <c r="BL61" s="34"/>
      <c r="BM61" s="34"/>
      <c r="BN61" s="34"/>
      <c r="BO61" s="34"/>
      <c r="BP61" s="34"/>
      <c r="BQ61" s="34"/>
      <c r="BR61" s="34"/>
      <c r="BS61" s="34"/>
      <c r="BT61" s="34"/>
      <c r="BU61" s="34"/>
      <c r="BV61" s="34"/>
      <c r="BW61" s="34"/>
      <c r="BX61" s="34"/>
      <c r="BY61" s="34"/>
      <c r="BZ61" s="34"/>
      <c r="CA61" s="34"/>
      <c r="CB61" s="34"/>
      <c r="CC61" s="34"/>
      <c r="CD61" s="34"/>
      <c r="CE61" s="34"/>
      <c r="CF61" s="34"/>
    </row>
    <row r="62" spans="1:84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34"/>
      <c r="AW62" s="34"/>
      <c r="AX62" s="34"/>
      <c r="AY62" s="34"/>
      <c r="AZ62" s="34"/>
      <c r="BA62" s="34"/>
      <c r="BB62" s="34"/>
      <c r="BC62" s="34"/>
      <c r="BD62" s="34"/>
      <c r="BE62" s="34"/>
      <c r="BF62" s="34"/>
      <c r="BG62" s="34"/>
      <c r="BH62" s="34"/>
      <c r="BI62" s="34"/>
      <c r="BJ62" s="34"/>
      <c r="BK62" s="34"/>
      <c r="BL62" s="34"/>
      <c r="BM62" s="34"/>
      <c r="BN62" s="34"/>
      <c r="BO62" s="34"/>
      <c r="BP62" s="34"/>
      <c r="BQ62" s="34"/>
      <c r="BR62" s="34"/>
      <c r="BS62" s="34"/>
      <c r="BT62" s="34"/>
      <c r="BU62" s="34"/>
      <c r="BV62" s="34"/>
      <c r="BW62" s="34"/>
      <c r="BX62" s="34"/>
      <c r="BY62" s="34"/>
      <c r="BZ62" s="34"/>
      <c r="CA62" s="34"/>
      <c r="CB62" s="34"/>
      <c r="CC62" s="34"/>
      <c r="CD62" s="34"/>
      <c r="CE62" s="34"/>
      <c r="CF62" s="34"/>
    </row>
    <row r="63" spans="1:84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34"/>
      <c r="AW63" s="34"/>
      <c r="AX63" s="34"/>
      <c r="AY63" s="34"/>
      <c r="AZ63" s="34"/>
      <c r="BA63" s="34"/>
      <c r="BB63" s="34"/>
      <c r="BC63" s="34"/>
      <c r="BD63" s="34"/>
      <c r="BE63" s="34"/>
      <c r="BF63" s="34"/>
      <c r="BG63" s="34"/>
      <c r="BH63" s="34"/>
      <c r="BI63" s="34"/>
      <c r="BJ63" s="34"/>
      <c r="BK63" s="34"/>
      <c r="BL63" s="34"/>
      <c r="BM63" s="34"/>
      <c r="BN63" s="34"/>
      <c r="BO63" s="34"/>
      <c r="BP63" s="34"/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34"/>
      <c r="CD63" s="34"/>
      <c r="CE63" s="34"/>
      <c r="CF63" s="34"/>
    </row>
    <row r="64" spans="1:84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34"/>
      <c r="AW64" s="34"/>
      <c r="AX64" s="34"/>
      <c r="AY64" s="34"/>
      <c r="AZ64" s="34"/>
      <c r="BA64" s="34"/>
      <c r="BB64" s="34"/>
      <c r="BC64" s="34"/>
      <c r="BD64" s="34"/>
      <c r="BE64" s="34"/>
      <c r="BF64" s="34"/>
      <c r="BG64" s="34"/>
      <c r="BH64" s="34"/>
      <c r="BI64" s="34"/>
      <c r="BJ64" s="34"/>
      <c r="BK64" s="34"/>
      <c r="BL64" s="34"/>
      <c r="BM64" s="34"/>
      <c r="BN64" s="34"/>
      <c r="BO64" s="34"/>
      <c r="BP64" s="34"/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34"/>
      <c r="CD64" s="34"/>
      <c r="CE64" s="34"/>
      <c r="CF64" s="34"/>
    </row>
    <row r="65" spans="1:84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34"/>
      <c r="AW65" s="34"/>
      <c r="AX65" s="34"/>
      <c r="AY65" s="34"/>
      <c r="AZ65" s="34"/>
      <c r="BA65" s="34"/>
      <c r="BB65" s="34"/>
      <c r="BC65" s="34"/>
      <c r="BD65" s="34"/>
      <c r="BE65" s="34"/>
      <c r="BF65" s="34"/>
      <c r="BG65" s="34"/>
      <c r="BH65" s="34"/>
      <c r="BI65" s="34"/>
      <c r="BJ65" s="34"/>
      <c r="BK65" s="34"/>
      <c r="BL65" s="34"/>
      <c r="BM65" s="34"/>
      <c r="BN65" s="34"/>
      <c r="BO65" s="34"/>
      <c r="BP65" s="34"/>
      <c r="BQ65" s="34"/>
      <c r="BR65" s="34"/>
      <c r="BS65" s="34"/>
      <c r="BT65" s="34"/>
      <c r="BU65" s="34"/>
      <c r="BV65" s="34"/>
      <c r="BW65" s="34"/>
      <c r="BX65" s="34"/>
      <c r="BY65" s="34"/>
      <c r="BZ65" s="34"/>
      <c r="CA65" s="34"/>
      <c r="CB65" s="34"/>
      <c r="CC65" s="34"/>
      <c r="CD65" s="34"/>
      <c r="CE65" s="34"/>
      <c r="CF65" s="34"/>
    </row>
    <row r="66" spans="1:84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34"/>
      <c r="AW66" s="34"/>
      <c r="AX66" s="34"/>
      <c r="AY66" s="34"/>
      <c r="AZ66" s="34"/>
      <c r="BA66" s="34"/>
      <c r="BB66" s="34"/>
      <c r="BC66" s="34"/>
      <c r="BD66" s="34"/>
      <c r="BE66" s="34"/>
      <c r="BF66" s="34"/>
      <c r="BG66" s="34"/>
      <c r="BH66" s="34"/>
      <c r="BI66" s="34"/>
      <c r="BJ66" s="34"/>
      <c r="BK66" s="34"/>
      <c r="BL66" s="34"/>
      <c r="BM66" s="34"/>
      <c r="BN66" s="34"/>
      <c r="BO66" s="34"/>
      <c r="BP66" s="34"/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34"/>
      <c r="CD66" s="34"/>
      <c r="CE66" s="34"/>
      <c r="CF66" s="34"/>
    </row>
    <row r="67" spans="1:84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34"/>
      <c r="AW67" s="34"/>
      <c r="AX67" s="34"/>
      <c r="AY67" s="34"/>
      <c r="AZ67" s="34"/>
      <c r="BA67" s="34"/>
      <c r="BB67" s="34"/>
      <c r="BC67" s="34"/>
      <c r="BD67" s="34"/>
      <c r="BE67" s="34"/>
      <c r="BF67" s="34"/>
      <c r="BG67" s="34"/>
      <c r="BH67" s="34"/>
      <c r="BI67" s="34"/>
      <c r="BJ67" s="34"/>
      <c r="BK67" s="34"/>
      <c r="BL67" s="34"/>
      <c r="BM67" s="34"/>
      <c r="BN67" s="34"/>
      <c r="BO67" s="34"/>
      <c r="BP67" s="34"/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34"/>
      <c r="CD67" s="34"/>
      <c r="CE67" s="34"/>
      <c r="CF67" s="34"/>
    </row>
    <row r="68" spans="1:84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34"/>
      <c r="AW68" s="34"/>
      <c r="AX68" s="34"/>
      <c r="AY68" s="34"/>
      <c r="AZ68" s="34"/>
      <c r="BA68" s="34"/>
      <c r="BB68" s="34"/>
      <c r="BC68" s="34"/>
      <c r="BD68" s="34"/>
      <c r="BE68" s="34"/>
      <c r="BF68" s="34"/>
      <c r="BG68" s="34"/>
      <c r="BH68" s="34"/>
      <c r="BI68" s="34"/>
      <c r="BJ68" s="34"/>
      <c r="BK68" s="34"/>
      <c r="BL68" s="34"/>
      <c r="BM68" s="34"/>
      <c r="BN68" s="34"/>
      <c r="BO68" s="34"/>
      <c r="BP68" s="34"/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34"/>
      <c r="CD68" s="34"/>
      <c r="CE68" s="34"/>
      <c r="CF68" s="34"/>
    </row>
    <row r="69" spans="1:84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34"/>
      <c r="AW69" s="34"/>
      <c r="AX69" s="34"/>
      <c r="AY69" s="34"/>
      <c r="AZ69" s="34"/>
      <c r="BA69" s="34"/>
      <c r="BB69" s="34"/>
      <c r="BC69" s="34"/>
      <c r="BD69" s="34"/>
      <c r="BE69" s="34"/>
      <c r="BF69" s="34"/>
      <c r="BG69" s="34"/>
      <c r="BH69" s="34"/>
      <c r="BI69" s="34"/>
      <c r="BJ69" s="34"/>
      <c r="BK69" s="34"/>
      <c r="BL69" s="34"/>
      <c r="BM69" s="34"/>
      <c r="BN69" s="34"/>
      <c r="BO69" s="34"/>
      <c r="BP69" s="34"/>
      <c r="BQ69" s="34"/>
      <c r="BR69" s="34"/>
      <c r="BS69" s="34"/>
      <c r="BT69" s="34"/>
      <c r="BU69" s="34"/>
      <c r="BV69" s="34"/>
      <c r="BW69" s="34"/>
      <c r="BX69" s="34"/>
      <c r="BY69" s="34"/>
      <c r="BZ69" s="34"/>
      <c r="CA69" s="34"/>
      <c r="CB69" s="34"/>
      <c r="CC69" s="34"/>
      <c r="CD69" s="34"/>
      <c r="CE69" s="34"/>
      <c r="CF69" s="34"/>
    </row>
  </sheetData>
  <mergeCells count="98"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  <mergeCell ref="B3:G3"/>
    <mergeCell ref="H3:M3"/>
    <mergeCell ref="N3:S3"/>
    <mergeCell ref="T3:Y3"/>
    <mergeCell ref="Z3:AE3"/>
    <mergeCell ref="AF3:AK3"/>
    <mergeCell ref="AL3:AQ3"/>
    <mergeCell ref="AR3:AW3"/>
    <mergeCell ref="AX3:BC3"/>
    <mergeCell ref="BD3:BI3"/>
    <mergeCell ref="BJ3:BO3"/>
    <mergeCell ref="BP3:BU3"/>
    <mergeCell ref="BV3:CA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J20:AK20"/>
    <mergeCell ref="AM20:AN20"/>
    <mergeCell ref="AP20:AQ20"/>
    <mergeCell ref="AS20:AT20"/>
    <mergeCell ref="AV20:AW20"/>
    <mergeCell ref="AY20:AZ20"/>
    <mergeCell ref="BB20:BC20"/>
    <mergeCell ref="BE20:BF20"/>
    <mergeCell ref="BH20:BI20"/>
    <mergeCell ref="BK20:BL20"/>
    <mergeCell ref="BN20:BO20"/>
    <mergeCell ref="BQ20:BR20"/>
    <mergeCell ref="A1:A5"/>
    <mergeCell ref="BT20:BU20"/>
    <mergeCell ref="BW20:BX20"/>
    <mergeCell ref="BZ20:CA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5" right="0.75" top="1" bottom="1" header="0.51" footer="0.5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tabSelected="1" workbookViewId="0">
      <selection activeCell="L18" sqref="L18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600166</v>
      </c>
      <c r="O2" s="67"/>
      <c r="P2" s="67"/>
      <c r="Q2" s="67"/>
      <c r="R2" s="67"/>
      <c r="S2" s="68"/>
      <c r="T2" s="66">
        <v>600309</v>
      </c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41400</v>
      </c>
      <c r="I6" s="6">
        <v>42.235999999999997</v>
      </c>
      <c r="J6" s="6"/>
      <c r="K6" s="7">
        <v>41400</v>
      </c>
      <c r="L6" s="7">
        <v>42.356999999999999</v>
      </c>
      <c r="M6" s="8"/>
      <c r="N6" s="6">
        <v>100000</v>
      </c>
      <c r="O6" s="25">
        <v>3.05</v>
      </c>
      <c r="P6" s="6"/>
      <c r="Q6" s="7">
        <v>100000</v>
      </c>
      <c r="R6" s="7">
        <v>3.04</v>
      </c>
      <c r="S6" s="8"/>
      <c r="T6" s="6">
        <v>10000</v>
      </c>
      <c r="U6" s="6">
        <v>28.004999999999999</v>
      </c>
      <c r="V6" s="6"/>
      <c r="W6" s="7">
        <v>10000</v>
      </c>
      <c r="X6" s="7">
        <v>28.045999999999999</v>
      </c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41400</v>
      </c>
      <c r="I19" s="12">
        <f>SUMPRODUCT(H6:H18,I6:I18)/SUM(H19)</f>
        <v>42.235999999999997</v>
      </c>
      <c r="J19" s="13"/>
      <c r="K19" s="11">
        <f>SUM(K6:K18)</f>
        <v>41400</v>
      </c>
      <c r="L19" s="12">
        <f>SUMPRODUCT(K6:K18,L6:L18)/SUM(K19)</f>
        <v>42.356999999999999</v>
      </c>
      <c r="M19" s="13"/>
      <c r="N19" s="11">
        <f>SUM(N6:N18)</f>
        <v>100000</v>
      </c>
      <c r="O19" s="12">
        <f>SUMPRODUCT(N6:N18,O6:O18)/(N19)</f>
        <v>3.05</v>
      </c>
      <c r="P19" s="13"/>
      <c r="Q19" s="11">
        <f>SUM(Q6:Q18)</f>
        <v>100000</v>
      </c>
      <c r="R19" s="12">
        <f>SUMPRODUCT(Q6:Q18,R6:R18)/SUM(Q19)</f>
        <v>3.04</v>
      </c>
      <c r="S19" s="13"/>
      <c r="T19" s="11">
        <f>SUM(T6:T18)</f>
        <v>10000</v>
      </c>
      <c r="U19" s="12">
        <f>SUMPRODUCT(T6:T18,U6:U18)/SUM(T19)</f>
        <v>28.004999999999999</v>
      </c>
      <c r="V19" s="13"/>
      <c r="W19" s="11">
        <f>SUM(W6:W18)</f>
        <v>10000</v>
      </c>
      <c r="X19" s="12">
        <f>SUMPRODUCT(W6:W18,X6:X18)/SUM(W19)</f>
        <v>28.045999999999999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2205.1751400000917</v>
      </c>
      <c r="J20" s="43"/>
      <c r="K20" s="15" t="s">
        <v>11</v>
      </c>
      <c r="L20" s="42">
        <f>IF(K19=0,0,L19*K19)</f>
        <v>1753579.8</v>
      </c>
      <c r="M20" s="43"/>
      <c r="N20" s="15" t="s">
        <v>10</v>
      </c>
      <c r="O20" s="42">
        <f>IF(Q19=0,0,(R19-O19)*N19-R19*Q19*0.1%-O19*N19*0.03%-R19*Q19*0.03%)</f>
        <v>-1486.6999999999787</v>
      </c>
      <c r="P20" s="43"/>
      <c r="Q20" s="15" t="s">
        <v>11</v>
      </c>
      <c r="R20" s="42">
        <f>IF(Q19=0,0,R19*Q19)</f>
        <v>304000</v>
      </c>
      <c r="S20" s="43"/>
      <c r="T20" s="15" t="s">
        <v>10</v>
      </c>
      <c r="U20" s="42">
        <f>IF(W19=0,0,(X19-U19)*W19-X19*W19*0.1%-U19*T19*0.03%-X19*W19*0.03%)</f>
        <v>-38.612999999996262</v>
      </c>
      <c r="V20" s="43"/>
      <c r="W20" s="15" t="s">
        <v>11</v>
      </c>
      <c r="X20" s="42">
        <f>IF(W19=0,0,X19*W19)</f>
        <v>280460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1.2575276813750315E-3</v>
      </c>
      <c r="M21" s="29"/>
      <c r="N21" s="20" t="s">
        <v>12</v>
      </c>
      <c r="O21" s="26"/>
      <c r="P21" s="26"/>
      <c r="Q21" s="27"/>
      <c r="R21" s="28">
        <f>O20/R20</f>
        <v>-4.8904605263157194E-3</v>
      </c>
      <c r="S21" s="29"/>
      <c r="T21" s="27" t="s">
        <v>12</v>
      </c>
      <c r="U21" s="26"/>
      <c r="V21" s="26"/>
      <c r="W21" s="27"/>
      <c r="X21" s="28">
        <f>U20/X20</f>
        <v>-1.3767738714966934E-4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2338039.7999999998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679.86214000011671</v>
      </c>
      <c r="K22" s="52"/>
      <c r="L22" s="52"/>
      <c r="M22" s="53"/>
      <c r="N22" s="44" t="s">
        <v>15</v>
      </c>
      <c r="O22" s="45"/>
      <c r="P22" s="54">
        <f>J22/D22</f>
        <v>2.9078296271950406E-4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L8" sqref="L8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600104</v>
      </c>
      <c r="O2" s="67"/>
      <c r="P2" s="67"/>
      <c r="Q2" s="67"/>
      <c r="R2" s="67"/>
      <c r="S2" s="68"/>
      <c r="T2" s="66">
        <v>600879</v>
      </c>
      <c r="U2" s="67"/>
      <c r="V2" s="67"/>
      <c r="W2" s="67"/>
      <c r="X2" s="67"/>
      <c r="Y2" s="68"/>
      <c r="Z2" s="66">
        <v>600150</v>
      </c>
      <c r="AA2" s="67"/>
      <c r="AB2" s="67"/>
      <c r="AC2" s="67"/>
      <c r="AD2" s="67"/>
      <c r="AE2" s="68"/>
      <c r="AF2" s="66">
        <v>600759</v>
      </c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28100</v>
      </c>
      <c r="I6" s="6">
        <v>41.110999999999997</v>
      </c>
      <c r="J6" s="6"/>
      <c r="K6" s="7">
        <v>28100</v>
      </c>
      <c r="L6" s="7">
        <v>41.414000000000001</v>
      </c>
      <c r="M6" s="8"/>
      <c r="N6" s="6">
        <v>70000</v>
      </c>
      <c r="O6" s="25">
        <v>27.707999999999998</v>
      </c>
      <c r="P6" s="6"/>
      <c r="Q6" s="7">
        <v>70000</v>
      </c>
      <c r="R6" s="7">
        <v>27.734000000000002</v>
      </c>
      <c r="S6" s="8"/>
      <c r="T6" s="6">
        <v>30000</v>
      </c>
      <c r="U6" s="6">
        <v>16.956</v>
      </c>
      <c r="V6" s="6"/>
      <c r="W6" s="7">
        <v>30000</v>
      </c>
      <c r="X6" s="7">
        <v>17.007000000000001</v>
      </c>
      <c r="Y6" s="8"/>
      <c r="Z6" s="6">
        <v>10000</v>
      </c>
      <c r="AA6" s="6">
        <v>25.965</v>
      </c>
      <c r="AB6" s="6"/>
      <c r="AC6" s="7">
        <v>10000</v>
      </c>
      <c r="AD6" s="7">
        <v>26.02</v>
      </c>
      <c r="AE6" s="8"/>
      <c r="AF6" s="6">
        <v>200000</v>
      </c>
      <c r="AG6" s="6">
        <v>6.34</v>
      </c>
      <c r="AH6" s="6"/>
      <c r="AI6" s="7">
        <v>200000</v>
      </c>
      <c r="AJ6" s="7">
        <v>6.34</v>
      </c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28100</v>
      </c>
      <c r="I19" s="12">
        <f>SUMPRODUCT(H6:H18,I6:I18)/SUM(H19)</f>
        <v>41.110999999999997</v>
      </c>
      <c r="J19" s="13"/>
      <c r="K19" s="11">
        <f>SUM(K6:K18)</f>
        <v>28100</v>
      </c>
      <c r="L19" s="12">
        <f>SUMPRODUCT(K6:K18,L6:L18)/SUM(K19)</f>
        <v>41.414000000000001</v>
      </c>
      <c r="M19" s="13"/>
      <c r="N19" s="11">
        <f>SUM(N6:N18)</f>
        <v>70000</v>
      </c>
      <c r="O19" s="12">
        <f>SUMPRODUCT(N6:N18,O6:O18)/(N19)</f>
        <v>27.707999999999998</v>
      </c>
      <c r="P19" s="13"/>
      <c r="Q19" s="11">
        <f>SUM(Q6:Q18)</f>
        <v>70000</v>
      </c>
      <c r="R19" s="12">
        <f>SUMPRODUCT(Q6:Q18,R6:R18)/SUM(Q19)</f>
        <v>27.734000000000002</v>
      </c>
      <c r="S19" s="13"/>
      <c r="T19" s="11">
        <f>SUM(T6:T18)</f>
        <v>30000</v>
      </c>
      <c r="U19" s="12">
        <f>SUMPRODUCT(T6:T18,U6:U18)/SUM(T19)</f>
        <v>16.956</v>
      </c>
      <c r="V19" s="13"/>
      <c r="W19" s="11">
        <f>SUM(W6:W18)</f>
        <v>30000</v>
      </c>
      <c r="X19" s="12">
        <f>SUMPRODUCT(W6:W18,X6:X18)/SUM(W19)</f>
        <v>17.007000000000001</v>
      </c>
      <c r="Y19" s="13"/>
      <c r="Z19" s="11">
        <f>SUM(Z6:Z18)</f>
        <v>10000</v>
      </c>
      <c r="AA19" s="12">
        <f>SUMPRODUCT(Z6:Z18,AA6:AA18)/SUM(Z19)</f>
        <v>25.965</v>
      </c>
      <c r="AB19" s="13"/>
      <c r="AC19" s="11">
        <f>SUM(AC6:AC18)</f>
        <v>10000</v>
      </c>
      <c r="AD19" s="12">
        <f>SUMPRODUCT(AC6:AC18,AD6:AD18)/SUM(AC19)</f>
        <v>26.02</v>
      </c>
      <c r="AE19" s="13"/>
      <c r="AF19" s="11">
        <f>SUM(AF6:AF18)</f>
        <v>200000</v>
      </c>
      <c r="AG19" s="12">
        <f>SUMPRODUCT(AF6:AF18,AG6:AG18)/SUM(AF19)</f>
        <v>6.34</v>
      </c>
      <c r="AH19" s="13"/>
      <c r="AI19" s="11">
        <f>SUM(AI6:AI18)</f>
        <v>200000</v>
      </c>
      <c r="AJ19" s="12">
        <f>SUMPRODUCT(AI6:AI18,AJ6:AJ18)/SUM(AI19)</f>
        <v>6.34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6654.8808500001223</v>
      </c>
      <c r="J20" s="43"/>
      <c r="K20" s="15" t="s">
        <v>11</v>
      </c>
      <c r="L20" s="42">
        <f>IF(K19=0,0,L19*K19)</f>
        <v>1163733.4000000001</v>
      </c>
      <c r="M20" s="43"/>
      <c r="N20" s="15" t="s">
        <v>10</v>
      </c>
      <c r="O20" s="42">
        <f>IF(Q19=0,0,(R19-O19)*N19-R19*Q19*0.1%-O19*N19*0.03%-R19*Q19*0.03%)</f>
        <v>-1285.6619999997656</v>
      </c>
      <c r="P20" s="43"/>
      <c r="Q20" s="15" t="s">
        <v>11</v>
      </c>
      <c r="R20" s="42">
        <f>IF(Q19=0,0,R19*Q19)</f>
        <v>1941380.0000000002</v>
      </c>
      <c r="S20" s="43"/>
      <c r="T20" s="15" t="s">
        <v>10</v>
      </c>
      <c r="U20" s="42">
        <f>IF(W19=0,0,(X19-U19)*W19-X19*W19*0.1%-U19*T19*0.03%-X19*W19*0.03%)</f>
        <v>714.12300000005791</v>
      </c>
      <c r="V20" s="43"/>
      <c r="W20" s="15" t="s">
        <v>11</v>
      </c>
      <c r="X20" s="42">
        <f>IF(W19=0,0,X19*W19)</f>
        <v>510210.00000000006</v>
      </c>
      <c r="Y20" s="43"/>
      <c r="Z20" s="15" t="s">
        <v>10</v>
      </c>
      <c r="AA20" s="42">
        <f>IF(AC19=0,0,(AD19-AA19)*AC19-AC19*AD19*0.1%-AA19*Z19*0.03%-AD19*AC19*0.03%)</f>
        <v>133.84499999999719</v>
      </c>
      <c r="AB20" s="43"/>
      <c r="AC20" s="15" t="s">
        <v>11</v>
      </c>
      <c r="AD20" s="42">
        <f>IF(AC19=0,0,AD19*AC19)</f>
        <v>260200</v>
      </c>
      <c r="AE20" s="43"/>
      <c r="AF20" s="15" t="s">
        <v>10</v>
      </c>
      <c r="AG20" s="42">
        <f>IF(AI19=0,0,(AJ19-AG19)*AI19-AI19*AJ19*0.1%-AG19*AF19*0.03%-AJ19*AI19*0.03%)</f>
        <v>-2028.8000000000002</v>
      </c>
      <c r="AH20" s="43"/>
      <c r="AI20" s="15" t="s">
        <v>11</v>
      </c>
      <c r="AJ20" s="42">
        <f>IF(AI19=0,0,AJ19*AI19)</f>
        <v>1268000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5.7185613560632714E-3</v>
      </c>
      <c r="M21" s="29"/>
      <c r="N21" s="20" t="s">
        <v>12</v>
      </c>
      <c r="O21" s="26"/>
      <c r="P21" s="26"/>
      <c r="Q21" s="27"/>
      <c r="R21" s="28">
        <f>O20/R20</f>
        <v>-6.6224129227650719E-4</v>
      </c>
      <c r="S21" s="29"/>
      <c r="T21" s="27" t="s">
        <v>12</v>
      </c>
      <c r="U21" s="26"/>
      <c r="V21" s="26"/>
      <c r="W21" s="27"/>
      <c r="X21" s="28">
        <f>U20/X20</f>
        <v>1.3996648438879243E-3</v>
      </c>
      <c r="Y21" s="26"/>
      <c r="Z21" s="27" t="s">
        <v>12</v>
      </c>
      <c r="AA21" s="26"/>
      <c r="AB21" s="26"/>
      <c r="AC21" s="27"/>
      <c r="AD21" s="28">
        <f>AA20/AD20</f>
        <v>5.1439277478861328E-4</v>
      </c>
      <c r="AE21" s="26"/>
      <c r="AF21" s="27" t="s">
        <v>12</v>
      </c>
      <c r="AG21" s="26"/>
      <c r="AH21" s="26"/>
      <c r="AI21" s="27"/>
      <c r="AJ21" s="28">
        <f>AG20/AJ20</f>
        <v>-1.6000000000000001E-3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5143523.4000000004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4188.3868500004119</v>
      </c>
      <c r="K22" s="52"/>
      <c r="L22" s="52"/>
      <c r="M22" s="53"/>
      <c r="N22" s="44" t="s">
        <v>15</v>
      </c>
      <c r="O22" s="45"/>
      <c r="P22" s="54">
        <f>J22/D22</f>
        <v>8.1430306120516762E-4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T6" sqref="T6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75" t="s">
        <v>16</v>
      </c>
      <c r="O2" s="67"/>
      <c r="P2" s="67"/>
      <c r="Q2" s="67"/>
      <c r="R2" s="67"/>
      <c r="S2" s="68"/>
      <c r="T2" s="66"/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65000</v>
      </c>
      <c r="I6" s="6">
        <v>42.631999999999998</v>
      </c>
      <c r="J6" s="6"/>
      <c r="K6" s="7">
        <v>65000</v>
      </c>
      <c r="L6" s="7">
        <v>43.01</v>
      </c>
      <c r="M6" s="8"/>
      <c r="N6" s="6">
        <v>70000</v>
      </c>
      <c r="O6" s="25">
        <v>5.0199999999999996</v>
      </c>
      <c r="P6" s="6"/>
      <c r="Q6" s="7">
        <v>70000</v>
      </c>
      <c r="R6" s="7">
        <v>4.99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65000</v>
      </c>
      <c r="I19" s="12">
        <f>SUMPRODUCT(H6:H18,I6:I18)/SUM(H19)</f>
        <v>42.631999999999998</v>
      </c>
      <c r="J19" s="13"/>
      <c r="K19" s="11">
        <f>SUM(K6:K18)</f>
        <v>65000</v>
      </c>
      <c r="L19" s="12">
        <f>SUMPRODUCT(K6:K18,L6:L18)/SUM(K19)</f>
        <v>43.01</v>
      </c>
      <c r="M19" s="13"/>
      <c r="N19" s="11">
        <f>SUM(N6:N18)</f>
        <v>70000</v>
      </c>
      <c r="O19" s="12">
        <f>SUMPRODUCT(N6:N18,O6:O18)/(N19)</f>
        <v>5.0199999999999996</v>
      </c>
      <c r="P19" s="13"/>
      <c r="Q19" s="11">
        <f>SUM(Q6:Q18)</f>
        <v>70000</v>
      </c>
      <c r="R19" s="12">
        <f>SUMPRODUCT(Q6:Q18,R6:R18)/SUM(Q19)</f>
        <v>4.99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20104.331000000006</v>
      </c>
      <c r="J20" s="43"/>
      <c r="K20" s="15" t="s">
        <v>11</v>
      </c>
      <c r="L20" s="42">
        <f>IF(K19=0,0,L19*K19)</f>
        <v>2795650</v>
      </c>
      <c r="M20" s="43"/>
      <c r="N20" s="15" t="s">
        <v>10</v>
      </c>
      <c r="O20" s="42">
        <f>IF(Q19=0,0,(R19-O19)*N19-R19*Q19*0.1%-O19*N19*0.03%-R19*Q19*0.03%)</f>
        <v>-2659.5099999999557</v>
      </c>
      <c r="P20" s="43"/>
      <c r="Q20" s="15" t="s">
        <v>11</v>
      </c>
      <c r="R20" s="42">
        <f>IF(Q19=0,0,R19*Q19)</f>
        <v>349300</v>
      </c>
      <c r="S20" s="43"/>
      <c r="T20" s="15" t="s">
        <v>10</v>
      </c>
      <c r="U20" s="42">
        <f>IF(W19=0,0,(X19-U19)*W19-X19*W19*0.1%-U19*T19*0.03%-X19*W19*0.03%)</f>
        <v>0</v>
      </c>
      <c r="V20" s="43"/>
      <c r="W20" s="15" t="s">
        <v>11</v>
      </c>
      <c r="X20" s="42">
        <f>IF(W19=0,0,X19*W19)</f>
        <v>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7.1912903975819599E-3</v>
      </c>
      <c r="M21" s="29"/>
      <c r="N21" s="20" t="s">
        <v>12</v>
      </c>
      <c r="O21" s="26"/>
      <c r="P21" s="26"/>
      <c r="Q21" s="27"/>
      <c r="R21" s="28">
        <f>O20/R20</f>
        <v>-7.6138276553104943E-3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3144950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17444.821000000051</v>
      </c>
      <c r="K22" s="52"/>
      <c r="L22" s="52"/>
      <c r="M22" s="53"/>
      <c r="N22" s="44" t="s">
        <v>15</v>
      </c>
      <c r="O22" s="45"/>
      <c r="P22" s="54">
        <f>J22/D22</f>
        <v>5.5469311117823973E-3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A12" sqref="A12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75" t="s">
        <v>16</v>
      </c>
      <c r="O2" s="67"/>
      <c r="P2" s="67"/>
      <c r="Q2" s="67"/>
      <c r="R2" s="67"/>
      <c r="S2" s="68"/>
      <c r="T2" s="66">
        <v>600150</v>
      </c>
      <c r="U2" s="67"/>
      <c r="V2" s="67"/>
      <c r="W2" s="67"/>
      <c r="X2" s="67"/>
      <c r="Y2" s="68"/>
      <c r="Z2" s="66">
        <v>600879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65000</v>
      </c>
      <c r="I6" s="6">
        <v>43.006999999999998</v>
      </c>
      <c r="J6" s="6"/>
      <c r="K6" s="7">
        <v>65000</v>
      </c>
      <c r="L6" s="7">
        <v>43.232999999999997</v>
      </c>
      <c r="M6" s="8"/>
      <c r="N6" s="6">
        <v>70000</v>
      </c>
      <c r="O6" s="25">
        <v>4.5599999999999996</v>
      </c>
      <c r="P6" s="6"/>
      <c r="Q6" s="7">
        <v>70000</v>
      </c>
      <c r="R6" s="7">
        <v>4.57</v>
      </c>
      <c r="S6" s="8"/>
      <c r="T6" s="6">
        <v>10000</v>
      </c>
      <c r="U6" s="6">
        <v>23.12</v>
      </c>
      <c r="V6" s="6"/>
      <c r="W6" s="7">
        <v>10000</v>
      </c>
      <c r="X6" s="7">
        <v>23.12</v>
      </c>
      <c r="Y6" s="8"/>
      <c r="Z6" s="6">
        <v>19900</v>
      </c>
      <c r="AA6" s="6">
        <v>15.127000000000001</v>
      </c>
      <c r="AB6" s="6"/>
      <c r="AC6" s="7">
        <v>19900</v>
      </c>
      <c r="AD6" s="7">
        <v>15.162000000000001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65000</v>
      </c>
      <c r="I19" s="12">
        <f>SUMPRODUCT(H6:H18,I6:I18)/SUM(H19)</f>
        <v>43.006999999999998</v>
      </c>
      <c r="J19" s="13"/>
      <c r="K19" s="11">
        <f>SUM(K6:K18)</f>
        <v>65000</v>
      </c>
      <c r="L19" s="12">
        <f>SUMPRODUCT(K6:K18,L6:L18)/SUM(K19)</f>
        <v>43.232999999999997</v>
      </c>
      <c r="M19" s="13"/>
      <c r="N19" s="11">
        <f>SUM(N6:N18)</f>
        <v>70000</v>
      </c>
      <c r="O19" s="12">
        <f>SUMPRODUCT(N6:N18,O6:O18)/(N19)</f>
        <v>4.5599999999999996</v>
      </c>
      <c r="P19" s="13"/>
      <c r="Q19" s="11">
        <f>SUM(Q6:Q18)</f>
        <v>70000</v>
      </c>
      <c r="R19" s="12">
        <f>SUMPRODUCT(Q6:Q18,R6:R18)/SUM(Q19)</f>
        <v>4.57</v>
      </c>
      <c r="S19" s="13"/>
      <c r="T19" s="11">
        <f>SUM(T6:T18)</f>
        <v>10000</v>
      </c>
      <c r="U19" s="12">
        <f>SUMPRODUCT(T6:T18,U6:U18)/SUM(T19)</f>
        <v>23.12</v>
      </c>
      <c r="V19" s="13"/>
      <c r="W19" s="11">
        <f>SUM(W6:W18)</f>
        <v>10000</v>
      </c>
      <c r="X19" s="12">
        <f>SUMPRODUCT(W6:W18,X6:X18)/SUM(W19)</f>
        <v>23.12</v>
      </c>
      <c r="Y19" s="13"/>
      <c r="Z19" s="11">
        <f>SUM(Z6:Z18)</f>
        <v>19900</v>
      </c>
      <c r="AA19" s="12">
        <f>SUMPRODUCT(Z6:Z18,AA6:AA18)/SUM(Z19)</f>
        <v>15.126999999999999</v>
      </c>
      <c r="AB19" s="13"/>
      <c r="AC19" s="11">
        <f>SUM(AC6:AC18)</f>
        <v>19900</v>
      </c>
      <c r="AD19" s="12">
        <f>SUMPRODUCT(AC6:AC18,AD6:AD18)/SUM(AC19)</f>
        <v>15.161999999999999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10198.174999999941</v>
      </c>
      <c r="J20" s="43"/>
      <c r="K20" s="15" t="s">
        <v>11</v>
      </c>
      <c r="L20" s="42">
        <f>IF(K19=0,0,L19*K19)</f>
        <v>2810145</v>
      </c>
      <c r="M20" s="43"/>
      <c r="N20" s="15" t="s">
        <v>10</v>
      </c>
      <c r="O20" s="42">
        <f>IF(Q19=0,0,(R19-O19)*N19-R19*Q19*0.1%-O19*N19*0.03%-R19*Q19*0.03%)</f>
        <v>188.3700000000473</v>
      </c>
      <c r="P20" s="43"/>
      <c r="Q20" s="15" t="s">
        <v>11</v>
      </c>
      <c r="R20" s="42">
        <f>IF(Q19=0,0,R19*Q19)</f>
        <v>319900</v>
      </c>
      <c r="S20" s="43"/>
      <c r="T20" s="15" t="s">
        <v>10</v>
      </c>
      <c r="U20" s="42">
        <f>IF(W19=0,0,(X19-U19)*W19-X19*W19*0.1%-U19*T19*0.03%-X19*W19*0.03%)</f>
        <v>-369.92</v>
      </c>
      <c r="V20" s="43"/>
      <c r="W20" s="15" t="s">
        <v>11</v>
      </c>
      <c r="X20" s="42">
        <f>IF(W19=0,0,X19*W19)</f>
        <v>231200</v>
      </c>
      <c r="Y20" s="43"/>
      <c r="Z20" s="15" t="s">
        <v>10</v>
      </c>
      <c r="AA20" s="42">
        <f>IF(AC19=0,0,(AD19-AA19)*AC19-AC19*AD19*0.1%-AA19*Z19*0.03%-AD19*AC19*0.03%)</f>
        <v>213.95087000000291</v>
      </c>
      <c r="AB20" s="43"/>
      <c r="AC20" s="15" t="s">
        <v>11</v>
      </c>
      <c r="AD20" s="42">
        <f>IF(AC19=0,0,AD19*AC19)</f>
        <v>301723.8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3.6290565077602547E-3</v>
      </c>
      <c r="M21" s="29"/>
      <c r="N21" s="20" t="s">
        <v>12</v>
      </c>
      <c r="O21" s="26"/>
      <c r="P21" s="26"/>
      <c r="Q21" s="27"/>
      <c r="R21" s="28">
        <f>O20/R20</f>
        <v>5.8884026258220477E-4</v>
      </c>
      <c r="S21" s="29"/>
      <c r="T21" s="27" t="s">
        <v>12</v>
      </c>
      <c r="U21" s="26"/>
      <c r="V21" s="26"/>
      <c r="W21" s="27"/>
      <c r="X21" s="28">
        <f>U20/X20</f>
        <v>-1.6000000000000001E-3</v>
      </c>
      <c r="Y21" s="26"/>
      <c r="Z21" s="27" t="s">
        <v>12</v>
      </c>
      <c r="AA21" s="26"/>
      <c r="AB21" s="26"/>
      <c r="AC21" s="27"/>
      <c r="AD21" s="28">
        <f>AA20/AD20</f>
        <v>7.0909510618652862E-4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3662968.8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10230.575869999991</v>
      </c>
      <c r="K22" s="52"/>
      <c r="L22" s="52"/>
      <c r="M22" s="53"/>
      <c r="N22" s="44" t="s">
        <v>15</v>
      </c>
      <c r="O22" s="45"/>
      <c r="P22" s="54">
        <f>J22/D22</f>
        <v>2.7929737949173882E-3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R6" sqref="R6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600759</v>
      </c>
      <c r="O2" s="67"/>
      <c r="P2" s="67"/>
      <c r="Q2" s="67"/>
      <c r="R2" s="67"/>
      <c r="S2" s="68"/>
      <c r="T2" s="66"/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45800</v>
      </c>
      <c r="I6" s="6">
        <v>43.408000000000001</v>
      </c>
      <c r="J6" s="6"/>
      <c r="K6" s="7">
        <v>45800</v>
      </c>
      <c r="L6" s="7">
        <v>43.570999999999998</v>
      </c>
      <c r="M6" s="8"/>
      <c r="N6" s="6">
        <v>100000</v>
      </c>
      <c r="O6" s="25">
        <v>6.2709999999999999</v>
      </c>
      <c r="P6" s="6"/>
      <c r="Q6" s="7">
        <v>100000</v>
      </c>
      <c r="R6" s="7">
        <v>6.2480000000000002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45800</v>
      </c>
      <c r="I19" s="12">
        <f>SUMPRODUCT(H6:H18,I6:I18)/SUM(H19)</f>
        <v>43.408000000000001</v>
      </c>
      <c r="J19" s="13"/>
      <c r="K19" s="11">
        <f>SUM(K6:K18)</f>
        <v>45800</v>
      </c>
      <c r="L19" s="12">
        <f>SUMPRODUCT(K6:K18,L6:L18)/SUM(K19)</f>
        <v>43.570999999999998</v>
      </c>
      <c r="M19" s="13"/>
      <c r="N19" s="11">
        <f>SUM(N6:N18)</f>
        <v>100000</v>
      </c>
      <c r="O19" s="12">
        <f>SUMPRODUCT(N6:N18,O6:O18)/(N19)</f>
        <v>6.2709999999999999</v>
      </c>
      <c r="P19" s="13"/>
      <c r="Q19" s="11">
        <f>SUM(Q6:Q18)</f>
        <v>100000</v>
      </c>
      <c r="R19" s="12">
        <f>SUMPRODUCT(Q6:Q18,R6:R18)/SUM(Q19)</f>
        <v>6.2480000000000002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4274.7567399998488</v>
      </c>
      <c r="J20" s="43"/>
      <c r="K20" s="15" t="s">
        <v>11</v>
      </c>
      <c r="L20" s="42">
        <f>IF(K19=0,0,L19*K19)</f>
        <v>1995551.7999999998</v>
      </c>
      <c r="M20" s="43"/>
      <c r="N20" s="15" t="s">
        <v>10</v>
      </c>
      <c r="O20" s="42">
        <f>IF(Q19=0,0,(R19-O19)*N19-R19*Q19*0.1%-O19*N19*0.03%-R19*Q19*0.03%)</f>
        <v>-3300.369999999969</v>
      </c>
      <c r="P20" s="43"/>
      <c r="Q20" s="15" t="s">
        <v>11</v>
      </c>
      <c r="R20" s="42">
        <f>IF(Q19=0,0,R19*Q19)</f>
        <v>624800</v>
      </c>
      <c r="S20" s="43"/>
      <c r="T20" s="15" t="s">
        <v>10</v>
      </c>
      <c r="U20" s="42">
        <f>IF(W19=0,0,(X19-U19)*W19-X19*W19*0.1%-U19*T19*0.03%-X19*W19*0.03%)</f>
        <v>0</v>
      </c>
      <c r="V20" s="43"/>
      <c r="W20" s="15" t="s">
        <v>11</v>
      </c>
      <c r="X20" s="42">
        <f>IF(W19=0,0,X19*W19)</f>
        <v>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2.1421427096003469E-3</v>
      </c>
      <c r="M21" s="29"/>
      <c r="N21" s="20" t="s">
        <v>12</v>
      </c>
      <c r="O21" s="26"/>
      <c r="P21" s="26"/>
      <c r="Q21" s="27"/>
      <c r="R21" s="28">
        <f>O20/R20</f>
        <v>-5.2822823303456607E-3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2620351.7999999998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974.38673999987986</v>
      </c>
      <c r="K22" s="52"/>
      <c r="L22" s="52"/>
      <c r="M22" s="53"/>
      <c r="N22" s="44" t="s">
        <v>15</v>
      </c>
      <c r="O22" s="45"/>
      <c r="P22" s="54">
        <f>J22/D22</f>
        <v>3.718534053327801E-4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51"/>
  <sheetViews>
    <sheetView workbookViewId="0">
      <selection activeCell="H7" sqref="H7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75" t="s">
        <v>16</v>
      </c>
      <c r="O2" s="67"/>
      <c r="P2" s="67"/>
      <c r="Q2" s="67"/>
      <c r="R2" s="67"/>
      <c r="S2" s="68"/>
      <c r="T2" s="66"/>
      <c r="U2" s="67"/>
      <c r="V2" s="67"/>
      <c r="W2" s="67"/>
      <c r="X2" s="67"/>
      <c r="Y2" s="68"/>
      <c r="Z2" s="66"/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57509</v>
      </c>
      <c r="I6" s="6">
        <v>43.368000000000002</v>
      </c>
      <c r="J6" s="6"/>
      <c r="K6" s="7">
        <v>57500</v>
      </c>
      <c r="L6" s="7">
        <v>43.512</v>
      </c>
      <c r="M6" s="8"/>
      <c r="N6" s="6">
        <v>70000</v>
      </c>
      <c r="O6" s="25">
        <v>4.2699999999999996</v>
      </c>
      <c r="P6" s="6"/>
      <c r="Q6" s="7">
        <v>70000</v>
      </c>
      <c r="R6" s="7">
        <v>4.3049999999999997</v>
      </c>
      <c r="S6" s="8"/>
      <c r="T6" s="6"/>
      <c r="U6" s="6"/>
      <c r="V6" s="6"/>
      <c r="W6" s="7"/>
      <c r="X6" s="7"/>
      <c r="Y6" s="8"/>
      <c r="Z6" s="6"/>
      <c r="AA6" s="6"/>
      <c r="AB6" s="6"/>
      <c r="AC6" s="7"/>
      <c r="AD6" s="7"/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57509</v>
      </c>
      <c r="I19" s="12">
        <f>SUMPRODUCT(H6:H18,I6:I18)/SUM(H19)</f>
        <v>43.368000000000002</v>
      </c>
      <c r="J19" s="13"/>
      <c r="K19" s="11">
        <f>SUM(K6:K18)</f>
        <v>57500</v>
      </c>
      <c r="L19" s="12">
        <f>SUMPRODUCT(K6:K18,L6:L18)/SUM(K19)</f>
        <v>43.512</v>
      </c>
      <c r="M19" s="13"/>
      <c r="N19" s="11">
        <f>SUM(N6:N18)</f>
        <v>70000</v>
      </c>
      <c r="O19" s="12">
        <f>SUMPRODUCT(N6:N18,O6:O18)/(N19)</f>
        <v>4.2699999999999996</v>
      </c>
      <c r="P19" s="13"/>
      <c r="Q19" s="11">
        <f>SUM(Q6:Q18)</f>
        <v>70000</v>
      </c>
      <c r="R19" s="12">
        <f>SUMPRODUCT(Q6:Q18,R6:R18)/SUM(Q19)</f>
        <v>4.3049999999999997</v>
      </c>
      <c r="S19" s="13"/>
      <c r="T19" s="11">
        <f>SUM(T6:T18)</f>
        <v>0</v>
      </c>
      <c r="U19" s="12" t="e">
        <f>SUMPRODUCT(T6:T18,U6:U18)/SUM(T19)</f>
        <v>#DIV/0!</v>
      </c>
      <c r="V19" s="13"/>
      <c r="W19" s="11">
        <f>SUM(W6:W18)</f>
        <v>0</v>
      </c>
      <c r="X19" s="12" t="e">
        <f>SUMPRODUCT(W6:W18,X6:X18)/SUM(W19)</f>
        <v>#DIV/0!</v>
      </c>
      <c r="Y19" s="13"/>
      <c r="Z19" s="11">
        <f>SUM(Z6:Z18)</f>
        <v>0</v>
      </c>
      <c r="AA19" s="12" t="e">
        <f>SUMPRODUCT(Z6:Z18,AA6:AA18)/SUM(Z19)</f>
        <v>#DIV/0!</v>
      </c>
      <c r="AB19" s="13"/>
      <c r="AC19" s="11">
        <f>SUM(AC6:AC18)</f>
        <v>0</v>
      </c>
      <c r="AD19" s="12" t="e">
        <f>SUMPRODUCT(AC6:AC18,AD6:AD18)/SUM(AC19)</f>
        <v>#DIV/0!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4279.2629063999048</v>
      </c>
      <c r="J20" s="43"/>
      <c r="K20" s="15" t="s">
        <v>11</v>
      </c>
      <c r="L20" s="42">
        <f>IF(K19=0,0,L19*K19)</f>
        <v>2501940</v>
      </c>
      <c r="M20" s="43"/>
      <c r="N20" s="15" t="s">
        <v>10</v>
      </c>
      <c r="O20" s="42">
        <f>IF(Q19=0,0,(R19-O19)*N19-R19*Q19*0.1%-O19*N19*0.03%-R19*Q19*0.03%)</f>
        <v>1968.57500000001</v>
      </c>
      <c r="P20" s="43"/>
      <c r="Q20" s="15" t="s">
        <v>11</v>
      </c>
      <c r="R20" s="42">
        <f>IF(Q19=0,0,R19*Q19)</f>
        <v>301350</v>
      </c>
      <c r="S20" s="43"/>
      <c r="T20" s="15" t="s">
        <v>10</v>
      </c>
      <c r="U20" s="42">
        <f>IF(W19=0,0,(X19-U19)*W19-X19*W19*0.1%-U19*T19*0.03%-X19*W19*0.03%)</f>
        <v>0</v>
      </c>
      <c r="V20" s="43"/>
      <c r="W20" s="15" t="s">
        <v>11</v>
      </c>
      <c r="X20" s="42">
        <f>IF(W19=0,0,X19*W19)</f>
        <v>0</v>
      </c>
      <c r="Y20" s="43"/>
      <c r="Z20" s="15" t="s">
        <v>10</v>
      </c>
      <c r="AA20" s="42">
        <f>IF(AC19=0,0,(AD19-AA19)*AC19-AC19*AD19*0.1%-AA19*Z19*0.03%-AD19*AC19*0.03%)</f>
        <v>0</v>
      </c>
      <c r="AB20" s="43"/>
      <c r="AC20" s="15" t="s">
        <v>11</v>
      </c>
      <c r="AD20" s="42">
        <f>IF(AC19=0,0,AD19*AC19)</f>
        <v>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1.7103779093023432E-3</v>
      </c>
      <c r="M21" s="29"/>
      <c r="N21" s="20" t="s">
        <v>12</v>
      </c>
      <c r="O21" s="26"/>
      <c r="P21" s="26"/>
      <c r="Q21" s="27"/>
      <c r="R21" s="28">
        <f>O20/R20</f>
        <v>6.5325203252032853E-3</v>
      </c>
      <c r="S21" s="29"/>
      <c r="T21" s="27" t="s">
        <v>12</v>
      </c>
      <c r="U21" s="26"/>
      <c r="V21" s="26"/>
      <c r="W21" s="27"/>
      <c r="X21" s="28" t="e">
        <f>U20/X20</f>
        <v>#DIV/0!</v>
      </c>
      <c r="Y21" s="26"/>
      <c r="Z21" s="27" t="s">
        <v>12</v>
      </c>
      <c r="AA21" s="26"/>
      <c r="AB21" s="26"/>
      <c r="AC21" s="27"/>
      <c r="AD21" s="28" t="e">
        <f>AA20/AD20</f>
        <v>#DIV/0!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2803290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6247.8379063999146</v>
      </c>
      <c r="K22" s="52"/>
      <c r="L22" s="52"/>
      <c r="M22" s="53"/>
      <c r="N22" s="44" t="s">
        <v>15</v>
      </c>
      <c r="O22" s="45"/>
      <c r="P22" s="54">
        <f>J22/D22</f>
        <v>2.2287518973776936E-3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  <row r="40" spans="1:43" x14ac:dyDescent="0.15">
      <c r="A40" s="9"/>
      <c r="B40" s="6"/>
      <c r="C40" s="6"/>
      <c r="D40" s="10"/>
      <c r="E40" s="7"/>
      <c r="F40" s="7"/>
      <c r="G40" s="8"/>
      <c r="H40" s="6"/>
      <c r="I40" s="6"/>
      <c r="J40" s="10"/>
      <c r="K40" s="7"/>
      <c r="L40" s="7"/>
      <c r="M40" s="8"/>
      <c r="N40" s="6"/>
      <c r="O40" s="6"/>
      <c r="P40" s="10"/>
      <c r="Q40" s="7"/>
      <c r="R40" s="7"/>
      <c r="S40" s="8"/>
      <c r="T40" s="6"/>
      <c r="U40" s="6"/>
      <c r="V40" s="10"/>
      <c r="W40" s="7"/>
      <c r="X40" s="7"/>
      <c r="Y40" s="8"/>
      <c r="Z40" s="6"/>
      <c r="AA40" s="6"/>
      <c r="AB40" s="10"/>
      <c r="AC40" s="7"/>
      <c r="AD40" s="7"/>
      <c r="AE40" s="8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</row>
    <row r="41" spans="1:43" x14ac:dyDescent="0.15">
      <c r="A41" s="9"/>
      <c r="B41" s="6"/>
      <c r="C41" s="6"/>
      <c r="D41" s="10"/>
      <c r="E41" s="7"/>
      <c r="F41" s="7"/>
      <c r="G41" s="8"/>
      <c r="H41" s="6"/>
      <c r="I41" s="6"/>
      <c r="J41" s="10"/>
      <c r="K41" s="7"/>
      <c r="L41" s="7"/>
      <c r="M41" s="8"/>
      <c r="N41" s="6"/>
      <c r="O41" s="6"/>
      <c r="P41" s="10"/>
      <c r="Q41" s="7"/>
      <c r="R41" s="7"/>
      <c r="S41" s="8"/>
      <c r="T41" s="6"/>
      <c r="U41" s="6"/>
      <c r="V41" s="10"/>
      <c r="W41" s="7"/>
      <c r="X41" s="7"/>
      <c r="Y41" s="8"/>
      <c r="Z41" s="6"/>
      <c r="AA41" s="6"/>
      <c r="AB41" s="10"/>
      <c r="AC41" s="7"/>
      <c r="AD41" s="7"/>
      <c r="AE41" s="8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</row>
    <row r="42" spans="1:43" x14ac:dyDescent="0.15">
      <c r="A42" s="9"/>
      <c r="B42" s="6"/>
      <c r="C42" s="6"/>
      <c r="D42" s="10"/>
      <c r="E42" s="7"/>
      <c r="F42" s="7"/>
      <c r="G42" s="8"/>
      <c r="H42" s="6"/>
      <c r="I42" s="6"/>
      <c r="J42" s="10"/>
      <c r="K42" s="7"/>
      <c r="L42" s="7"/>
      <c r="M42" s="8"/>
      <c r="N42" s="6"/>
      <c r="O42" s="6"/>
      <c r="P42" s="10"/>
      <c r="Q42" s="7"/>
      <c r="R42" s="7"/>
      <c r="S42" s="8"/>
      <c r="T42" s="6"/>
      <c r="U42" s="6"/>
      <c r="V42" s="10"/>
      <c r="W42" s="7"/>
      <c r="X42" s="7"/>
      <c r="Y42" s="8"/>
      <c r="Z42" s="6"/>
      <c r="AA42" s="6"/>
      <c r="AB42" s="10"/>
      <c r="AC42" s="7"/>
      <c r="AD42" s="7"/>
      <c r="AE42" s="8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</row>
    <row r="43" spans="1:43" x14ac:dyDescent="0.15">
      <c r="A43" s="9"/>
      <c r="B43" s="6"/>
      <c r="C43" s="6"/>
      <c r="D43" s="10"/>
      <c r="E43" s="7"/>
      <c r="F43" s="7"/>
      <c r="G43" s="8"/>
      <c r="H43" s="6"/>
      <c r="I43" s="6"/>
      <c r="J43" s="10"/>
      <c r="K43" s="7"/>
      <c r="L43" s="7"/>
      <c r="M43" s="8"/>
      <c r="N43" s="6"/>
      <c r="O43" s="6"/>
      <c r="P43" s="10"/>
      <c r="Q43" s="7"/>
      <c r="R43" s="7"/>
      <c r="S43" s="8"/>
      <c r="T43" s="6"/>
      <c r="U43" s="6"/>
      <c r="V43" s="10"/>
      <c r="W43" s="7"/>
      <c r="X43" s="7"/>
      <c r="Y43" s="8"/>
      <c r="Z43" s="6"/>
      <c r="AA43" s="6"/>
      <c r="AB43" s="10"/>
      <c r="AC43" s="7"/>
      <c r="AD43" s="7"/>
      <c r="AE43" s="8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</row>
    <row r="44" spans="1:43" x14ac:dyDescent="0.15">
      <c r="A44" s="9"/>
      <c r="B44" s="6"/>
      <c r="C44" s="6"/>
      <c r="D44" s="10"/>
      <c r="E44" s="7"/>
      <c r="F44" s="7"/>
      <c r="G44" s="8"/>
      <c r="H44" s="6"/>
      <c r="I44" s="6"/>
      <c r="J44" s="10"/>
      <c r="K44" s="7"/>
      <c r="L44" s="7"/>
      <c r="M44" s="8"/>
      <c r="N44" s="6"/>
      <c r="O44" s="6"/>
      <c r="P44" s="10"/>
      <c r="Q44" s="7"/>
      <c r="R44" s="7"/>
      <c r="S44" s="8"/>
      <c r="T44" s="6"/>
      <c r="U44" s="6"/>
      <c r="V44" s="10"/>
      <c r="W44" s="7"/>
      <c r="X44" s="7"/>
      <c r="Y44" s="8"/>
      <c r="Z44" s="6"/>
      <c r="AA44" s="6"/>
      <c r="AB44" s="10"/>
      <c r="AC44" s="7"/>
      <c r="AD44" s="7"/>
      <c r="AE44" s="8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</row>
    <row r="45" spans="1:43" x14ac:dyDescent="0.15">
      <c r="A45" s="9"/>
      <c r="B45" s="6"/>
      <c r="C45" s="6"/>
      <c r="D45" s="10"/>
      <c r="E45" s="7"/>
      <c r="F45" s="7"/>
      <c r="G45" s="8"/>
      <c r="H45" s="6"/>
      <c r="I45" s="6"/>
      <c r="J45" s="10"/>
      <c r="K45" s="7"/>
      <c r="L45" s="7"/>
      <c r="M45" s="8"/>
      <c r="N45" s="6"/>
      <c r="O45" s="6"/>
      <c r="P45" s="10"/>
      <c r="Q45" s="7"/>
      <c r="R45" s="7"/>
      <c r="S45" s="8"/>
      <c r="T45" s="6"/>
      <c r="U45" s="6"/>
      <c r="V45" s="10"/>
      <c r="W45" s="7"/>
      <c r="X45" s="7"/>
      <c r="Y45" s="8"/>
      <c r="Z45" s="6"/>
      <c r="AA45" s="6"/>
      <c r="AB45" s="10"/>
      <c r="AC45" s="7"/>
      <c r="AD45" s="7"/>
      <c r="AE45" s="8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</row>
    <row r="46" spans="1:43" x14ac:dyDescent="0.15">
      <c r="A46" s="9"/>
      <c r="B46" s="6"/>
      <c r="C46" s="6"/>
      <c r="D46" s="10"/>
      <c r="E46" s="7"/>
      <c r="F46" s="7"/>
      <c r="G46" s="8"/>
      <c r="H46" s="6"/>
      <c r="I46" s="6"/>
      <c r="J46" s="10"/>
      <c r="K46" s="7"/>
      <c r="L46" s="7"/>
      <c r="M46" s="8"/>
      <c r="N46" s="6"/>
      <c r="O46" s="6"/>
      <c r="P46" s="10"/>
      <c r="Q46" s="7"/>
      <c r="R46" s="7"/>
      <c r="S46" s="8"/>
      <c r="T46" s="6"/>
      <c r="U46" s="6"/>
      <c r="V46" s="10"/>
      <c r="W46" s="7"/>
      <c r="X46" s="7"/>
      <c r="Y46" s="8"/>
      <c r="Z46" s="6"/>
      <c r="AA46" s="6"/>
      <c r="AB46" s="10"/>
      <c r="AC46" s="7"/>
      <c r="AD46" s="7"/>
      <c r="AE46" s="8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</row>
    <row r="47" spans="1:43" x14ac:dyDescent="0.15">
      <c r="A47" s="9"/>
      <c r="B47" s="6"/>
      <c r="C47" s="6"/>
      <c r="D47" s="10"/>
      <c r="E47" s="7"/>
      <c r="F47" s="7"/>
      <c r="G47" s="8"/>
      <c r="H47" s="6"/>
      <c r="I47" s="6"/>
      <c r="J47" s="10"/>
      <c r="K47" s="7"/>
      <c r="L47" s="7"/>
      <c r="M47" s="8"/>
      <c r="N47" s="6"/>
      <c r="O47" s="6"/>
      <c r="P47" s="10"/>
      <c r="Q47" s="7"/>
      <c r="R47" s="7"/>
      <c r="S47" s="8"/>
      <c r="T47" s="6"/>
      <c r="U47" s="6"/>
      <c r="V47" s="10"/>
      <c r="W47" s="7"/>
      <c r="X47" s="7"/>
      <c r="Y47" s="8"/>
      <c r="Z47" s="6"/>
      <c r="AA47" s="6"/>
      <c r="AB47" s="10"/>
      <c r="AC47" s="7"/>
      <c r="AD47" s="7"/>
      <c r="AE47" s="8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</row>
    <row r="48" spans="1:43" x14ac:dyDescent="0.15">
      <c r="A48" s="9"/>
      <c r="B48" s="6"/>
      <c r="C48" s="6"/>
      <c r="D48" s="10"/>
      <c r="E48" s="7"/>
      <c r="F48" s="7"/>
      <c r="G48" s="8"/>
      <c r="H48" s="6"/>
      <c r="I48" s="6"/>
      <c r="J48" s="10"/>
      <c r="K48" s="7"/>
      <c r="L48" s="7"/>
      <c r="M48" s="8"/>
      <c r="N48" s="6"/>
      <c r="O48" s="6"/>
      <c r="P48" s="10"/>
      <c r="Q48" s="7"/>
      <c r="R48" s="7"/>
      <c r="S48" s="8"/>
      <c r="T48" s="6"/>
      <c r="U48" s="6"/>
      <c r="V48" s="10"/>
      <c r="W48" s="7"/>
      <c r="X48" s="7"/>
      <c r="Y48" s="8"/>
      <c r="Z48" s="6"/>
      <c r="AA48" s="6"/>
      <c r="AB48" s="10"/>
      <c r="AC48" s="7"/>
      <c r="AD48" s="7"/>
      <c r="AE48" s="8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</row>
    <row r="49" spans="1:43" x14ac:dyDescent="0.15">
      <c r="A49" s="9"/>
      <c r="B49" s="6"/>
      <c r="C49" s="6"/>
      <c r="D49" s="10"/>
      <c r="E49" s="7"/>
      <c r="F49" s="7"/>
      <c r="G49" s="8"/>
      <c r="H49" s="6"/>
      <c r="I49" s="6"/>
      <c r="J49" s="10"/>
      <c r="K49" s="7"/>
      <c r="L49" s="7"/>
      <c r="M49" s="8"/>
      <c r="N49" s="6"/>
      <c r="O49" s="6"/>
      <c r="P49" s="10"/>
      <c r="Q49" s="7"/>
      <c r="R49" s="7"/>
      <c r="S49" s="8"/>
      <c r="T49" s="6"/>
      <c r="U49" s="6"/>
      <c r="V49" s="10"/>
      <c r="W49" s="7"/>
      <c r="X49" s="7"/>
      <c r="Y49" s="8"/>
      <c r="Z49" s="6"/>
      <c r="AA49" s="6"/>
      <c r="AB49" s="10"/>
      <c r="AC49" s="7"/>
      <c r="AD49" s="7"/>
      <c r="AE49" s="8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</row>
    <row r="50" spans="1:43" x14ac:dyDescent="0.15">
      <c r="A50" s="9"/>
      <c r="B50" s="6"/>
      <c r="C50" s="6"/>
      <c r="D50" s="10"/>
      <c r="E50" s="7"/>
      <c r="F50" s="7"/>
      <c r="G50" s="8"/>
      <c r="H50" s="6"/>
      <c r="I50" s="6"/>
      <c r="J50" s="10"/>
      <c r="K50" s="7"/>
      <c r="L50" s="7"/>
      <c r="M50" s="8"/>
      <c r="N50" s="6"/>
      <c r="O50" s="6"/>
      <c r="P50" s="10"/>
      <c r="Q50" s="7"/>
      <c r="R50" s="7"/>
      <c r="S50" s="8"/>
      <c r="T50" s="6"/>
      <c r="U50" s="6"/>
      <c r="V50" s="10"/>
      <c r="W50" s="7"/>
      <c r="X50" s="7"/>
      <c r="Y50" s="8"/>
      <c r="Z50" s="6"/>
      <c r="AA50" s="6"/>
      <c r="AB50" s="10"/>
      <c r="AC50" s="7"/>
      <c r="AD50" s="7"/>
      <c r="AE50" s="8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</row>
    <row r="51" spans="1:43" x14ac:dyDescent="0.15">
      <c r="A51" s="9"/>
      <c r="B51" s="6"/>
      <c r="C51" s="6"/>
      <c r="D51" s="10"/>
      <c r="E51" s="7"/>
      <c r="F51" s="7"/>
      <c r="G51" s="8"/>
      <c r="H51" s="6"/>
      <c r="I51" s="6"/>
      <c r="J51" s="10"/>
      <c r="K51" s="7"/>
      <c r="L51" s="7"/>
      <c r="M51" s="8"/>
      <c r="N51" s="6"/>
      <c r="O51" s="6"/>
      <c r="P51" s="10"/>
      <c r="Q51" s="7"/>
      <c r="R51" s="7"/>
      <c r="S51" s="8"/>
      <c r="T51" s="6"/>
      <c r="U51" s="6"/>
      <c r="V51" s="10"/>
      <c r="W51" s="7"/>
      <c r="X51" s="7"/>
      <c r="Y51" s="8"/>
      <c r="Z51" s="6"/>
      <c r="AA51" s="6"/>
      <c r="AB51" s="10"/>
      <c r="AC51" s="7"/>
      <c r="AD51" s="7"/>
      <c r="AE51" s="8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</row>
    <row r="52" spans="1:43" x14ac:dyDescent="0.15">
      <c r="A52" s="9"/>
      <c r="B52" s="6"/>
      <c r="C52" s="6"/>
      <c r="D52" s="10"/>
      <c r="E52" s="7"/>
      <c r="F52" s="7"/>
      <c r="G52" s="8"/>
      <c r="H52" s="6"/>
      <c r="I52" s="6"/>
      <c r="J52" s="10"/>
      <c r="K52" s="7"/>
      <c r="L52" s="7"/>
      <c r="M52" s="8"/>
      <c r="N52" s="6"/>
      <c r="O52" s="6"/>
      <c r="P52" s="10"/>
      <c r="Q52" s="7"/>
      <c r="R52" s="7"/>
      <c r="S52" s="8"/>
      <c r="T52" s="6"/>
      <c r="U52" s="6"/>
      <c r="V52" s="10"/>
      <c r="W52" s="7"/>
      <c r="X52" s="7"/>
      <c r="Y52" s="8"/>
      <c r="Z52" s="6"/>
      <c r="AA52" s="6"/>
      <c r="AB52" s="10"/>
      <c r="AC52" s="7"/>
      <c r="AD52" s="7"/>
      <c r="AE52" s="8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</row>
    <row r="53" spans="1:43" x14ac:dyDescent="0.15">
      <c r="A53" s="9"/>
      <c r="B53" s="6"/>
      <c r="C53" s="6"/>
      <c r="D53" s="10"/>
      <c r="E53" s="7"/>
      <c r="F53" s="7"/>
      <c r="G53" s="8"/>
      <c r="H53" s="6"/>
      <c r="I53" s="6"/>
      <c r="J53" s="10"/>
      <c r="K53" s="7"/>
      <c r="L53" s="7"/>
      <c r="M53" s="8"/>
      <c r="N53" s="6"/>
      <c r="O53" s="6"/>
      <c r="P53" s="10"/>
      <c r="Q53" s="7"/>
      <c r="R53" s="7"/>
      <c r="S53" s="8"/>
      <c r="T53" s="6"/>
      <c r="U53" s="6"/>
      <c r="V53" s="10"/>
      <c r="W53" s="7"/>
      <c r="X53" s="7"/>
      <c r="Y53" s="8"/>
      <c r="Z53" s="6"/>
      <c r="AA53" s="6"/>
      <c r="AB53" s="10"/>
      <c r="AC53" s="7"/>
      <c r="AD53" s="7"/>
      <c r="AE53" s="8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</row>
    <row r="54" spans="1:43" x14ac:dyDescent="0.15">
      <c r="A54" s="9"/>
      <c r="B54" s="6"/>
      <c r="C54" s="6"/>
      <c r="D54" s="10"/>
      <c r="E54" s="7"/>
      <c r="F54" s="7"/>
      <c r="G54" s="8"/>
      <c r="H54" s="6"/>
      <c r="I54" s="6"/>
      <c r="J54" s="10"/>
      <c r="K54" s="7"/>
      <c r="L54" s="7"/>
      <c r="M54" s="8"/>
      <c r="N54" s="6"/>
      <c r="O54" s="6"/>
      <c r="P54" s="10"/>
      <c r="Q54" s="7"/>
      <c r="R54" s="7"/>
      <c r="S54" s="8"/>
      <c r="T54" s="6"/>
      <c r="U54" s="6"/>
      <c r="V54" s="10"/>
      <c r="W54" s="7"/>
      <c r="X54" s="7"/>
      <c r="Y54" s="8"/>
      <c r="Z54" s="6"/>
      <c r="AA54" s="6"/>
      <c r="AB54" s="10"/>
      <c r="AC54" s="7"/>
      <c r="AD54" s="7"/>
      <c r="AE54" s="8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</row>
    <row r="55" spans="1:43" x14ac:dyDescent="0.15">
      <c r="A55" s="9"/>
      <c r="B55" s="6"/>
      <c r="C55" s="6"/>
      <c r="D55" s="10"/>
      <c r="E55" s="7"/>
      <c r="F55" s="7"/>
      <c r="G55" s="8"/>
      <c r="H55" s="6"/>
      <c r="I55" s="6"/>
      <c r="J55" s="10"/>
      <c r="K55" s="7"/>
      <c r="L55" s="7"/>
      <c r="M55" s="8"/>
      <c r="N55" s="6"/>
      <c r="O55" s="6"/>
      <c r="P55" s="10"/>
      <c r="Q55" s="7"/>
      <c r="R55" s="7"/>
      <c r="S55" s="8"/>
      <c r="T55" s="6"/>
      <c r="U55" s="6"/>
      <c r="V55" s="10"/>
      <c r="W55" s="7"/>
      <c r="X55" s="7"/>
      <c r="Y55" s="8"/>
      <c r="Z55" s="6"/>
      <c r="AA55" s="6"/>
      <c r="AB55" s="10"/>
      <c r="AC55" s="7"/>
      <c r="AD55" s="7"/>
      <c r="AE55" s="8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</row>
    <row r="56" spans="1:43" x14ac:dyDescent="0.15">
      <c r="A56" s="9"/>
      <c r="B56" s="6"/>
      <c r="C56" s="6"/>
      <c r="D56" s="10"/>
      <c r="E56" s="7"/>
      <c r="F56" s="7"/>
      <c r="G56" s="8"/>
      <c r="H56" s="6"/>
      <c r="I56" s="6"/>
      <c r="J56" s="10"/>
      <c r="K56" s="7"/>
      <c r="L56" s="7"/>
      <c r="M56" s="8"/>
      <c r="N56" s="6"/>
      <c r="O56" s="6"/>
      <c r="P56" s="10"/>
      <c r="Q56" s="7"/>
      <c r="R56" s="7"/>
      <c r="S56" s="8"/>
      <c r="T56" s="6"/>
      <c r="U56" s="6"/>
      <c r="V56" s="10"/>
      <c r="W56" s="7"/>
      <c r="X56" s="7"/>
      <c r="Y56" s="8"/>
      <c r="Z56" s="6"/>
      <c r="AA56" s="6"/>
      <c r="AB56" s="10"/>
      <c r="AC56" s="7"/>
      <c r="AD56" s="7"/>
      <c r="AE56" s="8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</row>
    <row r="57" spans="1:43" x14ac:dyDescent="0.15">
      <c r="A57" s="9"/>
      <c r="B57" s="6"/>
      <c r="C57" s="6"/>
      <c r="D57" s="10"/>
      <c r="E57" s="7"/>
      <c r="F57" s="7"/>
      <c r="G57" s="8"/>
      <c r="H57" s="6"/>
      <c r="I57" s="6"/>
      <c r="J57" s="10"/>
      <c r="K57" s="7"/>
      <c r="L57" s="7"/>
      <c r="M57" s="8"/>
      <c r="N57" s="6"/>
      <c r="O57" s="6"/>
      <c r="P57" s="10"/>
      <c r="Q57" s="7"/>
      <c r="R57" s="7"/>
      <c r="S57" s="8"/>
      <c r="T57" s="6"/>
      <c r="U57" s="6"/>
      <c r="V57" s="10"/>
      <c r="W57" s="7"/>
      <c r="X57" s="7"/>
      <c r="Y57" s="8"/>
      <c r="Z57" s="6"/>
      <c r="AA57" s="6"/>
      <c r="AB57" s="10"/>
      <c r="AC57" s="7"/>
      <c r="AD57" s="7"/>
      <c r="AE57" s="8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</row>
    <row r="58" spans="1:43" x14ac:dyDescent="0.15">
      <c r="A58" s="9"/>
      <c r="B58" s="6"/>
      <c r="C58" s="6"/>
      <c r="D58" s="10"/>
      <c r="E58" s="7"/>
      <c r="F58" s="7"/>
      <c r="G58" s="8"/>
      <c r="H58" s="6"/>
      <c r="I58" s="6"/>
      <c r="J58" s="10"/>
      <c r="K58" s="7"/>
      <c r="L58" s="7"/>
      <c r="M58" s="8"/>
      <c r="N58" s="6"/>
      <c r="O58" s="6"/>
      <c r="P58" s="10"/>
      <c r="Q58" s="7"/>
      <c r="R58" s="7"/>
      <c r="S58" s="8"/>
      <c r="T58" s="6"/>
      <c r="U58" s="6"/>
      <c r="V58" s="10"/>
      <c r="W58" s="7"/>
      <c r="X58" s="7"/>
      <c r="Y58" s="8"/>
      <c r="Z58" s="6"/>
      <c r="AA58" s="6"/>
      <c r="AB58" s="10"/>
      <c r="AC58" s="7"/>
      <c r="AD58" s="7"/>
      <c r="AE58" s="8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</row>
    <row r="59" spans="1:43" x14ac:dyDescent="0.15">
      <c r="A59" s="9"/>
      <c r="B59" s="6"/>
      <c r="C59" s="6"/>
      <c r="D59" s="10"/>
      <c r="E59" s="7"/>
      <c r="F59" s="7"/>
      <c r="G59" s="8"/>
      <c r="H59" s="6"/>
      <c r="I59" s="6"/>
      <c r="J59" s="10"/>
      <c r="K59" s="7"/>
      <c r="L59" s="7"/>
      <c r="M59" s="8"/>
      <c r="N59" s="6"/>
      <c r="O59" s="6"/>
      <c r="P59" s="10"/>
      <c r="Q59" s="7"/>
      <c r="R59" s="7"/>
      <c r="S59" s="8"/>
      <c r="T59" s="6"/>
      <c r="U59" s="6"/>
      <c r="V59" s="10"/>
      <c r="W59" s="7"/>
      <c r="X59" s="7"/>
      <c r="Y59" s="8"/>
      <c r="Z59" s="6"/>
      <c r="AA59" s="6"/>
      <c r="AB59" s="10"/>
      <c r="AC59" s="7"/>
      <c r="AD59" s="7"/>
      <c r="AE59" s="8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</row>
    <row r="60" spans="1:43" x14ac:dyDescent="0.15">
      <c r="A60" s="9"/>
      <c r="B60" s="6"/>
      <c r="C60" s="6"/>
      <c r="D60" s="10"/>
      <c r="E60" s="7"/>
      <c r="F60" s="7"/>
      <c r="G60" s="8"/>
      <c r="H60" s="6"/>
      <c r="I60" s="6"/>
      <c r="J60" s="10"/>
      <c r="K60" s="7"/>
      <c r="L60" s="7"/>
      <c r="M60" s="8"/>
      <c r="N60" s="6"/>
      <c r="O60" s="6"/>
      <c r="P60" s="10"/>
      <c r="Q60" s="7"/>
      <c r="R60" s="7"/>
      <c r="S60" s="8"/>
      <c r="T60" s="6"/>
      <c r="U60" s="6"/>
      <c r="V60" s="10"/>
      <c r="W60" s="7"/>
      <c r="X60" s="7"/>
      <c r="Y60" s="8"/>
      <c r="Z60" s="6"/>
      <c r="AA60" s="6"/>
      <c r="AB60" s="10"/>
      <c r="AC60" s="7"/>
      <c r="AD60" s="7"/>
      <c r="AE60" s="8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</row>
    <row r="61" spans="1:43" x14ac:dyDescent="0.15">
      <c r="A61" s="9"/>
      <c r="B61" s="6"/>
      <c r="C61" s="6"/>
      <c r="D61" s="10"/>
      <c r="E61" s="7"/>
      <c r="F61" s="7"/>
      <c r="G61" s="8"/>
      <c r="H61" s="6"/>
      <c r="I61" s="6"/>
      <c r="J61" s="10"/>
      <c r="K61" s="7"/>
      <c r="L61" s="7"/>
      <c r="M61" s="8"/>
      <c r="N61" s="6"/>
      <c r="O61" s="6"/>
      <c r="P61" s="10"/>
      <c r="Q61" s="7"/>
      <c r="R61" s="7"/>
      <c r="S61" s="8"/>
      <c r="T61" s="6"/>
      <c r="U61" s="6"/>
      <c r="V61" s="10"/>
      <c r="W61" s="7"/>
      <c r="X61" s="7"/>
      <c r="Y61" s="8"/>
      <c r="Z61" s="6"/>
      <c r="AA61" s="6"/>
      <c r="AB61" s="10"/>
      <c r="AC61" s="7"/>
      <c r="AD61" s="7"/>
      <c r="AE61" s="8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</row>
    <row r="62" spans="1:43" x14ac:dyDescent="0.15">
      <c r="A62" s="9"/>
      <c r="B62" s="6"/>
      <c r="C62" s="6"/>
      <c r="D62" s="10"/>
      <c r="E62" s="7"/>
      <c r="F62" s="7"/>
      <c r="G62" s="8"/>
      <c r="H62" s="6"/>
      <c r="I62" s="6"/>
      <c r="J62" s="10"/>
      <c r="K62" s="7"/>
      <c r="L62" s="7"/>
      <c r="M62" s="8"/>
      <c r="N62" s="6"/>
      <c r="O62" s="6"/>
      <c r="P62" s="10"/>
      <c r="Q62" s="7"/>
      <c r="R62" s="7"/>
      <c r="S62" s="8"/>
      <c r="T62" s="6"/>
      <c r="U62" s="6"/>
      <c r="V62" s="10"/>
      <c r="W62" s="7"/>
      <c r="X62" s="7"/>
      <c r="Y62" s="8"/>
      <c r="Z62" s="6"/>
      <c r="AA62" s="6"/>
      <c r="AB62" s="10"/>
      <c r="AC62" s="7"/>
      <c r="AD62" s="7"/>
      <c r="AE62" s="8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</row>
    <row r="63" spans="1:43" x14ac:dyDescent="0.15">
      <c r="A63" s="9"/>
      <c r="B63" s="6"/>
      <c r="C63" s="6"/>
      <c r="D63" s="10"/>
      <c r="E63" s="7"/>
      <c r="F63" s="7"/>
      <c r="G63" s="8"/>
      <c r="H63" s="6"/>
      <c r="I63" s="6"/>
      <c r="J63" s="10"/>
      <c r="K63" s="7"/>
      <c r="L63" s="7"/>
      <c r="M63" s="8"/>
      <c r="N63" s="6"/>
      <c r="O63" s="6"/>
      <c r="P63" s="10"/>
      <c r="Q63" s="7"/>
      <c r="R63" s="7"/>
      <c r="S63" s="8"/>
      <c r="T63" s="6"/>
      <c r="U63" s="6"/>
      <c r="V63" s="10"/>
      <c r="W63" s="7"/>
      <c r="X63" s="7"/>
      <c r="Y63" s="8"/>
      <c r="Z63" s="6"/>
      <c r="AA63" s="6"/>
      <c r="AB63" s="10"/>
      <c r="AC63" s="7"/>
      <c r="AD63" s="7"/>
      <c r="AE63" s="8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</row>
    <row r="64" spans="1:43" x14ac:dyDescent="0.15">
      <c r="A64" s="9"/>
      <c r="B64" s="6"/>
      <c r="C64" s="6"/>
      <c r="D64" s="10"/>
      <c r="E64" s="7"/>
      <c r="F64" s="7"/>
      <c r="G64" s="8"/>
      <c r="H64" s="6"/>
      <c r="I64" s="6"/>
      <c r="J64" s="10"/>
      <c r="K64" s="7"/>
      <c r="L64" s="7"/>
      <c r="M64" s="8"/>
      <c r="N64" s="6"/>
      <c r="O64" s="6"/>
      <c r="P64" s="10"/>
      <c r="Q64" s="7"/>
      <c r="R64" s="7"/>
      <c r="S64" s="8"/>
      <c r="T64" s="6"/>
      <c r="U64" s="6"/>
      <c r="V64" s="10"/>
      <c r="W64" s="7"/>
      <c r="X64" s="7"/>
      <c r="Y64" s="8"/>
      <c r="Z64" s="6"/>
      <c r="AA64" s="6"/>
      <c r="AB64" s="10"/>
      <c r="AC64" s="7"/>
      <c r="AD64" s="7"/>
      <c r="AE64" s="8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</row>
    <row r="65" spans="1:43" x14ac:dyDescent="0.15">
      <c r="A65" s="9"/>
      <c r="B65" s="6"/>
      <c r="C65" s="6"/>
      <c r="D65" s="10"/>
      <c r="E65" s="7"/>
      <c r="F65" s="7"/>
      <c r="G65" s="8"/>
      <c r="H65" s="6"/>
      <c r="I65" s="6"/>
      <c r="J65" s="10"/>
      <c r="K65" s="7"/>
      <c r="L65" s="7"/>
      <c r="M65" s="8"/>
      <c r="N65" s="6"/>
      <c r="O65" s="6"/>
      <c r="P65" s="10"/>
      <c r="Q65" s="7"/>
      <c r="R65" s="7"/>
      <c r="S65" s="8"/>
      <c r="T65" s="6"/>
      <c r="U65" s="6"/>
      <c r="V65" s="10"/>
      <c r="W65" s="7"/>
      <c r="X65" s="7"/>
      <c r="Y65" s="8"/>
      <c r="Z65" s="6"/>
      <c r="AA65" s="6"/>
      <c r="AB65" s="10"/>
      <c r="AC65" s="7"/>
      <c r="AD65" s="7"/>
      <c r="AE65" s="8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</row>
    <row r="66" spans="1:43" x14ac:dyDescent="0.15">
      <c r="A66" s="9"/>
      <c r="B66" s="6"/>
      <c r="C66" s="6"/>
      <c r="D66" s="10"/>
      <c r="E66" s="7"/>
      <c r="F66" s="7"/>
      <c r="G66" s="8"/>
      <c r="H66" s="6"/>
      <c r="I66" s="6"/>
      <c r="J66" s="10"/>
      <c r="K66" s="7"/>
      <c r="L66" s="7"/>
      <c r="M66" s="8"/>
      <c r="N66" s="6"/>
      <c r="O66" s="6"/>
      <c r="P66" s="10"/>
      <c r="Q66" s="7"/>
      <c r="R66" s="7"/>
      <c r="S66" s="8"/>
      <c r="T66" s="6"/>
      <c r="U66" s="6"/>
      <c r="V66" s="10"/>
      <c r="W66" s="7"/>
      <c r="X66" s="7"/>
      <c r="Y66" s="8"/>
      <c r="Z66" s="6"/>
      <c r="AA66" s="6"/>
      <c r="AB66" s="10"/>
      <c r="AC66" s="7"/>
      <c r="AD66" s="7"/>
      <c r="AE66" s="8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</row>
    <row r="67" spans="1:43" x14ac:dyDescent="0.15">
      <c r="A67" s="9"/>
      <c r="B67" s="6"/>
      <c r="C67" s="6"/>
      <c r="D67" s="10"/>
      <c r="E67" s="7"/>
      <c r="F67" s="7"/>
      <c r="G67" s="8"/>
      <c r="H67" s="6"/>
      <c r="I67" s="6"/>
      <c r="J67" s="10"/>
      <c r="K67" s="7"/>
      <c r="L67" s="7"/>
      <c r="M67" s="8"/>
      <c r="N67" s="6"/>
      <c r="O67" s="6"/>
      <c r="P67" s="10"/>
      <c r="Q67" s="7"/>
      <c r="R67" s="7"/>
      <c r="S67" s="8"/>
      <c r="T67" s="6"/>
      <c r="U67" s="6"/>
      <c r="V67" s="10"/>
      <c r="W67" s="7"/>
      <c r="X67" s="7"/>
      <c r="Y67" s="8"/>
      <c r="Z67" s="6"/>
      <c r="AA67" s="6"/>
      <c r="AB67" s="10"/>
      <c r="AC67" s="7"/>
      <c r="AD67" s="7"/>
      <c r="AE67" s="8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</row>
    <row r="68" spans="1:43" x14ac:dyDescent="0.15">
      <c r="A68" s="9"/>
      <c r="B68" s="6"/>
      <c r="C68" s="6"/>
      <c r="D68" s="10"/>
      <c r="E68" s="7"/>
      <c r="F68" s="7"/>
      <c r="G68" s="8"/>
      <c r="H68" s="6"/>
      <c r="I68" s="6"/>
      <c r="J68" s="10"/>
      <c r="K68" s="7"/>
      <c r="L68" s="7"/>
      <c r="M68" s="8"/>
      <c r="N68" s="6"/>
      <c r="O68" s="6"/>
      <c r="P68" s="10"/>
      <c r="Q68" s="7"/>
      <c r="R68" s="7"/>
      <c r="S68" s="8"/>
      <c r="T68" s="6"/>
      <c r="U68" s="6"/>
      <c r="V68" s="10"/>
      <c r="W68" s="7"/>
      <c r="X68" s="7"/>
      <c r="Y68" s="8"/>
      <c r="Z68" s="6"/>
      <c r="AA68" s="6"/>
      <c r="AB68" s="10"/>
      <c r="AC68" s="7"/>
      <c r="AD68" s="7"/>
      <c r="AE68" s="8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</row>
    <row r="69" spans="1:43" x14ac:dyDescent="0.15">
      <c r="A69" s="9"/>
      <c r="B69" s="6"/>
      <c r="C69" s="6"/>
      <c r="D69" s="10"/>
      <c r="E69" s="7"/>
      <c r="F69" s="7"/>
      <c r="G69" s="8"/>
      <c r="H69" s="6"/>
      <c r="I69" s="6"/>
      <c r="J69" s="10"/>
      <c r="K69" s="7"/>
      <c r="L69" s="7"/>
      <c r="M69" s="8"/>
      <c r="N69" s="6"/>
      <c r="O69" s="6"/>
      <c r="P69" s="10"/>
      <c r="Q69" s="7"/>
      <c r="R69" s="7"/>
      <c r="S69" s="8"/>
      <c r="T69" s="6"/>
      <c r="U69" s="6"/>
      <c r="V69" s="10"/>
      <c r="W69" s="7"/>
      <c r="X69" s="7"/>
      <c r="Y69" s="8"/>
      <c r="Z69" s="6"/>
      <c r="AA69" s="6"/>
      <c r="AB69" s="10"/>
      <c r="AC69" s="7"/>
      <c r="AD69" s="7"/>
      <c r="AE69" s="8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</row>
    <row r="70" spans="1:43" x14ac:dyDescent="0.15">
      <c r="A70" s="9"/>
      <c r="B70" s="6"/>
      <c r="C70" s="6"/>
      <c r="D70" s="10"/>
      <c r="E70" s="7"/>
      <c r="F70" s="7"/>
      <c r="G70" s="8"/>
      <c r="H70" s="6"/>
      <c r="I70" s="6"/>
      <c r="J70" s="10"/>
      <c r="K70" s="7"/>
      <c r="L70" s="7"/>
      <c r="M70" s="8"/>
      <c r="N70" s="6"/>
      <c r="O70" s="6"/>
      <c r="P70" s="10"/>
      <c r="Q70" s="7"/>
      <c r="R70" s="7"/>
      <c r="S70" s="8"/>
      <c r="T70" s="6"/>
      <c r="U70" s="6"/>
      <c r="V70" s="10"/>
      <c r="W70" s="7"/>
      <c r="X70" s="7"/>
      <c r="Y70" s="8"/>
      <c r="Z70" s="6"/>
      <c r="AA70" s="6"/>
      <c r="AB70" s="10"/>
      <c r="AC70" s="7"/>
      <c r="AD70" s="7"/>
      <c r="AE70" s="8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</row>
    <row r="71" spans="1:43" x14ac:dyDescent="0.15">
      <c r="A71" s="9"/>
      <c r="B71" s="6"/>
      <c r="C71" s="6"/>
      <c r="D71" s="10"/>
      <c r="E71" s="7"/>
      <c r="F71" s="7"/>
      <c r="G71" s="8"/>
      <c r="H71" s="6"/>
      <c r="I71" s="6"/>
      <c r="J71" s="10"/>
      <c r="K71" s="7"/>
      <c r="L71" s="7"/>
      <c r="M71" s="8"/>
      <c r="N71" s="6"/>
      <c r="O71" s="6"/>
      <c r="P71" s="10"/>
      <c r="Q71" s="7"/>
      <c r="R71" s="7"/>
      <c r="S71" s="8"/>
      <c r="T71" s="6"/>
      <c r="U71" s="6"/>
      <c r="V71" s="10"/>
      <c r="W71" s="7"/>
      <c r="X71" s="7"/>
      <c r="Y71" s="8"/>
      <c r="Z71" s="6"/>
      <c r="AA71" s="6"/>
      <c r="AB71" s="10"/>
      <c r="AC71" s="7"/>
      <c r="AD71" s="7"/>
      <c r="AE71" s="8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</row>
    <row r="72" spans="1:43" x14ac:dyDescent="0.15">
      <c r="A72" s="9"/>
      <c r="B72" s="6"/>
      <c r="C72" s="6"/>
      <c r="D72" s="10"/>
      <c r="E72" s="7"/>
      <c r="F72" s="7"/>
      <c r="G72" s="8"/>
      <c r="H72" s="6"/>
      <c r="I72" s="6"/>
      <c r="J72" s="10"/>
      <c r="K72" s="7"/>
      <c r="L72" s="7"/>
      <c r="M72" s="8"/>
      <c r="N72" s="6"/>
      <c r="O72" s="6"/>
      <c r="P72" s="10"/>
      <c r="Q72" s="7"/>
      <c r="R72" s="7"/>
      <c r="S72" s="8"/>
      <c r="T72" s="6"/>
      <c r="U72" s="6"/>
      <c r="V72" s="10"/>
      <c r="W72" s="7"/>
      <c r="X72" s="7"/>
      <c r="Y72" s="8"/>
      <c r="Z72" s="6"/>
      <c r="AA72" s="6"/>
      <c r="AB72" s="10"/>
      <c r="AC72" s="7"/>
      <c r="AD72" s="7"/>
      <c r="AE72" s="8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</row>
    <row r="73" spans="1:43" x14ac:dyDescent="0.15">
      <c r="A73" s="9"/>
      <c r="B73" s="6"/>
      <c r="C73" s="6"/>
      <c r="D73" s="10"/>
      <c r="E73" s="7"/>
      <c r="F73" s="7"/>
      <c r="G73" s="8"/>
      <c r="H73" s="6"/>
      <c r="I73" s="6"/>
      <c r="J73" s="10"/>
      <c r="K73" s="7"/>
      <c r="L73" s="7"/>
      <c r="M73" s="8"/>
      <c r="N73" s="6"/>
      <c r="O73" s="6"/>
      <c r="P73" s="10"/>
      <c r="Q73" s="7"/>
      <c r="R73" s="7"/>
      <c r="S73" s="8"/>
      <c r="T73" s="6"/>
      <c r="U73" s="6"/>
      <c r="V73" s="10"/>
      <c r="W73" s="7"/>
      <c r="X73" s="7"/>
      <c r="Y73" s="8"/>
      <c r="Z73" s="6"/>
      <c r="AA73" s="6"/>
      <c r="AB73" s="10"/>
      <c r="AC73" s="7"/>
      <c r="AD73" s="7"/>
      <c r="AE73" s="8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</row>
    <row r="74" spans="1:43" x14ac:dyDescent="0.15">
      <c r="A74" s="9"/>
      <c r="B74" s="6"/>
      <c r="C74" s="6"/>
      <c r="D74" s="10"/>
      <c r="E74" s="7"/>
      <c r="F74" s="7"/>
      <c r="G74" s="8"/>
      <c r="H74" s="6"/>
      <c r="I74" s="6"/>
      <c r="J74" s="10"/>
      <c r="K74" s="7"/>
      <c r="L74" s="7"/>
      <c r="M74" s="8"/>
      <c r="N74" s="6"/>
      <c r="O74" s="6"/>
      <c r="P74" s="10"/>
      <c r="Q74" s="7"/>
      <c r="R74" s="7"/>
      <c r="S74" s="8"/>
      <c r="T74" s="6"/>
      <c r="U74" s="6"/>
      <c r="V74" s="10"/>
      <c r="W74" s="7"/>
      <c r="X74" s="7"/>
      <c r="Y74" s="8"/>
      <c r="Z74" s="6"/>
      <c r="AA74" s="6"/>
      <c r="AB74" s="10"/>
      <c r="AC74" s="7"/>
      <c r="AD74" s="7"/>
      <c r="AE74" s="8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</row>
    <row r="75" spans="1:43" x14ac:dyDescent="0.15">
      <c r="A75" s="9"/>
      <c r="B75" s="6"/>
      <c r="C75" s="6"/>
      <c r="D75" s="10"/>
      <c r="E75" s="7"/>
      <c r="F75" s="7"/>
      <c r="G75" s="8"/>
      <c r="H75" s="6"/>
      <c r="I75" s="6"/>
      <c r="J75" s="10"/>
      <c r="K75" s="7"/>
      <c r="L75" s="7"/>
      <c r="M75" s="8"/>
      <c r="N75" s="6"/>
      <c r="O75" s="6"/>
      <c r="P75" s="10"/>
      <c r="Q75" s="7"/>
      <c r="R75" s="7"/>
      <c r="S75" s="8"/>
      <c r="T75" s="6"/>
      <c r="U75" s="6"/>
      <c r="V75" s="10"/>
      <c r="W75" s="7"/>
      <c r="X75" s="7"/>
      <c r="Y75" s="8"/>
      <c r="Z75" s="6"/>
      <c r="AA75" s="6"/>
      <c r="AB75" s="10"/>
      <c r="AC75" s="7"/>
      <c r="AD75" s="7"/>
      <c r="AE75" s="8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</row>
    <row r="76" spans="1:43" x14ac:dyDescent="0.15">
      <c r="A76" s="9"/>
      <c r="B76" s="6"/>
      <c r="C76" s="6"/>
      <c r="D76" s="10"/>
      <c r="E76" s="7"/>
      <c r="F76" s="7"/>
      <c r="G76" s="8"/>
      <c r="H76" s="6"/>
      <c r="I76" s="6"/>
      <c r="J76" s="10"/>
      <c r="K76" s="7"/>
      <c r="L76" s="7"/>
      <c r="M76" s="8"/>
      <c r="N76" s="6"/>
      <c r="O76" s="6"/>
      <c r="P76" s="10"/>
      <c r="Q76" s="7"/>
      <c r="R76" s="7"/>
      <c r="S76" s="8"/>
      <c r="T76" s="6"/>
      <c r="U76" s="6"/>
      <c r="V76" s="10"/>
      <c r="W76" s="7"/>
      <c r="X76" s="7"/>
      <c r="Y76" s="8"/>
      <c r="Z76" s="6"/>
      <c r="AA76" s="6"/>
      <c r="AB76" s="10"/>
      <c r="AC76" s="7"/>
      <c r="AD76" s="7"/>
      <c r="AE76" s="8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</row>
    <row r="77" spans="1:43" x14ac:dyDescent="0.15">
      <c r="A77" s="9"/>
      <c r="B77" s="6"/>
      <c r="C77" s="6"/>
      <c r="D77" s="10"/>
      <c r="E77" s="7"/>
      <c r="F77" s="7"/>
      <c r="G77" s="8"/>
      <c r="H77" s="6"/>
      <c r="I77" s="6"/>
      <c r="J77" s="10"/>
      <c r="K77" s="7"/>
      <c r="L77" s="7"/>
      <c r="M77" s="8"/>
      <c r="N77" s="6"/>
      <c r="O77" s="6"/>
      <c r="P77" s="10"/>
      <c r="Q77" s="7"/>
      <c r="R77" s="7"/>
      <c r="S77" s="8"/>
      <c r="T77" s="6"/>
      <c r="U77" s="6"/>
      <c r="V77" s="10"/>
      <c r="W77" s="7"/>
      <c r="X77" s="7"/>
      <c r="Y77" s="8"/>
      <c r="Z77" s="6"/>
      <c r="AA77" s="6"/>
      <c r="AB77" s="10"/>
      <c r="AC77" s="7"/>
      <c r="AD77" s="7"/>
      <c r="AE77" s="8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</row>
    <row r="78" spans="1:43" x14ac:dyDescent="0.15">
      <c r="A78" s="9"/>
      <c r="B78" s="6"/>
      <c r="C78" s="6"/>
      <c r="D78" s="10"/>
      <c r="E78" s="7"/>
      <c r="F78" s="7"/>
      <c r="G78" s="8"/>
      <c r="H78" s="6"/>
      <c r="I78" s="6"/>
      <c r="J78" s="10"/>
      <c r="K78" s="7"/>
      <c r="L78" s="7"/>
      <c r="M78" s="8"/>
      <c r="N78" s="6"/>
      <c r="O78" s="6"/>
      <c r="P78" s="10"/>
      <c r="Q78" s="7"/>
      <c r="R78" s="7"/>
      <c r="S78" s="8"/>
      <c r="T78" s="6"/>
      <c r="U78" s="6"/>
      <c r="V78" s="10"/>
      <c r="W78" s="7"/>
      <c r="X78" s="7"/>
      <c r="Y78" s="8"/>
      <c r="Z78" s="6"/>
      <c r="AA78" s="6"/>
      <c r="AB78" s="10"/>
      <c r="AC78" s="7"/>
      <c r="AD78" s="7"/>
      <c r="AE78" s="8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</row>
    <row r="79" spans="1:43" x14ac:dyDescent="0.15">
      <c r="A79" s="9"/>
      <c r="B79" s="6"/>
      <c r="C79" s="6"/>
      <c r="D79" s="10"/>
      <c r="E79" s="7"/>
      <c r="F79" s="7"/>
      <c r="G79" s="8"/>
      <c r="H79" s="6"/>
      <c r="I79" s="6"/>
      <c r="J79" s="10"/>
      <c r="K79" s="7"/>
      <c r="L79" s="7"/>
      <c r="M79" s="8"/>
      <c r="N79" s="6"/>
      <c r="O79" s="6"/>
      <c r="P79" s="10"/>
      <c r="Q79" s="7"/>
      <c r="R79" s="7"/>
      <c r="S79" s="8"/>
      <c r="T79" s="6"/>
      <c r="U79" s="6"/>
      <c r="V79" s="10"/>
      <c r="W79" s="7"/>
      <c r="X79" s="7"/>
      <c r="Y79" s="8"/>
      <c r="Z79" s="6"/>
      <c r="AA79" s="6"/>
      <c r="AB79" s="10"/>
      <c r="AC79" s="7"/>
      <c r="AD79" s="7"/>
      <c r="AE79" s="8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</row>
    <row r="80" spans="1:43" x14ac:dyDescent="0.15">
      <c r="A80" s="9"/>
      <c r="B80" s="6"/>
      <c r="C80" s="6"/>
      <c r="D80" s="10"/>
      <c r="E80" s="7"/>
      <c r="F80" s="7"/>
      <c r="G80" s="8"/>
      <c r="H80" s="6"/>
      <c r="I80" s="6"/>
      <c r="J80" s="10"/>
      <c r="K80" s="7"/>
      <c r="L80" s="7"/>
      <c r="M80" s="8"/>
      <c r="N80" s="6"/>
      <c r="O80" s="6"/>
      <c r="P80" s="10"/>
      <c r="Q80" s="7"/>
      <c r="R80" s="7"/>
      <c r="S80" s="8"/>
      <c r="T80" s="6"/>
      <c r="U80" s="6"/>
      <c r="V80" s="10"/>
      <c r="W80" s="7"/>
      <c r="X80" s="7"/>
      <c r="Y80" s="8"/>
      <c r="Z80" s="6"/>
      <c r="AA80" s="6"/>
      <c r="AB80" s="10"/>
      <c r="AC80" s="7"/>
      <c r="AD80" s="7"/>
      <c r="AE80" s="8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</row>
    <row r="81" spans="1:43" x14ac:dyDescent="0.15">
      <c r="A81" s="9"/>
      <c r="B81" s="6"/>
      <c r="C81" s="6"/>
      <c r="D81" s="10"/>
      <c r="E81" s="7"/>
      <c r="F81" s="7"/>
      <c r="G81" s="8"/>
      <c r="H81" s="6"/>
      <c r="I81" s="6"/>
      <c r="J81" s="10"/>
      <c r="K81" s="7"/>
      <c r="L81" s="7"/>
      <c r="M81" s="8"/>
      <c r="N81" s="6"/>
      <c r="O81" s="6"/>
      <c r="P81" s="10"/>
      <c r="Q81" s="7"/>
      <c r="R81" s="7"/>
      <c r="S81" s="8"/>
      <c r="T81" s="6"/>
      <c r="U81" s="6"/>
      <c r="V81" s="10"/>
      <c r="W81" s="7"/>
      <c r="X81" s="7"/>
      <c r="Y81" s="8"/>
      <c r="Z81" s="6"/>
      <c r="AA81" s="6"/>
      <c r="AB81" s="10"/>
      <c r="AC81" s="7"/>
      <c r="AD81" s="7"/>
      <c r="AE81" s="8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</row>
    <row r="82" spans="1:43" x14ac:dyDescent="0.15">
      <c r="A82" s="9"/>
      <c r="B82" s="6"/>
      <c r="C82" s="6"/>
      <c r="D82" s="10"/>
      <c r="E82" s="7"/>
      <c r="F82" s="7"/>
      <c r="G82" s="8"/>
      <c r="H82" s="6"/>
      <c r="I82" s="6"/>
      <c r="J82" s="10"/>
      <c r="K82" s="7"/>
      <c r="L82" s="7"/>
      <c r="M82" s="8"/>
      <c r="N82" s="6"/>
      <c r="O82" s="6"/>
      <c r="P82" s="10"/>
      <c r="Q82" s="7"/>
      <c r="R82" s="7"/>
      <c r="S82" s="8"/>
      <c r="T82" s="6"/>
      <c r="U82" s="6"/>
      <c r="V82" s="10"/>
      <c r="W82" s="7"/>
      <c r="X82" s="7"/>
      <c r="Y82" s="8"/>
      <c r="Z82" s="6"/>
      <c r="AA82" s="6"/>
      <c r="AB82" s="10"/>
      <c r="AC82" s="7"/>
      <c r="AD82" s="7"/>
      <c r="AE82" s="8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</row>
    <row r="83" spans="1:43" x14ac:dyDescent="0.15">
      <c r="A83" s="9"/>
      <c r="B83" s="6"/>
      <c r="C83" s="6"/>
      <c r="D83" s="10"/>
      <c r="E83" s="7"/>
      <c r="F83" s="7"/>
      <c r="G83" s="8"/>
      <c r="H83" s="6"/>
      <c r="I83" s="6"/>
      <c r="J83" s="10"/>
      <c r="K83" s="7"/>
      <c r="L83" s="7"/>
      <c r="M83" s="8"/>
      <c r="N83" s="6"/>
      <c r="O83" s="6"/>
      <c r="P83" s="10"/>
      <c r="Q83" s="7"/>
      <c r="R83" s="7"/>
      <c r="S83" s="8"/>
      <c r="T83" s="6"/>
      <c r="U83" s="6"/>
      <c r="V83" s="10"/>
      <c r="W83" s="7"/>
      <c r="X83" s="7"/>
      <c r="Y83" s="8"/>
      <c r="Z83" s="6"/>
      <c r="AA83" s="6"/>
      <c r="AB83" s="10"/>
      <c r="AC83" s="7"/>
      <c r="AD83" s="7"/>
      <c r="AE83" s="8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</row>
    <row r="84" spans="1:43" x14ac:dyDescent="0.15">
      <c r="A84" s="9"/>
      <c r="B84" s="6"/>
      <c r="C84" s="6"/>
      <c r="D84" s="10"/>
      <c r="E84" s="7"/>
      <c r="F84" s="7"/>
      <c r="G84" s="8"/>
      <c r="H84" s="6"/>
      <c r="I84" s="6"/>
      <c r="J84" s="10"/>
      <c r="K84" s="7"/>
      <c r="L84" s="7"/>
      <c r="M84" s="8"/>
      <c r="N84" s="6"/>
      <c r="O84" s="6"/>
      <c r="P84" s="10"/>
      <c r="Q84" s="7"/>
      <c r="R84" s="7"/>
      <c r="S84" s="8"/>
      <c r="T84" s="6"/>
      <c r="U84" s="6"/>
      <c r="V84" s="10"/>
      <c r="W84" s="7"/>
      <c r="X84" s="7"/>
      <c r="Y84" s="8"/>
      <c r="Z84" s="6"/>
      <c r="AA84" s="6"/>
      <c r="AB84" s="10"/>
      <c r="AC84" s="7"/>
      <c r="AD84" s="7"/>
      <c r="AE84" s="8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</row>
    <row r="85" spans="1:43" x14ac:dyDescent="0.15">
      <c r="A85" s="9"/>
      <c r="B85" s="6"/>
      <c r="C85" s="6"/>
      <c r="D85" s="10"/>
      <c r="E85" s="7"/>
      <c r="F85" s="7"/>
      <c r="G85" s="8"/>
      <c r="H85" s="6"/>
      <c r="I85" s="6"/>
      <c r="J85" s="10"/>
      <c r="K85" s="7"/>
      <c r="L85" s="7"/>
      <c r="M85" s="8"/>
      <c r="N85" s="6"/>
      <c r="O85" s="6"/>
      <c r="P85" s="10"/>
      <c r="Q85" s="7"/>
      <c r="R85" s="7"/>
      <c r="S85" s="8"/>
      <c r="T85" s="6"/>
      <c r="U85" s="6"/>
      <c r="V85" s="10"/>
      <c r="W85" s="7"/>
      <c r="X85" s="7"/>
      <c r="Y85" s="8"/>
      <c r="Z85" s="6"/>
      <c r="AA85" s="6"/>
      <c r="AB85" s="10"/>
      <c r="AC85" s="7"/>
      <c r="AD85" s="7"/>
      <c r="AE85" s="8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</row>
    <row r="86" spans="1:43" x14ac:dyDescent="0.15">
      <c r="A86" s="9"/>
      <c r="B86" s="6"/>
      <c r="C86" s="6"/>
      <c r="D86" s="10"/>
      <c r="E86" s="7"/>
      <c r="F86" s="7"/>
      <c r="G86" s="8"/>
      <c r="H86" s="6"/>
      <c r="I86" s="6"/>
      <c r="J86" s="10"/>
      <c r="K86" s="7"/>
      <c r="L86" s="7"/>
      <c r="M86" s="8"/>
      <c r="N86" s="6"/>
      <c r="O86" s="6"/>
      <c r="P86" s="10"/>
      <c r="Q86" s="7"/>
      <c r="R86" s="7"/>
      <c r="S86" s="8"/>
      <c r="T86" s="6"/>
      <c r="U86" s="6"/>
      <c r="V86" s="10"/>
      <c r="W86" s="7"/>
      <c r="X86" s="7"/>
      <c r="Y86" s="8"/>
      <c r="Z86" s="6"/>
      <c r="AA86" s="6"/>
      <c r="AB86" s="10"/>
      <c r="AC86" s="7"/>
      <c r="AD86" s="7"/>
      <c r="AE86" s="8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</row>
    <row r="87" spans="1:43" x14ac:dyDescent="0.15">
      <c r="A87" s="9"/>
      <c r="B87" s="6"/>
      <c r="C87" s="6"/>
      <c r="D87" s="10"/>
      <c r="E87" s="7"/>
      <c r="F87" s="7"/>
      <c r="G87" s="8"/>
      <c r="H87" s="6"/>
      <c r="I87" s="6"/>
      <c r="J87" s="10"/>
      <c r="K87" s="7"/>
      <c r="L87" s="7"/>
      <c r="M87" s="8"/>
      <c r="N87" s="6"/>
      <c r="O87" s="6"/>
      <c r="P87" s="10"/>
      <c r="Q87" s="7"/>
      <c r="R87" s="7"/>
      <c r="S87" s="8"/>
      <c r="T87" s="6"/>
      <c r="U87" s="6"/>
      <c r="V87" s="10"/>
      <c r="W87" s="7"/>
      <c r="X87" s="7"/>
      <c r="Y87" s="8"/>
      <c r="Z87" s="6"/>
      <c r="AA87" s="6"/>
      <c r="AB87" s="10"/>
      <c r="AC87" s="7"/>
      <c r="AD87" s="7"/>
      <c r="AE87" s="8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</row>
    <row r="88" spans="1:43" x14ac:dyDescent="0.15">
      <c r="A88" s="9"/>
      <c r="B88" s="6"/>
      <c r="C88" s="6"/>
      <c r="D88" s="10"/>
      <c r="E88" s="7"/>
      <c r="F88" s="7"/>
      <c r="G88" s="8"/>
      <c r="H88" s="6"/>
      <c r="I88" s="6"/>
      <c r="J88" s="10"/>
      <c r="K88" s="7"/>
      <c r="L88" s="7"/>
      <c r="M88" s="8"/>
      <c r="N88" s="6"/>
      <c r="O88" s="6"/>
      <c r="P88" s="10"/>
      <c r="Q88" s="7"/>
      <c r="R88" s="7"/>
      <c r="S88" s="8"/>
      <c r="T88" s="6"/>
      <c r="U88" s="6"/>
      <c r="V88" s="10"/>
      <c r="W88" s="7"/>
      <c r="X88" s="7"/>
      <c r="Y88" s="8"/>
      <c r="Z88" s="6"/>
      <c r="AA88" s="6"/>
      <c r="AB88" s="10"/>
      <c r="AC88" s="7"/>
      <c r="AD88" s="7"/>
      <c r="AE88" s="8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</row>
    <row r="89" spans="1:43" x14ac:dyDescent="0.15">
      <c r="A89" s="9"/>
      <c r="B89" s="6"/>
      <c r="C89" s="6"/>
      <c r="D89" s="10"/>
      <c r="E89" s="7"/>
      <c r="F89" s="7"/>
      <c r="G89" s="8"/>
      <c r="H89" s="6"/>
      <c r="I89" s="6"/>
      <c r="J89" s="10"/>
      <c r="K89" s="7"/>
      <c r="L89" s="7"/>
      <c r="M89" s="8"/>
      <c r="N89" s="6"/>
      <c r="O89" s="6"/>
      <c r="P89" s="10"/>
      <c r="Q89" s="7"/>
      <c r="R89" s="7"/>
      <c r="S89" s="8"/>
      <c r="T89" s="6"/>
      <c r="U89" s="6"/>
      <c r="V89" s="10"/>
      <c r="W89" s="7"/>
      <c r="X89" s="7"/>
      <c r="Y89" s="8"/>
      <c r="Z89" s="6"/>
      <c r="AA89" s="6"/>
      <c r="AB89" s="10"/>
      <c r="AC89" s="7"/>
      <c r="AD89" s="7"/>
      <c r="AE89" s="8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</row>
    <row r="90" spans="1:43" x14ac:dyDescent="0.15">
      <c r="A90" s="9"/>
      <c r="B90" s="6"/>
      <c r="C90" s="6"/>
      <c r="D90" s="10"/>
      <c r="E90" s="7"/>
      <c r="F90" s="7"/>
      <c r="G90" s="8"/>
      <c r="H90" s="6"/>
      <c r="I90" s="6"/>
      <c r="J90" s="10"/>
      <c r="K90" s="7"/>
      <c r="L90" s="7"/>
      <c r="M90" s="8"/>
      <c r="N90" s="6"/>
      <c r="O90" s="6"/>
      <c r="P90" s="10"/>
      <c r="Q90" s="7"/>
      <c r="R90" s="7"/>
      <c r="S90" s="8"/>
      <c r="T90" s="6"/>
      <c r="U90" s="6"/>
      <c r="V90" s="10"/>
      <c r="W90" s="7"/>
      <c r="X90" s="7"/>
      <c r="Y90" s="8"/>
      <c r="Z90" s="6"/>
      <c r="AA90" s="6"/>
      <c r="AB90" s="10"/>
      <c r="AC90" s="7"/>
      <c r="AD90" s="7"/>
      <c r="AE90" s="8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</row>
    <row r="91" spans="1:43" x14ac:dyDescent="0.15">
      <c r="A91" s="9"/>
      <c r="B91" s="6"/>
      <c r="C91" s="6"/>
      <c r="D91" s="10"/>
      <c r="E91" s="7"/>
      <c r="F91" s="7"/>
      <c r="G91" s="8"/>
      <c r="H91" s="6"/>
      <c r="I91" s="6"/>
      <c r="J91" s="10"/>
      <c r="K91" s="7"/>
      <c r="L91" s="7"/>
      <c r="M91" s="8"/>
      <c r="N91" s="6"/>
      <c r="O91" s="6"/>
      <c r="P91" s="10"/>
      <c r="Q91" s="7"/>
      <c r="R91" s="7"/>
      <c r="S91" s="8"/>
      <c r="T91" s="6"/>
      <c r="U91" s="6"/>
      <c r="V91" s="10"/>
      <c r="W91" s="7"/>
      <c r="X91" s="7"/>
      <c r="Y91" s="8"/>
      <c r="Z91" s="6"/>
      <c r="AA91" s="6"/>
      <c r="AB91" s="10"/>
      <c r="AC91" s="7"/>
      <c r="AD91" s="7"/>
      <c r="AE91" s="8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</row>
    <row r="92" spans="1:43" x14ac:dyDescent="0.15">
      <c r="A92" s="9"/>
      <c r="B92" s="6"/>
      <c r="C92" s="6"/>
      <c r="D92" s="10"/>
      <c r="E92" s="7"/>
      <c r="F92" s="7"/>
      <c r="G92" s="8"/>
      <c r="H92" s="6"/>
      <c r="I92" s="6"/>
      <c r="J92" s="10"/>
      <c r="K92" s="7"/>
      <c r="L92" s="7"/>
      <c r="M92" s="8"/>
      <c r="N92" s="6"/>
      <c r="O92" s="6"/>
      <c r="P92" s="10"/>
      <c r="Q92" s="7"/>
      <c r="R92" s="7"/>
      <c r="S92" s="8"/>
      <c r="T92" s="6"/>
      <c r="U92" s="6"/>
      <c r="V92" s="10"/>
      <c r="W92" s="7"/>
      <c r="X92" s="7"/>
      <c r="Y92" s="8"/>
      <c r="Z92" s="6"/>
      <c r="AA92" s="6"/>
      <c r="AB92" s="10"/>
      <c r="AC92" s="7"/>
      <c r="AD92" s="7"/>
      <c r="AE92" s="8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</row>
    <row r="93" spans="1:43" x14ac:dyDescent="0.15">
      <c r="A93" s="9"/>
      <c r="B93" s="6"/>
      <c r="C93" s="6"/>
      <c r="D93" s="10"/>
      <c r="E93" s="7"/>
      <c r="F93" s="7"/>
      <c r="G93" s="8"/>
      <c r="H93" s="6"/>
      <c r="I93" s="6"/>
      <c r="J93" s="10"/>
      <c r="K93" s="7"/>
      <c r="L93" s="7"/>
      <c r="M93" s="8"/>
      <c r="N93" s="6"/>
      <c r="O93" s="6"/>
      <c r="P93" s="10"/>
      <c r="Q93" s="7"/>
      <c r="R93" s="7"/>
      <c r="S93" s="8"/>
      <c r="T93" s="6"/>
      <c r="U93" s="6"/>
      <c r="V93" s="10"/>
      <c r="W93" s="7"/>
      <c r="X93" s="7"/>
      <c r="Y93" s="8"/>
      <c r="Z93" s="6"/>
      <c r="AA93" s="6"/>
      <c r="AB93" s="10"/>
      <c r="AC93" s="7"/>
      <c r="AD93" s="7"/>
      <c r="AE93" s="8"/>
      <c r="AF93" s="34"/>
      <c r="AG93" s="34"/>
      <c r="AH93" s="34"/>
      <c r="AI93" s="34"/>
      <c r="AJ93" s="34"/>
      <c r="AK93" s="34"/>
      <c r="AL93" s="34"/>
      <c r="AM93" s="34"/>
      <c r="AN93" s="34"/>
      <c r="AO93" s="34"/>
      <c r="AP93" s="34"/>
      <c r="AQ93" s="34"/>
    </row>
    <row r="94" spans="1:43" x14ac:dyDescent="0.15">
      <c r="A94" s="9"/>
      <c r="B94" s="6"/>
      <c r="C94" s="6"/>
      <c r="D94" s="10"/>
      <c r="E94" s="7"/>
      <c r="F94" s="7"/>
      <c r="G94" s="8"/>
      <c r="H94" s="6"/>
      <c r="I94" s="6"/>
      <c r="J94" s="10"/>
      <c r="K94" s="7"/>
      <c r="L94" s="7"/>
      <c r="M94" s="8"/>
      <c r="N94" s="6"/>
      <c r="O94" s="6"/>
      <c r="P94" s="10"/>
      <c r="Q94" s="7"/>
      <c r="R94" s="7"/>
      <c r="S94" s="8"/>
      <c r="T94" s="6"/>
      <c r="U94" s="6"/>
      <c r="V94" s="10"/>
      <c r="W94" s="7"/>
      <c r="X94" s="7"/>
      <c r="Y94" s="8"/>
      <c r="Z94" s="6"/>
      <c r="AA94" s="6"/>
      <c r="AB94" s="10"/>
      <c r="AC94" s="7"/>
      <c r="AD94" s="7"/>
      <c r="AE94" s="8"/>
      <c r="AF94" s="34"/>
      <c r="AG94" s="34"/>
      <c r="AH94" s="34"/>
      <c r="AI94" s="34"/>
      <c r="AJ94" s="34"/>
      <c r="AK94" s="34"/>
      <c r="AL94" s="34"/>
      <c r="AM94" s="34"/>
      <c r="AN94" s="34"/>
      <c r="AO94" s="34"/>
      <c r="AP94" s="34"/>
      <c r="AQ94" s="34"/>
    </row>
    <row r="95" spans="1:43" x14ac:dyDescent="0.15">
      <c r="A95" s="9"/>
      <c r="B95" s="6"/>
      <c r="C95" s="6"/>
      <c r="D95" s="10"/>
      <c r="E95" s="7"/>
      <c r="F95" s="7"/>
      <c r="G95" s="8"/>
      <c r="H95" s="6"/>
      <c r="I95" s="6"/>
      <c r="J95" s="10"/>
      <c r="K95" s="7"/>
      <c r="L95" s="7"/>
      <c r="M95" s="8"/>
      <c r="N95" s="6"/>
      <c r="O95" s="6"/>
      <c r="P95" s="10"/>
      <c r="Q95" s="7"/>
      <c r="R95" s="7"/>
      <c r="S95" s="8"/>
      <c r="T95" s="6"/>
      <c r="U95" s="6"/>
      <c r="V95" s="10"/>
      <c r="W95" s="7"/>
      <c r="X95" s="7"/>
      <c r="Y95" s="8"/>
      <c r="Z95" s="6"/>
      <c r="AA95" s="6"/>
      <c r="AB95" s="10"/>
      <c r="AC95" s="7"/>
      <c r="AD95" s="7"/>
      <c r="AE95" s="8"/>
      <c r="AF95" s="34"/>
      <c r="AG95" s="34"/>
      <c r="AH95" s="34"/>
      <c r="AI95" s="34"/>
      <c r="AJ95" s="34"/>
      <c r="AK95" s="34"/>
      <c r="AL95" s="34"/>
      <c r="AM95" s="34"/>
      <c r="AN95" s="34"/>
      <c r="AO95" s="34"/>
      <c r="AP95" s="34"/>
      <c r="AQ95" s="34"/>
    </row>
    <row r="96" spans="1:43" x14ac:dyDescent="0.15">
      <c r="A96" s="9"/>
      <c r="B96" s="6"/>
      <c r="C96" s="6"/>
      <c r="D96" s="10"/>
      <c r="E96" s="7"/>
      <c r="F96" s="7"/>
      <c r="G96" s="8"/>
      <c r="H96" s="6"/>
      <c r="I96" s="6"/>
      <c r="J96" s="10"/>
      <c r="K96" s="7"/>
      <c r="L96" s="7"/>
      <c r="M96" s="8"/>
      <c r="N96" s="6"/>
      <c r="O96" s="6"/>
      <c r="P96" s="10"/>
      <c r="Q96" s="7"/>
      <c r="R96" s="7"/>
      <c r="S96" s="8"/>
      <c r="T96" s="6"/>
      <c r="U96" s="6"/>
      <c r="V96" s="10"/>
      <c r="W96" s="7"/>
      <c r="X96" s="7"/>
      <c r="Y96" s="8"/>
      <c r="Z96" s="6"/>
      <c r="AA96" s="6"/>
      <c r="AB96" s="10"/>
      <c r="AC96" s="7"/>
      <c r="AD96" s="7"/>
      <c r="AE96" s="8"/>
      <c r="AF96" s="34"/>
      <c r="AG96" s="34"/>
      <c r="AH96" s="34"/>
      <c r="AI96" s="34"/>
      <c r="AJ96" s="34"/>
      <c r="AK96" s="34"/>
      <c r="AL96" s="34"/>
      <c r="AM96" s="34"/>
      <c r="AN96" s="34"/>
      <c r="AO96" s="34"/>
      <c r="AP96" s="34"/>
      <c r="AQ96" s="34"/>
    </row>
    <row r="97" spans="1:43" x14ac:dyDescent="0.15">
      <c r="A97" s="9"/>
      <c r="B97" s="6"/>
      <c r="C97" s="6"/>
      <c r="D97" s="10"/>
      <c r="E97" s="7"/>
      <c r="F97" s="7"/>
      <c r="G97" s="8"/>
      <c r="H97" s="6"/>
      <c r="I97" s="6"/>
      <c r="J97" s="10"/>
      <c r="K97" s="7"/>
      <c r="L97" s="7"/>
      <c r="M97" s="8"/>
      <c r="N97" s="6"/>
      <c r="O97" s="6"/>
      <c r="P97" s="10"/>
      <c r="Q97" s="7"/>
      <c r="R97" s="7"/>
      <c r="S97" s="8"/>
      <c r="T97" s="6"/>
      <c r="U97" s="6"/>
      <c r="V97" s="10"/>
      <c r="W97" s="7"/>
      <c r="X97" s="7"/>
      <c r="Y97" s="8"/>
      <c r="Z97" s="6"/>
      <c r="AA97" s="6"/>
      <c r="AB97" s="10"/>
      <c r="AC97" s="7"/>
      <c r="AD97" s="7"/>
      <c r="AE97" s="8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</row>
    <row r="98" spans="1:43" x14ac:dyDescent="0.15">
      <c r="A98" s="9"/>
      <c r="B98" s="6"/>
      <c r="C98" s="6"/>
      <c r="D98" s="10"/>
      <c r="E98" s="7"/>
      <c r="F98" s="7"/>
      <c r="G98" s="8"/>
      <c r="H98" s="6"/>
      <c r="I98" s="6"/>
      <c r="J98" s="10"/>
      <c r="K98" s="7"/>
      <c r="L98" s="7"/>
      <c r="M98" s="8"/>
      <c r="N98" s="6"/>
      <c r="O98" s="6"/>
      <c r="P98" s="10"/>
      <c r="Q98" s="7"/>
      <c r="R98" s="7"/>
      <c r="S98" s="8"/>
      <c r="T98" s="6"/>
      <c r="U98" s="6"/>
      <c r="V98" s="10"/>
      <c r="W98" s="7"/>
      <c r="X98" s="7"/>
      <c r="Y98" s="8"/>
      <c r="Z98" s="6"/>
      <c r="AA98" s="6"/>
      <c r="AB98" s="10"/>
      <c r="AC98" s="7"/>
      <c r="AD98" s="7"/>
      <c r="AE98" s="8"/>
      <c r="AF98" s="34"/>
      <c r="AG98" s="34"/>
      <c r="AH98" s="34"/>
      <c r="AI98" s="34"/>
      <c r="AJ98" s="34"/>
      <c r="AK98" s="34"/>
      <c r="AL98" s="34"/>
      <c r="AM98" s="34"/>
      <c r="AN98" s="34"/>
      <c r="AO98" s="34"/>
      <c r="AP98" s="34"/>
      <c r="AQ98" s="34"/>
    </row>
    <row r="99" spans="1:43" x14ac:dyDescent="0.15">
      <c r="A99" s="9"/>
      <c r="B99" s="6"/>
      <c r="C99" s="6"/>
      <c r="D99" s="10"/>
      <c r="E99" s="7"/>
      <c r="F99" s="7"/>
      <c r="G99" s="8"/>
      <c r="H99" s="6"/>
      <c r="I99" s="6"/>
      <c r="J99" s="10"/>
      <c r="K99" s="7"/>
      <c r="L99" s="7"/>
      <c r="M99" s="8"/>
      <c r="N99" s="6"/>
      <c r="O99" s="6"/>
      <c r="P99" s="10"/>
      <c r="Q99" s="7"/>
      <c r="R99" s="7"/>
      <c r="S99" s="8"/>
      <c r="T99" s="6"/>
      <c r="U99" s="6"/>
      <c r="V99" s="10"/>
      <c r="W99" s="7"/>
      <c r="X99" s="7"/>
      <c r="Y99" s="8"/>
      <c r="Z99" s="6"/>
      <c r="AA99" s="6"/>
      <c r="AB99" s="10"/>
      <c r="AC99" s="7"/>
      <c r="AD99" s="7"/>
      <c r="AE99" s="8"/>
      <c r="AF99" s="34"/>
      <c r="AG99" s="34"/>
      <c r="AH99" s="34"/>
      <c r="AI99" s="34"/>
      <c r="AJ99" s="34"/>
      <c r="AK99" s="34"/>
      <c r="AL99" s="34"/>
      <c r="AM99" s="34"/>
      <c r="AN99" s="34"/>
      <c r="AO99" s="34"/>
      <c r="AP99" s="34"/>
      <c r="AQ99" s="34"/>
    </row>
    <row r="100" spans="1:43" x14ac:dyDescent="0.15">
      <c r="A100" s="9"/>
      <c r="B100" s="6"/>
      <c r="C100" s="6"/>
      <c r="D100" s="10"/>
      <c r="E100" s="7"/>
      <c r="F100" s="7"/>
      <c r="G100" s="8"/>
      <c r="H100" s="6"/>
      <c r="I100" s="6"/>
      <c r="J100" s="10"/>
      <c r="K100" s="7"/>
      <c r="L100" s="7"/>
      <c r="M100" s="8"/>
      <c r="N100" s="6"/>
      <c r="O100" s="6"/>
      <c r="P100" s="10"/>
      <c r="Q100" s="7"/>
      <c r="R100" s="7"/>
      <c r="S100" s="8"/>
      <c r="T100" s="6"/>
      <c r="U100" s="6"/>
      <c r="V100" s="10"/>
      <c r="W100" s="7"/>
      <c r="X100" s="7"/>
      <c r="Y100" s="8"/>
      <c r="Z100" s="6"/>
      <c r="AA100" s="6"/>
      <c r="AB100" s="10"/>
      <c r="AC100" s="7"/>
      <c r="AD100" s="7"/>
      <c r="AE100" s="8"/>
      <c r="AF100" s="34"/>
      <c r="AG100" s="34"/>
      <c r="AH100" s="34"/>
      <c r="AI100" s="34"/>
      <c r="AJ100" s="34"/>
      <c r="AK100" s="34"/>
      <c r="AL100" s="34"/>
      <c r="AM100" s="34"/>
      <c r="AN100" s="34"/>
      <c r="AO100" s="34"/>
      <c r="AP100" s="34"/>
      <c r="AQ100" s="34"/>
    </row>
    <row r="101" spans="1:43" x14ac:dyDescent="0.15">
      <c r="A101" s="9"/>
      <c r="B101" s="6"/>
      <c r="C101" s="6"/>
      <c r="D101" s="10"/>
      <c r="E101" s="7"/>
      <c r="F101" s="7"/>
      <c r="G101" s="8"/>
      <c r="H101" s="6"/>
      <c r="I101" s="6"/>
      <c r="J101" s="10"/>
      <c r="K101" s="7"/>
      <c r="L101" s="7"/>
      <c r="M101" s="8"/>
      <c r="N101" s="6"/>
      <c r="O101" s="6"/>
      <c r="P101" s="10"/>
      <c r="Q101" s="7"/>
      <c r="R101" s="7"/>
      <c r="S101" s="8"/>
      <c r="T101" s="6"/>
      <c r="U101" s="6"/>
      <c r="V101" s="10"/>
      <c r="W101" s="7"/>
      <c r="X101" s="7"/>
      <c r="Y101" s="8"/>
      <c r="Z101" s="6"/>
      <c r="AA101" s="6"/>
      <c r="AB101" s="10"/>
      <c r="AC101" s="7"/>
      <c r="AD101" s="7"/>
      <c r="AE101" s="8"/>
      <c r="AF101" s="34"/>
      <c r="AG101" s="34"/>
      <c r="AH101" s="34"/>
      <c r="AI101" s="34"/>
      <c r="AJ101" s="34"/>
      <c r="AK101" s="34"/>
      <c r="AL101" s="34"/>
      <c r="AM101" s="34"/>
      <c r="AN101" s="34"/>
      <c r="AO101" s="34"/>
      <c r="AP101" s="34"/>
      <c r="AQ101" s="34"/>
    </row>
    <row r="102" spans="1:43" x14ac:dyDescent="0.15">
      <c r="A102" s="9"/>
      <c r="B102" s="6"/>
      <c r="C102" s="6"/>
      <c r="D102" s="10"/>
      <c r="E102" s="7"/>
      <c r="F102" s="7"/>
      <c r="G102" s="8"/>
      <c r="H102" s="6"/>
      <c r="I102" s="6"/>
      <c r="J102" s="10"/>
      <c r="K102" s="7"/>
      <c r="L102" s="7"/>
      <c r="M102" s="8"/>
      <c r="N102" s="6"/>
      <c r="O102" s="6"/>
      <c r="P102" s="10"/>
      <c r="Q102" s="7"/>
      <c r="R102" s="7"/>
      <c r="S102" s="8"/>
      <c r="T102" s="6"/>
      <c r="U102" s="6"/>
      <c r="V102" s="10"/>
      <c r="W102" s="7"/>
      <c r="X102" s="7"/>
      <c r="Y102" s="8"/>
      <c r="Z102" s="6"/>
      <c r="AA102" s="6"/>
      <c r="AB102" s="10"/>
      <c r="AC102" s="7"/>
      <c r="AD102" s="7"/>
      <c r="AE102" s="8"/>
      <c r="AF102" s="34"/>
      <c r="AG102" s="34"/>
      <c r="AH102" s="34"/>
      <c r="AI102" s="34"/>
      <c r="AJ102" s="34"/>
      <c r="AK102" s="34"/>
      <c r="AL102" s="34"/>
      <c r="AM102" s="34"/>
      <c r="AN102" s="34"/>
      <c r="AO102" s="34"/>
      <c r="AP102" s="34"/>
      <c r="AQ102" s="34"/>
    </row>
    <row r="103" spans="1:43" x14ac:dyDescent="0.15">
      <c r="A103" s="9"/>
      <c r="B103" s="6"/>
      <c r="C103" s="6"/>
      <c r="D103" s="10"/>
      <c r="E103" s="7"/>
      <c r="F103" s="7"/>
      <c r="G103" s="8"/>
      <c r="H103" s="6"/>
      <c r="I103" s="6"/>
      <c r="J103" s="10"/>
      <c r="K103" s="7"/>
      <c r="L103" s="7"/>
      <c r="M103" s="8"/>
      <c r="N103" s="6"/>
      <c r="O103" s="6"/>
      <c r="P103" s="10"/>
      <c r="Q103" s="7"/>
      <c r="R103" s="7"/>
      <c r="S103" s="8"/>
      <c r="T103" s="6"/>
      <c r="U103" s="6"/>
      <c r="V103" s="10"/>
      <c r="W103" s="7"/>
      <c r="X103" s="7"/>
      <c r="Y103" s="8"/>
      <c r="Z103" s="6"/>
      <c r="AA103" s="6"/>
      <c r="AB103" s="10"/>
      <c r="AC103" s="7"/>
      <c r="AD103" s="7"/>
      <c r="AE103" s="8"/>
      <c r="AF103" s="34"/>
      <c r="AG103" s="34"/>
      <c r="AH103" s="34"/>
      <c r="AI103" s="34"/>
      <c r="AJ103" s="34"/>
      <c r="AK103" s="34"/>
      <c r="AL103" s="34"/>
      <c r="AM103" s="34"/>
      <c r="AN103" s="34"/>
      <c r="AO103" s="34"/>
      <c r="AP103" s="34"/>
      <c r="AQ103" s="34"/>
    </row>
    <row r="104" spans="1:43" x14ac:dyDescent="0.15">
      <c r="A104" s="9"/>
      <c r="B104" s="6"/>
      <c r="C104" s="6"/>
      <c r="D104" s="10"/>
      <c r="E104" s="7"/>
      <c r="F104" s="7"/>
      <c r="G104" s="8"/>
      <c r="H104" s="6"/>
      <c r="I104" s="6"/>
      <c r="J104" s="10"/>
      <c r="K104" s="7"/>
      <c r="L104" s="7"/>
      <c r="M104" s="8"/>
      <c r="N104" s="6"/>
      <c r="O104" s="6"/>
      <c r="P104" s="10"/>
      <c r="Q104" s="7"/>
      <c r="R104" s="7"/>
      <c r="S104" s="8"/>
      <c r="T104" s="6"/>
      <c r="U104" s="6"/>
      <c r="V104" s="10"/>
      <c r="W104" s="7"/>
      <c r="X104" s="7"/>
      <c r="Y104" s="8"/>
      <c r="Z104" s="6"/>
      <c r="AA104" s="6"/>
      <c r="AB104" s="10"/>
      <c r="AC104" s="7"/>
      <c r="AD104" s="7"/>
      <c r="AE104" s="8"/>
      <c r="AF104" s="34"/>
      <c r="AG104" s="34"/>
      <c r="AH104" s="34"/>
      <c r="AI104" s="34"/>
      <c r="AJ104" s="34"/>
      <c r="AK104" s="34"/>
      <c r="AL104" s="34"/>
      <c r="AM104" s="34"/>
      <c r="AN104" s="34"/>
      <c r="AO104" s="34"/>
      <c r="AP104" s="34"/>
      <c r="AQ104" s="34"/>
    </row>
    <row r="105" spans="1:43" x14ac:dyDescent="0.15">
      <c r="A105" s="9"/>
      <c r="B105" s="6"/>
      <c r="C105" s="6"/>
      <c r="D105" s="10"/>
      <c r="E105" s="7"/>
      <c r="F105" s="7"/>
      <c r="G105" s="8"/>
      <c r="H105" s="6"/>
      <c r="I105" s="6"/>
      <c r="J105" s="10"/>
      <c r="K105" s="7"/>
      <c r="L105" s="7"/>
      <c r="M105" s="8"/>
      <c r="N105" s="6"/>
      <c r="O105" s="6"/>
      <c r="P105" s="10"/>
      <c r="Q105" s="7"/>
      <c r="R105" s="7"/>
      <c r="S105" s="8"/>
      <c r="T105" s="6"/>
      <c r="U105" s="6"/>
      <c r="V105" s="10"/>
      <c r="W105" s="7"/>
      <c r="X105" s="7"/>
      <c r="Y105" s="8"/>
      <c r="Z105" s="6"/>
      <c r="AA105" s="6"/>
      <c r="AB105" s="10"/>
      <c r="AC105" s="7"/>
      <c r="AD105" s="7"/>
      <c r="AE105" s="8"/>
      <c r="AF105" s="34"/>
      <c r="AG105" s="34"/>
      <c r="AH105" s="34"/>
      <c r="AI105" s="34"/>
      <c r="AJ105" s="34"/>
      <c r="AK105" s="34"/>
      <c r="AL105" s="34"/>
      <c r="AM105" s="34"/>
      <c r="AN105" s="34"/>
      <c r="AO105" s="34"/>
      <c r="AP105" s="34"/>
      <c r="AQ105" s="34"/>
    </row>
    <row r="106" spans="1:43" x14ac:dyDescent="0.15">
      <c r="A106" s="9"/>
      <c r="B106" s="6"/>
      <c r="C106" s="6"/>
      <c r="D106" s="10"/>
      <c r="E106" s="7"/>
      <c r="F106" s="7"/>
      <c r="G106" s="8"/>
      <c r="H106" s="6"/>
      <c r="I106" s="6"/>
      <c r="J106" s="10"/>
      <c r="K106" s="7"/>
      <c r="L106" s="7"/>
      <c r="M106" s="8"/>
      <c r="N106" s="6"/>
      <c r="O106" s="6"/>
      <c r="P106" s="10"/>
      <c r="Q106" s="7"/>
      <c r="R106" s="7"/>
      <c r="S106" s="8"/>
      <c r="T106" s="6"/>
      <c r="U106" s="6"/>
      <c r="V106" s="10"/>
      <c r="W106" s="7"/>
      <c r="X106" s="7"/>
      <c r="Y106" s="8"/>
      <c r="Z106" s="6"/>
      <c r="AA106" s="6"/>
      <c r="AB106" s="10"/>
      <c r="AC106" s="7"/>
      <c r="AD106" s="7"/>
      <c r="AE106" s="8"/>
      <c r="AF106" s="34"/>
      <c r="AG106" s="34"/>
      <c r="AH106" s="34"/>
      <c r="AI106" s="34"/>
      <c r="AJ106" s="34"/>
      <c r="AK106" s="34"/>
      <c r="AL106" s="34"/>
      <c r="AM106" s="34"/>
      <c r="AN106" s="34"/>
      <c r="AO106" s="34"/>
      <c r="AP106" s="34"/>
      <c r="AQ106" s="34"/>
    </row>
    <row r="107" spans="1:43" x14ac:dyDescent="0.15">
      <c r="A107" s="9"/>
      <c r="B107" s="6"/>
      <c r="C107" s="6"/>
      <c r="D107" s="10"/>
      <c r="E107" s="7"/>
      <c r="F107" s="7"/>
      <c r="G107" s="8"/>
      <c r="H107" s="6"/>
      <c r="I107" s="6"/>
      <c r="J107" s="10"/>
      <c r="K107" s="7"/>
      <c r="L107" s="7"/>
      <c r="M107" s="8"/>
      <c r="N107" s="6"/>
      <c r="O107" s="6"/>
      <c r="P107" s="10"/>
      <c r="Q107" s="7"/>
      <c r="R107" s="7"/>
      <c r="S107" s="8"/>
      <c r="T107" s="6"/>
      <c r="U107" s="6"/>
      <c r="V107" s="10"/>
      <c r="W107" s="7"/>
      <c r="X107" s="7"/>
      <c r="Y107" s="8"/>
      <c r="Z107" s="6"/>
      <c r="AA107" s="6"/>
      <c r="AB107" s="10"/>
      <c r="AC107" s="7"/>
      <c r="AD107" s="7"/>
      <c r="AE107" s="8"/>
      <c r="AF107" s="34"/>
      <c r="AG107" s="34"/>
      <c r="AH107" s="34"/>
      <c r="AI107" s="34"/>
      <c r="AJ107" s="34"/>
      <c r="AK107" s="34"/>
      <c r="AL107" s="34"/>
      <c r="AM107" s="34"/>
      <c r="AN107" s="34"/>
      <c r="AO107" s="34"/>
      <c r="AP107" s="34"/>
      <c r="AQ107" s="34"/>
    </row>
    <row r="108" spans="1:43" x14ac:dyDescent="0.15">
      <c r="A108" s="9"/>
      <c r="B108" s="6"/>
      <c r="C108" s="6"/>
      <c r="D108" s="10"/>
      <c r="E108" s="7"/>
      <c r="F108" s="7"/>
      <c r="G108" s="8"/>
      <c r="H108" s="6"/>
      <c r="I108" s="6"/>
      <c r="J108" s="10"/>
      <c r="K108" s="7"/>
      <c r="L108" s="7"/>
      <c r="M108" s="8"/>
      <c r="N108" s="6"/>
      <c r="O108" s="6"/>
      <c r="P108" s="10"/>
      <c r="Q108" s="7"/>
      <c r="R108" s="7"/>
      <c r="S108" s="8"/>
      <c r="T108" s="6"/>
      <c r="U108" s="6"/>
      <c r="V108" s="10"/>
      <c r="W108" s="7"/>
      <c r="X108" s="7"/>
      <c r="Y108" s="8"/>
      <c r="Z108" s="6"/>
      <c r="AA108" s="6"/>
      <c r="AB108" s="10"/>
      <c r="AC108" s="7"/>
      <c r="AD108" s="7"/>
      <c r="AE108" s="8"/>
      <c r="AF108" s="34"/>
      <c r="AG108" s="34"/>
      <c r="AH108" s="34"/>
      <c r="AI108" s="34"/>
      <c r="AJ108" s="34"/>
      <c r="AK108" s="34"/>
      <c r="AL108" s="34"/>
      <c r="AM108" s="34"/>
      <c r="AN108" s="34"/>
      <c r="AO108" s="34"/>
      <c r="AP108" s="34"/>
      <c r="AQ108" s="34"/>
    </row>
    <row r="109" spans="1:43" x14ac:dyDescent="0.15">
      <c r="A109" s="9"/>
      <c r="B109" s="6"/>
      <c r="C109" s="6"/>
      <c r="D109" s="10"/>
      <c r="E109" s="7"/>
      <c r="F109" s="7"/>
      <c r="G109" s="8"/>
      <c r="H109" s="6"/>
      <c r="I109" s="6"/>
      <c r="J109" s="10"/>
      <c r="K109" s="7"/>
      <c r="L109" s="7"/>
      <c r="M109" s="8"/>
      <c r="N109" s="6"/>
      <c r="O109" s="6"/>
      <c r="P109" s="10"/>
      <c r="Q109" s="7"/>
      <c r="R109" s="7"/>
      <c r="S109" s="8"/>
      <c r="T109" s="6"/>
      <c r="U109" s="6"/>
      <c r="V109" s="10"/>
      <c r="W109" s="7"/>
      <c r="X109" s="7"/>
      <c r="Y109" s="8"/>
      <c r="Z109" s="6"/>
      <c r="AA109" s="6"/>
      <c r="AB109" s="10"/>
      <c r="AC109" s="7"/>
      <c r="AD109" s="7"/>
      <c r="AE109" s="8"/>
      <c r="AF109" s="34"/>
      <c r="AG109" s="34"/>
      <c r="AH109" s="34"/>
      <c r="AI109" s="34"/>
      <c r="AJ109" s="34"/>
      <c r="AK109" s="34"/>
      <c r="AL109" s="34"/>
      <c r="AM109" s="34"/>
      <c r="AN109" s="34"/>
      <c r="AO109" s="34"/>
      <c r="AP109" s="34"/>
      <c r="AQ109" s="34"/>
    </row>
    <row r="110" spans="1:43" x14ac:dyDescent="0.15">
      <c r="A110" s="9"/>
      <c r="B110" s="6"/>
      <c r="C110" s="6"/>
      <c r="D110" s="10"/>
      <c r="E110" s="7"/>
      <c r="F110" s="7"/>
      <c r="G110" s="8"/>
      <c r="H110" s="6"/>
      <c r="I110" s="6"/>
      <c r="J110" s="10"/>
      <c r="K110" s="7"/>
      <c r="L110" s="7"/>
      <c r="M110" s="8"/>
      <c r="N110" s="6"/>
      <c r="O110" s="6"/>
      <c r="P110" s="10"/>
      <c r="Q110" s="7"/>
      <c r="R110" s="7"/>
      <c r="S110" s="8"/>
      <c r="T110" s="6"/>
      <c r="U110" s="6"/>
      <c r="V110" s="10"/>
      <c r="W110" s="7"/>
      <c r="X110" s="7"/>
      <c r="Y110" s="8"/>
      <c r="Z110" s="6"/>
      <c r="AA110" s="6"/>
      <c r="AB110" s="10"/>
      <c r="AC110" s="7"/>
      <c r="AD110" s="7"/>
      <c r="AE110" s="8"/>
      <c r="AF110" s="34"/>
      <c r="AG110" s="34"/>
      <c r="AH110" s="34"/>
      <c r="AI110" s="34"/>
      <c r="AJ110" s="34"/>
      <c r="AK110" s="34"/>
      <c r="AL110" s="34"/>
      <c r="AM110" s="34"/>
      <c r="AN110" s="34"/>
      <c r="AO110" s="34"/>
      <c r="AP110" s="34"/>
      <c r="AQ110" s="34"/>
    </row>
    <row r="111" spans="1:43" x14ac:dyDescent="0.15">
      <c r="A111" s="9"/>
      <c r="B111" s="6"/>
      <c r="C111" s="6"/>
      <c r="D111" s="10"/>
      <c r="E111" s="7"/>
      <c r="F111" s="7"/>
      <c r="G111" s="8"/>
      <c r="H111" s="6"/>
      <c r="I111" s="6"/>
      <c r="J111" s="10"/>
      <c r="K111" s="7"/>
      <c r="L111" s="7"/>
      <c r="M111" s="8"/>
      <c r="N111" s="6"/>
      <c r="O111" s="6"/>
      <c r="P111" s="10"/>
      <c r="Q111" s="7"/>
      <c r="R111" s="7"/>
      <c r="S111" s="8"/>
      <c r="T111" s="6"/>
      <c r="U111" s="6"/>
      <c r="V111" s="10"/>
      <c r="W111" s="7"/>
      <c r="X111" s="7"/>
      <c r="Y111" s="8"/>
      <c r="Z111" s="6"/>
      <c r="AA111" s="6"/>
      <c r="AB111" s="10"/>
      <c r="AC111" s="7"/>
      <c r="AD111" s="7"/>
      <c r="AE111" s="8"/>
      <c r="AF111" s="34"/>
      <c r="AG111" s="34"/>
      <c r="AH111" s="34"/>
      <c r="AI111" s="34"/>
      <c r="AJ111" s="34"/>
      <c r="AK111" s="34"/>
      <c r="AL111" s="34"/>
      <c r="AM111" s="34"/>
      <c r="AN111" s="34"/>
      <c r="AO111" s="34"/>
      <c r="AP111" s="34"/>
      <c r="AQ111" s="34"/>
    </row>
    <row r="112" spans="1:43" x14ac:dyDescent="0.15">
      <c r="A112" s="9"/>
      <c r="B112" s="6"/>
      <c r="C112" s="6"/>
      <c r="D112" s="10"/>
      <c r="E112" s="7"/>
      <c r="F112" s="7"/>
      <c r="G112" s="8"/>
      <c r="H112" s="6"/>
      <c r="I112" s="6"/>
      <c r="J112" s="10"/>
      <c r="K112" s="7"/>
      <c r="L112" s="7"/>
      <c r="M112" s="8"/>
      <c r="N112" s="6"/>
      <c r="O112" s="6"/>
      <c r="P112" s="10"/>
      <c r="Q112" s="7"/>
      <c r="R112" s="7"/>
      <c r="S112" s="8"/>
      <c r="T112" s="6"/>
      <c r="U112" s="6"/>
      <c r="V112" s="10"/>
      <c r="W112" s="7"/>
      <c r="X112" s="7"/>
      <c r="Y112" s="8"/>
      <c r="Z112" s="6"/>
      <c r="AA112" s="6"/>
      <c r="AB112" s="10"/>
      <c r="AC112" s="7"/>
      <c r="AD112" s="7"/>
      <c r="AE112" s="8"/>
      <c r="AF112" s="34"/>
      <c r="AG112" s="34"/>
      <c r="AH112" s="34"/>
      <c r="AI112" s="34"/>
      <c r="AJ112" s="34"/>
      <c r="AK112" s="34"/>
      <c r="AL112" s="34"/>
      <c r="AM112" s="34"/>
      <c r="AN112" s="34"/>
      <c r="AO112" s="34"/>
      <c r="AP112" s="34"/>
      <c r="AQ112" s="34"/>
    </row>
    <row r="113" spans="1:43" x14ac:dyDescent="0.15">
      <c r="A113" s="9"/>
      <c r="B113" s="6"/>
      <c r="C113" s="6"/>
      <c r="D113" s="10"/>
      <c r="E113" s="7"/>
      <c r="F113" s="7"/>
      <c r="G113" s="8"/>
      <c r="H113" s="6"/>
      <c r="I113" s="6"/>
      <c r="J113" s="10"/>
      <c r="K113" s="7"/>
      <c r="L113" s="7"/>
      <c r="M113" s="8"/>
      <c r="N113" s="6"/>
      <c r="O113" s="6"/>
      <c r="P113" s="10"/>
      <c r="Q113" s="7"/>
      <c r="R113" s="7"/>
      <c r="S113" s="8"/>
      <c r="T113" s="6"/>
      <c r="U113" s="6"/>
      <c r="V113" s="10"/>
      <c r="W113" s="7"/>
      <c r="X113" s="7"/>
      <c r="Y113" s="8"/>
      <c r="Z113" s="6"/>
      <c r="AA113" s="6"/>
      <c r="AB113" s="10"/>
      <c r="AC113" s="7"/>
      <c r="AD113" s="7"/>
      <c r="AE113" s="8"/>
      <c r="AF113" s="34"/>
      <c r="AG113" s="34"/>
      <c r="AH113" s="34"/>
      <c r="AI113" s="34"/>
      <c r="AJ113" s="34"/>
      <c r="AK113" s="34"/>
      <c r="AL113" s="34"/>
      <c r="AM113" s="34"/>
      <c r="AN113" s="34"/>
      <c r="AO113" s="34"/>
      <c r="AP113" s="34"/>
      <c r="AQ113" s="34"/>
    </row>
    <row r="114" spans="1:43" x14ac:dyDescent="0.15">
      <c r="A114" s="9"/>
      <c r="B114" s="6"/>
      <c r="C114" s="6"/>
      <c r="D114" s="10"/>
      <c r="E114" s="7"/>
      <c r="F114" s="7"/>
      <c r="G114" s="8"/>
      <c r="H114" s="6"/>
      <c r="I114" s="6"/>
      <c r="J114" s="10"/>
      <c r="K114" s="7"/>
      <c r="L114" s="7"/>
      <c r="M114" s="8"/>
      <c r="N114" s="6"/>
      <c r="O114" s="6"/>
      <c r="P114" s="10"/>
      <c r="Q114" s="7"/>
      <c r="R114" s="7"/>
      <c r="S114" s="8"/>
      <c r="T114" s="6"/>
      <c r="U114" s="6"/>
      <c r="V114" s="10"/>
      <c r="W114" s="7"/>
      <c r="X114" s="7"/>
      <c r="Y114" s="8"/>
      <c r="Z114" s="6"/>
      <c r="AA114" s="6"/>
      <c r="AB114" s="10"/>
      <c r="AC114" s="7"/>
      <c r="AD114" s="7"/>
      <c r="AE114" s="8"/>
      <c r="AF114" s="34"/>
      <c r="AG114" s="34"/>
      <c r="AH114" s="34"/>
      <c r="AI114" s="34"/>
      <c r="AJ114" s="34"/>
      <c r="AK114" s="34"/>
      <c r="AL114" s="34"/>
      <c r="AM114" s="34"/>
      <c r="AN114" s="34"/>
      <c r="AO114" s="34"/>
      <c r="AP114" s="34"/>
      <c r="AQ114" s="34"/>
    </row>
    <row r="115" spans="1:43" x14ac:dyDescent="0.15">
      <c r="A115" s="9"/>
      <c r="B115" s="6"/>
      <c r="C115" s="6"/>
      <c r="D115" s="10"/>
      <c r="E115" s="7"/>
      <c r="F115" s="7"/>
      <c r="G115" s="8"/>
      <c r="H115" s="6"/>
      <c r="I115" s="6"/>
      <c r="J115" s="10"/>
      <c r="K115" s="7"/>
      <c r="L115" s="7"/>
      <c r="M115" s="8"/>
      <c r="N115" s="6"/>
      <c r="O115" s="6"/>
      <c r="P115" s="10"/>
      <c r="Q115" s="7"/>
      <c r="R115" s="7"/>
      <c r="S115" s="8"/>
      <c r="T115" s="6"/>
      <c r="U115" s="6"/>
      <c r="V115" s="10"/>
      <c r="W115" s="7"/>
      <c r="X115" s="7"/>
      <c r="Y115" s="8"/>
      <c r="Z115" s="6"/>
      <c r="AA115" s="6"/>
      <c r="AB115" s="10"/>
      <c r="AC115" s="7"/>
      <c r="AD115" s="7"/>
      <c r="AE115" s="8"/>
      <c r="AF115" s="34"/>
      <c r="AG115" s="34"/>
      <c r="AH115" s="34"/>
      <c r="AI115" s="34"/>
      <c r="AJ115" s="34"/>
      <c r="AK115" s="34"/>
      <c r="AL115" s="34"/>
      <c r="AM115" s="34"/>
      <c r="AN115" s="34"/>
      <c r="AO115" s="34"/>
      <c r="AP115" s="34"/>
      <c r="AQ115" s="34"/>
    </row>
    <row r="116" spans="1:43" x14ac:dyDescent="0.15">
      <c r="A116" s="9"/>
      <c r="B116" s="6"/>
      <c r="C116" s="6"/>
      <c r="D116" s="10"/>
      <c r="E116" s="7"/>
      <c r="F116" s="7"/>
      <c r="G116" s="8"/>
      <c r="H116" s="6"/>
      <c r="I116" s="6"/>
      <c r="J116" s="10"/>
      <c r="K116" s="7"/>
      <c r="L116" s="7"/>
      <c r="M116" s="8"/>
      <c r="N116" s="6"/>
      <c r="O116" s="6"/>
      <c r="P116" s="10"/>
      <c r="Q116" s="7"/>
      <c r="R116" s="7"/>
      <c r="S116" s="8"/>
      <c r="T116" s="6"/>
      <c r="U116" s="6"/>
      <c r="V116" s="10"/>
      <c r="W116" s="7"/>
      <c r="X116" s="7"/>
      <c r="Y116" s="8"/>
      <c r="Z116" s="6"/>
      <c r="AA116" s="6"/>
      <c r="AB116" s="10"/>
      <c r="AC116" s="7"/>
      <c r="AD116" s="7"/>
      <c r="AE116" s="8"/>
      <c r="AF116" s="34"/>
      <c r="AG116" s="34"/>
      <c r="AH116" s="34"/>
      <c r="AI116" s="34"/>
      <c r="AJ116" s="34"/>
      <c r="AK116" s="34"/>
      <c r="AL116" s="34"/>
      <c r="AM116" s="34"/>
      <c r="AN116" s="34"/>
      <c r="AO116" s="34"/>
      <c r="AP116" s="34"/>
      <c r="AQ116" s="34"/>
    </row>
    <row r="117" spans="1:43" x14ac:dyDescent="0.15">
      <c r="A117" s="9"/>
      <c r="B117" s="6"/>
      <c r="C117" s="6"/>
      <c r="D117" s="10"/>
      <c r="E117" s="7"/>
      <c r="F117" s="7"/>
      <c r="G117" s="8"/>
      <c r="H117" s="6"/>
      <c r="I117" s="6"/>
      <c r="J117" s="10"/>
      <c r="K117" s="7"/>
      <c r="L117" s="7"/>
      <c r="M117" s="8"/>
      <c r="N117" s="6"/>
      <c r="O117" s="6"/>
      <c r="P117" s="10"/>
      <c r="Q117" s="7"/>
      <c r="R117" s="7"/>
      <c r="S117" s="8"/>
      <c r="T117" s="6"/>
      <c r="U117" s="6"/>
      <c r="V117" s="10"/>
      <c r="W117" s="7"/>
      <c r="X117" s="7"/>
      <c r="Y117" s="8"/>
      <c r="Z117" s="6"/>
      <c r="AA117" s="6"/>
      <c r="AB117" s="10"/>
      <c r="AC117" s="7"/>
      <c r="AD117" s="7"/>
      <c r="AE117" s="8"/>
      <c r="AF117" s="34"/>
      <c r="AG117" s="34"/>
      <c r="AH117" s="34"/>
      <c r="AI117" s="34"/>
      <c r="AJ117" s="34"/>
      <c r="AK117" s="34"/>
      <c r="AL117" s="34"/>
      <c r="AM117" s="34"/>
      <c r="AN117" s="34"/>
      <c r="AO117" s="34"/>
      <c r="AP117" s="34"/>
      <c r="AQ117" s="34"/>
    </row>
    <row r="118" spans="1:43" x14ac:dyDescent="0.15">
      <c r="A118" s="9"/>
      <c r="B118" s="6"/>
      <c r="C118" s="6"/>
      <c r="D118" s="10"/>
      <c r="E118" s="7"/>
      <c r="F118" s="7"/>
      <c r="G118" s="8"/>
      <c r="H118" s="6"/>
      <c r="I118" s="6"/>
      <c r="J118" s="10"/>
      <c r="K118" s="7"/>
      <c r="L118" s="7"/>
      <c r="M118" s="8"/>
      <c r="N118" s="6"/>
      <c r="O118" s="6"/>
      <c r="P118" s="10"/>
      <c r="Q118" s="7"/>
      <c r="R118" s="7"/>
      <c r="S118" s="8"/>
      <c r="T118" s="6"/>
      <c r="U118" s="6"/>
      <c r="V118" s="10"/>
      <c r="W118" s="7"/>
      <c r="X118" s="7"/>
      <c r="Y118" s="8"/>
      <c r="Z118" s="6"/>
      <c r="AA118" s="6"/>
      <c r="AB118" s="10"/>
      <c r="AC118" s="7"/>
      <c r="AD118" s="7"/>
      <c r="AE118" s="8"/>
      <c r="AF118" s="34"/>
      <c r="AG118" s="34"/>
      <c r="AH118" s="34"/>
      <c r="AI118" s="34"/>
      <c r="AJ118" s="34"/>
      <c r="AK118" s="34"/>
      <c r="AL118" s="34"/>
      <c r="AM118" s="34"/>
      <c r="AN118" s="34"/>
      <c r="AO118" s="34"/>
      <c r="AP118" s="34"/>
      <c r="AQ118" s="34"/>
    </row>
    <row r="119" spans="1:43" x14ac:dyDescent="0.15">
      <c r="A119" s="9"/>
      <c r="B119" s="6"/>
      <c r="C119" s="6"/>
      <c r="D119" s="10"/>
      <c r="E119" s="7"/>
      <c r="F119" s="7"/>
      <c r="G119" s="8"/>
      <c r="H119" s="6"/>
      <c r="I119" s="6"/>
      <c r="J119" s="10"/>
      <c r="K119" s="7"/>
      <c r="L119" s="7"/>
      <c r="M119" s="8"/>
      <c r="N119" s="6"/>
      <c r="O119" s="6"/>
      <c r="P119" s="10"/>
      <c r="Q119" s="7"/>
      <c r="R119" s="7"/>
      <c r="S119" s="8"/>
      <c r="T119" s="6"/>
      <c r="U119" s="6"/>
      <c r="V119" s="10"/>
      <c r="W119" s="7"/>
      <c r="X119" s="7"/>
      <c r="Y119" s="8"/>
      <c r="Z119" s="6"/>
      <c r="AA119" s="6"/>
      <c r="AB119" s="10"/>
      <c r="AC119" s="7"/>
      <c r="AD119" s="7"/>
      <c r="AE119" s="8"/>
      <c r="AF119" s="34"/>
      <c r="AG119" s="34"/>
      <c r="AH119" s="34"/>
      <c r="AI119" s="34"/>
      <c r="AJ119" s="34"/>
      <c r="AK119" s="34"/>
      <c r="AL119" s="34"/>
      <c r="AM119" s="34"/>
      <c r="AN119" s="34"/>
      <c r="AO119" s="34"/>
      <c r="AP119" s="34"/>
      <c r="AQ119" s="34"/>
    </row>
    <row r="120" spans="1:43" x14ac:dyDescent="0.15">
      <c r="A120" s="9"/>
      <c r="B120" s="6"/>
      <c r="C120" s="6"/>
      <c r="D120" s="10"/>
      <c r="E120" s="7"/>
      <c r="F120" s="7"/>
      <c r="G120" s="8"/>
      <c r="H120" s="6"/>
      <c r="I120" s="6"/>
      <c r="J120" s="10"/>
      <c r="K120" s="7"/>
      <c r="L120" s="7"/>
      <c r="M120" s="8"/>
      <c r="N120" s="6"/>
      <c r="O120" s="6"/>
      <c r="P120" s="10"/>
      <c r="Q120" s="7"/>
      <c r="R120" s="7"/>
      <c r="S120" s="8"/>
      <c r="T120" s="6"/>
      <c r="U120" s="6"/>
      <c r="V120" s="10"/>
      <c r="W120" s="7"/>
      <c r="X120" s="7"/>
      <c r="Y120" s="8"/>
      <c r="Z120" s="6"/>
      <c r="AA120" s="6"/>
      <c r="AB120" s="10"/>
      <c r="AC120" s="7"/>
      <c r="AD120" s="7"/>
      <c r="AE120" s="8"/>
      <c r="AF120" s="34"/>
      <c r="AG120" s="34"/>
      <c r="AH120" s="34"/>
      <c r="AI120" s="34"/>
      <c r="AJ120" s="34"/>
      <c r="AK120" s="34"/>
      <c r="AL120" s="34"/>
      <c r="AM120" s="34"/>
      <c r="AN120" s="34"/>
      <c r="AO120" s="34"/>
      <c r="AP120" s="34"/>
      <c r="AQ120" s="34"/>
    </row>
    <row r="121" spans="1:43" x14ac:dyDescent="0.15">
      <c r="A121" s="9"/>
      <c r="B121" s="6"/>
      <c r="C121" s="6"/>
      <c r="D121" s="10"/>
      <c r="E121" s="7"/>
      <c r="F121" s="7"/>
      <c r="G121" s="8"/>
      <c r="H121" s="6"/>
      <c r="I121" s="6"/>
      <c r="J121" s="10"/>
      <c r="K121" s="7"/>
      <c r="L121" s="7"/>
      <c r="M121" s="8"/>
      <c r="N121" s="6"/>
      <c r="O121" s="6"/>
      <c r="P121" s="10"/>
      <c r="Q121" s="7"/>
      <c r="R121" s="7"/>
      <c r="S121" s="8"/>
      <c r="T121" s="6"/>
      <c r="U121" s="6"/>
      <c r="V121" s="10"/>
      <c r="W121" s="7"/>
      <c r="X121" s="7"/>
      <c r="Y121" s="8"/>
      <c r="Z121" s="6"/>
      <c r="AA121" s="6"/>
      <c r="AB121" s="10"/>
      <c r="AC121" s="7"/>
      <c r="AD121" s="7"/>
      <c r="AE121" s="8"/>
      <c r="AF121" s="34"/>
      <c r="AG121" s="34"/>
      <c r="AH121" s="34"/>
      <c r="AI121" s="34"/>
      <c r="AJ121" s="34"/>
      <c r="AK121" s="34"/>
      <c r="AL121" s="34"/>
      <c r="AM121" s="34"/>
      <c r="AN121" s="34"/>
      <c r="AO121" s="34"/>
      <c r="AP121" s="34"/>
      <c r="AQ121" s="34"/>
    </row>
    <row r="122" spans="1:43" x14ac:dyDescent="0.15">
      <c r="A122" s="9"/>
      <c r="B122" s="6"/>
      <c r="C122" s="6"/>
      <c r="D122" s="10"/>
      <c r="E122" s="7"/>
      <c r="F122" s="7"/>
      <c r="G122" s="8"/>
      <c r="H122" s="6"/>
      <c r="I122" s="6"/>
      <c r="J122" s="10"/>
      <c r="K122" s="7"/>
      <c r="L122" s="7"/>
      <c r="M122" s="8"/>
      <c r="N122" s="6"/>
      <c r="O122" s="6"/>
      <c r="P122" s="10"/>
      <c r="Q122" s="7"/>
      <c r="R122" s="7"/>
      <c r="S122" s="8"/>
      <c r="T122" s="6"/>
      <c r="U122" s="6"/>
      <c r="V122" s="10"/>
      <c r="W122" s="7"/>
      <c r="X122" s="7"/>
      <c r="Y122" s="8"/>
      <c r="Z122" s="6"/>
      <c r="AA122" s="6"/>
      <c r="AB122" s="10"/>
      <c r="AC122" s="7"/>
      <c r="AD122" s="7"/>
      <c r="AE122" s="8"/>
      <c r="AF122" s="34"/>
      <c r="AG122" s="34"/>
      <c r="AH122" s="34"/>
      <c r="AI122" s="34"/>
      <c r="AJ122" s="34"/>
      <c r="AK122" s="34"/>
      <c r="AL122" s="34"/>
      <c r="AM122" s="34"/>
      <c r="AN122" s="34"/>
      <c r="AO122" s="34"/>
      <c r="AP122" s="34"/>
      <c r="AQ122" s="34"/>
    </row>
    <row r="123" spans="1:43" x14ac:dyDescent="0.15">
      <c r="A123" s="9"/>
      <c r="B123" s="6"/>
      <c r="C123" s="6"/>
      <c r="D123" s="10"/>
      <c r="E123" s="7"/>
      <c r="F123" s="7"/>
      <c r="G123" s="8"/>
      <c r="H123" s="6"/>
      <c r="I123" s="6"/>
      <c r="J123" s="10"/>
      <c r="K123" s="7"/>
      <c r="L123" s="7"/>
      <c r="M123" s="8"/>
      <c r="N123" s="6"/>
      <c r="O123" s="6"/>
      <c r="P123" s="10"/>
      <c r="Q123" s="7"/>
      <c r="R123" s="7"/>
      <c r="S123" s="8"/>
      <c r="T123" s="6"/>
      <c r="U123" s="6"/>
      <c r="V123" s="10"/>
      <c r="W123" s="7"/>
      <c r="X123" s="7"/>
      <c r="Y123" s="8"/>
      <c r="Z123" s="6"/>
      <c r="AA123" s="6"/>
      <c r="AB123" s="10"/>
      <c r="AC123" s="7"/>
      <c r="AD123" s="7"/>
      <c r="AE123" s="8"/>
      <c r="AF123" s="34"/>
      <c r="AG123" s="34"/>
      <c r="AH123" s="34"/>
      <c r="AI123" s="34"/>
      <c r="AJ123" s="34"/>
      <c r="AK123" s="34"/>
      <c r="AL123" s="34"/>
      <c r="AM123" s="34"/>
      <c r="AN123" s="34"/>
      <c r="AO123" s="34"/>
      <c r="AP123" s="34"/>
      <c r="AQ123" s="34"/>
    </row>
    <row r="124" spans="1:43" x14ac:dyDescent="0.15">
      <c r="A124" s="9"/>
      <c r="B124" s="6"/>
      <c r="C124" s="6"/>
      <c r="D124" s="10"/>
      <c r="E124" s="7"/>
      <c r="F124" s="7"/>
      <c r="G124" s="8"/>
      <c r="H124" s="6"/>
      <c r="I124" s="6"/>
      <c r="J124" s="10"/>
      <c r="K124" s="7"/>
      <c r="L124" s="7"/>
      <c r="M124" s="8"/>
      <c r="N124" s="6"/>
      <c r="O124" s="6"/>
      <c r="P124" s="10"/>
      <c r="Q124" s="7"/>
      <c r="R124" s="7"/>
      <c r="S124" s="8"/>
      <c r="T124" s="6"/>
      <c r="U124" s="6"/>
      <c r="V124" s="10"/>
      <c r="W124" s="7"/>
      <c r="X124" s="7"/>
      <c r="Y124" s="8"/>
      <c r="Z124" s="6"/>
      <c r="AA124" s="6"/>
      <c r="AB124" s="10"/>
      <c r="AC124" s="7"/>
      <c r="AD124" s="7"/>
      <c r="AE124" s="8"/>
      <c r="AF124" s="34"/>
      <c r="AG124" s="34"/>
      <c r="AH124" s="34"/>
      <c r="AI124" s="34"/>
      <c r="AJ124" s="34"/>
      <c r="AK124" s="34"/>
      <c r="AL124" s="34"/>
      <c r="AM124" s="34"/>
      <c r="AN124" s="34"/>
      <c r="AO124" s="34"/>
      <c r="AP124" s="34"/>
      <c r="AQ124" s="34"/>
    </row>
    <row r="125" spans="1:43" x14ac:dyDescent="0.15">
      <c r="A125" s="9"/>
      <c r="B125" s="6"/>
      <c r="C125" s="6"/>
      <c r="D125" s="10"/>
      <c r="E125" s="7"/>
      <c r="F125" s="7"/>
      <c r="G125" s="8"/>
      <c r="H125" s="6"/>
      <c r="I125" s="6"/>
      <c r="J125" s="10"/>
      <c r="K125" s="7"/>
      <c r="L125" s="7"/>
      <c r="M125" s="8"/>
      <c r="N125" s="6"/>
      <c r="O125" s="6"/>
      <c r="P125" s="10"/>
      <c r="Q125" s="7"/>
      <c r="R125" s="7"/>
      <c r="S125" s="8"/>
      <c r="T125" s="6"/>
      <c r="U125" s="6"/>
      <c r="V125" s="10"/>
      <c r="W125" s="7"/>
      <c r="X125" s="7"/>
      <c r="Y125" s="8"/>
      <c r="Z125" s="6"/>
      <c r="AA125" s="6"/>
      <c r="AB125" s="10"/>
      <c r="AC125" s="7"/>
      <c r="AD125" s="7"/>
      <c r="AE125" s="8"/>
      <c r="AF125" s="34"/>
      <c r="AG125" s="34"/>
      <c r="AH125" s="34"/>
      <c r="AI125" s="34"/>
      <c r="AJ125" s="34"/>
      <c r="AK125" s="34"/>
      <c r="AL125" s="34"/>
      <c r="AM125" s="34"/>
      <c r="AN125" s="34"/>
      <c r="AO125" s="34"/>
      <c r="AP125" s="34"/>
      <c r="AQ125" s="34"/>
    </row>
    <row r="126" spans="1:43" x14ac:dyDescent="0.15">
      <c r="A126" s="9"/>
      <c r="B126" s="6"/>
      <c r="C126" s="6"/>
      <c r="D126" s="10"/>
      <c r="E126" s="7"/>
      <c r="F126" s="7"/>
      <c r="G126" s="8"/>
      <c r="H126" s="6"/>
      <c r="I126" s="6"/>
      <c r="J126" s="10"/>
      <c r="K126" s="7"/>
      <c r="L126" s="7"/>
      <c r="M126" s="8"/>
      <c r="N126" s="6"/>
      <c r="O126" s="6"/>
      <c r="P126" s="10"/>
      <c r="Q126" s="7"/>
      <c r="R126" s="7"/>
      <c r="S126" s="8"/>
      <c r="T126" s="6"/>
      <c r="U126" s="6"/>
      <c r="V126" s="10"/>
      <c r="W126" s="7"/>
      <c r="X126" s="7"/>
      <c r="Y126" s="8"/>
      <c r="Z126" s="6"/>
      <c r="AA126" s="6"/>
      <c r="AB126" s="10"/>
      <c r="AC126" s="7"/>
      <c r="AD126" s="7"/>
      <c r="AE126" s="8"/>
      <c r="AF126" s="34"/>
      <c r="AG126" s="34"/>
      <c r="AH126" s="34"/>
      <c r="AI126" s="34"/>
      <c r="AJ126" s="34"/>
      <c r="AK126" s="34"/>
      <c r="AL126" s="34"/>
      <c r="AM126" s="34"/>
      <c r="AN126" s="34"/>
      <c r="AO126" s="34"/>
      <c r="AP126" s="34"/>
      <c r="AQ126" s="34"/>
    </row>
    <row r="127" spans="1:43" x14ac:dyDescent="0.15">
      <c r="A127" s="9"/>
      <c r="B127" s="6"/>
      <c r="C127" s="6"/>
      <c r="D127" s="10"/>
      <c r="E127" s="7"/>
      <c r="F127" s="7"/>
      <c r="G127" s="8"/>
      <c r="H127" s="6"/>
      <c r="I127" s="6"/>
      <c r="J127" s="10"/>
      <c r="K127" s="7"/>
      <c r="L127" s="7"/>
      <c r="M127" s="8"/>
      <c r="N127" s="6"/>
      <c r="O127" s="6"/>
      <c r="P127" s="10"/>
      <c r="Q127" s="7"/>
      <c r="R127" s="7"/>
      <c r="S127" s="8"/>
      <c r="T127" s="6"/>
      <c r="U127" s="6"/>
      <c r="V127" s="10"/>
      <c r="W127" s="7"/>
      <c r="X127" s="7"/>
      <c r="Y127" s="8"/>
      <c r="Z127" s="6"/>
      <c r="AA127" s="6"/>
      <c r="AB127" s="10"/>
      <c r="AC127" s="7"/>
      <c r="AD127" s="7"/>
      <c r="AE127" s="8"/>
      <c r="AF127" s="34"/>
      <c r="AG127" s="34"/>
      <c r="AH127" s="34"/>
      <c r="AI127" s="34"/>
      <c r="AJ127" s="34"/>
      <c r="AK127" s="34"/>
      <c r="AL127" s="34"/>
      <c r="AM127" s="34"/>
      <c r="AN127" s="34"/>
      <c r="AO127" s="34"/>
      <c r="AP127" s="34"/>
      <c r="AQ127" s="34"/>
    </row>
    <row r="128" spans="1:43" x14ac:dyDescent="0.15">
      <c r="A128" s="9"/>
      <c r="B128" s="6"/>
      <c r="C128" s="6"/>
      <c r="D128" s="10"/>
      <c r="E128" s="7"/>
      <c r="F128" s="7"/>
      <c r="G128" s="8"/>
      <c r="H128" s="6"/>
      <c r="I128" s="6"/>
      <c r="J128" s="10"/>
      <c r="K128" s="7"/>
      <c r="L128" s="7"/>
      <c r="M128" s="8"/>
      <c r="N128" s="6"/>
      <c r="O128" s="6"/>
      <c r="P128" s="10"/>
      <c r="Q128" s="7"/>
      <c r="R128" s="7"/>
      <c r="S128" s="8"/>
      <c r="T128" s="6"/>
      <c r="U128" s="6"/>
      <c r="V128" s="10"/>
      <c r="W128" s="7"/>
      <c r="X128" s="7"/>
      <c r="Y128" s="8"/>
      <c r="Z128" s="6"/>
      <c r="AA128" s="6"/>
      <c r="AB128" s="10"/>
      <c r="AC128" s="7"/>
      <c r="AD128" s="7"/>
      <c r="AE128" s="8"/>
      <c r="AF128" s="34"/>
      <c r="AG128" s="34"/>
      <c r="AH128" s="34"/>
      <c r="AI128" s="34"/>
      <c r="AJ128" s="34"/>
      <c r="AK128" s="34"/>
      <c r="AL128" s="34"/>
      <c r="AM128" s="34"/>
      <c r="AN128" s="34"/>
      <c r="AO128" s="34"/>
      <c r="AP128" s="34"/>
      <c r="AQ128" s="34"/>
    </row>
    <row r="129" spans="1:43" x14ac:dyDescent="0.15">
      <c r="A129" s="9"/>
      <c r="B129" s="6"/>
      <c r="C129" s="6"/>
      <c r="D129" s="10"/>
      <c r="E129" s="7"/>
      <c r="F129" s="7"/>
      <c r="G129" s="8"/>
      <c r="H129" s="6"/>
      <c r="I129" s="6"/>
      <c r="J129" s="10"/>
      <c r="K129" s="7"/>
      <c r="L129" s="7"/>
      <c r="M129" s="8"/>
      <c r="N129" s="6"/>
      <c r="O129" s="6"/>
      <c r="P129" s="10"/>
      <c r="Q129" s="7"/>
      <c r="R129" s="7"/>
      <c r="S129" s="8"/>
      <c r="T129" s="6"/>
      <c r="U129" s="6"/>
      <c r="V129" s="10"/>
      <c r="W129" s="7"/>
      <c r="X129" s="7"/>
      <c r="Y129" s="8"/>
      <c r="Z129" s="6"/>
      <c r="AA129" s="6"/>
      <c r="AB129" s="10"/>
      <c r="AC129" s="7"/>
      <c r="AD129" s="7"/>
      <c r="AE129" s="8"/>
      <c r="AF129" s="34"/>
      <c r="AG129" s="34"/>
      <c r="AH129" s="34"/>
      <c r="AI129" s="34"/>
      <c r="AJ129" s="34"/>
      <c r="AK129" s="34"/>
      <c r="AL129" s="34"/>
      <c r="AM129" s="34"/>
      <c r="AN129" s="34"/>
      <c r="AO129" s="34"/>
      <c r="AP129" s="34"/>
      <c r="AQ129" s="34"/>
    </row>
    <row r="130" spans="1:43" x14ac:dyDescent="0.15">
      <c r="A130" s="9"/>
      <c r="B130" s="6"/>
      <c r="C130" s="6"/>
      <c r="D130" s="10"/>
      <c r="E130" s="7"/>
      <c r="F130" s="7"/>
      <c r="G130" s="8"/>
      <c r="H130" s="6"/>
      <c r="I130" s="6"/>
      <c r="J130" s="10"/>
      <c r="K130" s="7"/>
      <c r="L130" s="7"/>
      <c r="M130" s="8"/>
      <c r="N130" s="6"/>
      <c r="O130" s="6"/>
      <c r="P130" s="10"/>
      <c r="Q130" s="7"/>
      <c r="R130" s="7"/>
      <c r="S130" s="8"/>
      <c r="T130" s="6"/>
      <c r="U130" s="6"/>
      <c r="V130" s="10"/>
      <c r="W130" s="7"/>
      <c r="X130" s="7"/>
      <c r="Y130" s="8"/>
      <c r="Z130" s="6"/>
      <c r="AA130" s="6"/>
      <c r="AB130" s="10"/>
      <c r="AC130" s="7"/>
      <c r="AD130" s="7"/>
      <c r="AE130" s="8"/>
      <c r="AF130" s="34"/>
      <c r="AG130" s="34"/>
      <c r="AH130" s="34"/>
      <c r="AI130" s="34"/>
      <c r="AJ130" s="34"/>
      <c r="AK130" s="34"/>
      <c r="AL130" s="34"/>
      <c r="AM130" s="34"/>
      <c r="AN130" s="34"/>
      <c r="AO130" s="34"/>
      <c r="AP130" s="34"/>
      <c r="AQ130" s="34"/>
    </row>
    <row r="131" spans="1:43" x14ac:dyDescent="0.15">
      <c r="A131" s="9"/>
      <c r="B131" s="6"/>
      <c r="C131" s="6"/>
      <c r="D131" s="10"/>
      <c r="E131" s="7"/>
      <c r="F131" s="7"/>
      <c r="G131" s="8"/>
      <c r="H131" s="6"/>
      <c r="I131" s="6"/>
      <c r="J131" s="10"/>
      <c r="K131" s="7"/>
      <c r="L131" s="7"/>
      <c r="M131" s="8"/>
      <c r="N131" s="6"/>
      <c r="O131" s="6"/>
      <c r="P131" s="10"/>
      <c r="Q131" s="7"/>
      <c r="R131" s="7"/>
      <c r="S131" s="8"/>
      <c r="T131" s="6"/>
      <c r="U131" s="6"/>
      <c r="V131" s="10"/>
      <c r="W131" s="7"/>
      <c r="X131" s="7"/>
      <c r="Y131" s="8"/>
      <c r="Z131" s="6"/>
      <c r="AA131" s="6"/>
      <c r="AB131" s="10"/>
      <c r="AC131" s="7"/>
      <c r="AD131" s="7"/>
      <c r="AE131" s="8"/>
      <c r="AF131" s="34"/>
      <c r="AG131" s="34"/>
      <c r="AH131" s="34"/>
      <c r="AI131" s="34"/>
      <c r="AJ131" s="34"/>
      <c r="AK131" s="34"/>
      <c r="AL131" s="34"/>
      <c r="AM131" s="34"/>
      <c r="AN131" s="34"/>
      <c r="AO131" s="34"/>
      <c r="AP131" s="34"/>
      <c r="AQ131" s="34"/>
    </row>
    <row r="132" spans="1:43" x14ac:dyDescent="0.15">
      <c r="A132" s="9"/>
      <c r="B132" s="6"/>
      <c r="C132" s="6"/>
      <c r="D132" s="10"/>
      <c r="E132" s="7"/>
      <c r="F132" s="7"/>
      <c r="G132" s="8"/>
      <c r="H132" s="6"/>
      <c r="I132" s="6"/>
      <c r="J132" s="10"/>
      <c r="K132" s="7"/>
      <c r="L132" s="7"/>
      <c r="M132" s="8"/>
      <c r="N132" s="6"/>
      <c r="O132" s="6"/>
      <c r="P132" s="10"/>
      <c r="Q132" s="7"/>
      <c r="R132" s="7"/>
      <c r="S132" s="8"/>
      <c r="T132" s="6"/>
      <c r="U132" s="6"/>
      <c r="V132" s="10"/>
      <c r="W132" s="7"/>
      <c r="X132" s="7"/>
      <c r="Y132" s="8"/>
      <c r="Z132" s="6"/>
      <c r="AA132" s="6"/>
      <c r="AB132" s="10"/>
      <c r="AC132" s="7"/>
      <c r="AD132" s="7"/>
      <c r="AE132" s="8"/>
      <c r="AF132" s="34"/>
      <c r="AG132" s="34"/>
      <c r="AH132" s="34"/>
      <c r="AI132" s="34"/>
      <c r="AJ132" s="34"/>
      <c r="AK132" s="34"/>
      <c r="AL132" s="34"/>
      <c r="AM132" s="34"/>
      <c r="AN132" s="34"/>
      <c r="AO132" s="34"/>
      <c r="AP132" s="34"/>
      <c r="AQ132" s="34"/>
    </row>
    <row r="133" spans="1:43" x14ac:dyDescent="0.15">
      <c r="A133" s="9"/>
      <c r="B133" s="6"/>
      <c r="C133" s="6"/>
      <c r="D133" s="10"/>
      <c r="E133" s="7"/>
      <c r="F133" s="7"/>
      <c r="G133" s="8"/>
      <c r="H133" s="6"/>
      <c r="I133" s="6"/>
      <c r="J133" s="10"/>
      <c r="K133" s="7"/>
      <c r="L133" s="7"/>
      <c r="M133" s="8"/>
      <c r="N133" s="6"/>
      <c r="O133" s="6"/>
      <c r="P133" s="10"/>
      <c r="Q133" s="7"/>
      <c r="R133" s="7"/>
      <c r="S133" s="8"/>
      <c r="T133" s="6"/>
      <c r="U133" s="6"/>
      <c r="V133" s="10"/>
      <c r="W133" s="7"/>
      <c r="X133" s="7"/>
      <c r="Y133" s="8"/>
      <c r="Z133" s="6"/>
      <c r="AA133" s="6"/>
      <c r="AB133" s="10"/>
      <c r="AC133" s="7"/>
      <c r="AD133" s="7"/>
      <c r="AE133" s="8"/>
      <c r="AF133" s="34"/>
      <c r="AG133" s="34"/>
      <c r="AH133" s="34"/>
      <c r="AI133" s="34"/>
      <c r="AJ133" s="34"/>
      <c r="AK133" s="34"/>
      <c r="AL133" s="34"/>
      <c r="AM133" s="34"/>
      <c r="AN133" s="34"/>
      <c r="AO133" s="34"/>
      <c r="AP133" s="34"/>
      <c r="AQ133" s="34"/>
    </row>
    <row r="134" spans="1:43" x14ac:dyDescent="0.15">
      <c r="A134" s="9"/>
      <c r="B134" s="6"/>
      <c r="C134" s="6"/>
      <c r="D134" s="10"/>
      <c r="E134" s="7"/>
      <c r="F134" s="7"/>
      <c r="G134" s="8"/>
      <c r="H134" s="6"/>
      <c r="I134" s="6"/>
      <c r="J134" s="10"/>
      <c r="K134" s="7"/>
      <c r="L134" s="7"/>
      <c r="M134" s="8"/>
      <c r="N134" s="6"/>
      <c r="O134" s="6"/>
      <c r="P134" s="10"/>
      <c r="Q134" s="7"/>
      <c r="R134" s="7"/>
      <c r="S134" s="8"/>
      <c r="T134" s="6"/>
      <c r="U134" s="6"/>
      <c r="V134" s="10"/>
      <c r="W134" s="7"/>
      <c r="X134" s="7"/>
      <c r="Y134" s="8"/>
      <c r="Z134" s="6"/>
      <c r="AA134" s="6"/>
      <c r="AB134" s="10"/>
      <c r="AC134" s="7"/>
      <c r="AD134" s="7"/>
      <c r="AE134" s="8"/>
      <c r="AF134" s="34"/>
      <c r="AG134" s="34"/>
      <c r="AH134" s="34"/>
      <c r="AI134" s="34"/>
      <c r="AJ134" s="34"/>
      <c r="AK134" s="34"/>
      <c r="AL134" s="34"/>
      <c r="AM134" s="34"/>
      <c r="AN134" s="34"/>
      <c r="AO134" s="34"/>
      <c r="AP134" s="34"/>
      <c r="AQ134" s="34"/>
    </row>
    <row r="135" spans="1:43" x14ac:dyDescent="0.15">
      <c r="A135" s="9"/>
      <c r="B135" s="6"/>
      <c r="C135" s="6"/>
      <c r="D135" s="10"/>
      <c r="E135" s="7"/>
      <c r="F135" s="7"/>
      <c r="G135" s="8"/>
      <c r="H135" s="6"/>
      <c r="I135" s="6"/>
      <c r="J135" s="10"/>
      <c r="K135" s="7"/>
      <c r="L135" s="7"/>
      <c r="M135" s="8"/>
      <c r="N135" s="6"/>
      <c r="O135" s="6"/>
      <c r="P135" s="10"/>
      <c r="Q135" s="7"/>
      <c r="R135" s="7"/>
      <c r="S135" s="8"/>
      <c r="T135" s="6"/>
      <c r="U135" s="6"/>
      <c r="V135" s="10"/>
      <c r="W135" s="7"/>
      <c r="X135" s="7"/>
      <c r="Y135" s="8"/>
      <c r="Z135" s="6"/>
      <c r="AA135" s="6"/>
      <c r="AB135" s="10"/>
      <c r="AC135" s="7"/>
      <c r="AD135" s="7"/>
      <c r="AE135" s="8"/>
      <c r="AF135" s="34"/>
      <c r="AG135" s="34"/>
      <c r="AH135" s="34"/>
      <c r="AI135" s="34"/>
      <c r="AJ135" s="34"/>
      <c r="AK135" s="34"/>
      <c r="AL135" s="34"/>
      <c r="AM135" s="34"/>
      <c r="AN135" s="34"/>
      <c r="AO135" s="34"/>
      <c r="AP135" s="34"/>
      <c r="AQ135" s="34"/>
    </row>
    <row r="136" spans="1:43" x14ac:dyDescent="0.15">
      <c r="A136" s="9"/>
      <c r="B136" s="6"/>
      <c r="C136" s="6"/>
      <c r="D136" s="10"/>
      <c r="E136" s="7"/>
      <c r="F136" s="7"/>
      <c r="G136" s="8"/>
      <c r="H136" s="6"/>
      <c r="I136" s="6"/>
      <c r="J136" s="10"/>
      <c r="K136" s="7"/>
      <c r="L136" s="7"/>
      <c r="M136" s="8"/>
      <c r="N136" s="6"/>
      <c r="O136" s="6"/>
      <c r="P136" s="10"/>
      <c r="Q136" s="7"/>
      <c r="R136" s="7"/>
      <c r="S136" s="8"/>
      <c r="T136" s="6"/>
      <c r="U136" s="6"/>
      <c r="V136" s="10"/>
      <c r="W136" s="7"/>
      <c r="X136" s="7"/>
      <c r="Y136" s="8"/>
      <c r="Z136" s="6"/>
      <c r="AA136" s="6"/>
      <c r="AB136" s="10"/>
      <c r="AC136" s="7"/>
      <c r="AD136" s="7"/>
      <c r="AE136" s="8"/>
      <c r="AF136" s="34"/>
      <c r="AG136" s="34"/>
      <c r="AH136" s="34"/>
      <c r="AI136" s="34"/>
      <c r="AJ136" s="34"/>
      <c r="AK136" s="34"/>
      <c r="AL136" s="34"/>
      <c r="AM136" s="34"/>
      <c r="AN136" s="34"/>
      <c r="AO136" s="34"/>
      <c r="AP136" s="34"/>
      <c r="AQ136" s="34"/>
    </row>
    <row r="137" spans="1:43" x14ac:dyDescent="0.15">
      <c r="A137" s="9"/>
      <c r="B137" s="6"/>
      <c r="C137" s="6"/>
      <c r="D137" s="10"/>
      <c r="E137" s="7"/>
      <c r="F137" s="7"/>
      <c r="G137" s="8"/>
      <c r="H137" s="6"/>
      <c r="I137" s="6"/>
      <c r="J137" s="10"/>
      <c r="K137" s="7"/>
      <c r="L137" s="7"/>
      <c r="M137" s="8"/>
      <c r="N137" s="6"/>
      <c r="O137" s="6"/>
      <c r="P137" s="10"/>
      <c r="Q137" s="7"/>
      <c r="R137" s="7"/>
      <c r="S137" s="8"/>
      <c r="T137" s="6"/>
      <c r="U137" s="6"/>
      <c r="V137" s="10"/>
      <c r="W137" s="7"/>
      <c r="X137" s="7"/>
      <c r="Y137" s="8"/>
      <c r="Z137" s="6"/>
      <c r="AA137" s="6"/>
      <c r="AB137" s="10"/>
      <c r="AC137" s="7"/>
      <c r="AD137" s="7"/>
      <c r="AE137" s="8"/>
      <c r="AF137" s="34"/>
      <c r="AG137" s="34"/>
      <c r="AH137" s="34"/>
      <c r="AI137" s="34"/>
      <c r="AJ137" s="34"/>
      <c r="AK137" s="34"/>
      <c r="AL137" s="34"/>
      <c r="AM137" s="34"/>
      <c r="AN137" s="34"/>
      <c r="AO137" s="34"/>
      <c r="AP137" s="34"/>
      <c r="AQ137" s="34"/>
    </row>
    <row r="138" spans="1:43" x14ac:dyDescent="0.15">
      <c r="A138" s="9"/>
      <c r="B138" s="6"/>
      <c r="C138" s="6"/>
      <c r="D138" s="10"/>
      <c r="E138" s="7"/>
      <c r="F138" s="7"/>
      <c r="G138" s="8"/>
      <c r="H138" s="6"/>
      <c r="I138" s="6"/>
      <c r="J138" s="10"/>
      <c r="K138" s="7"/>
      <c r="L138" s="7"/>
      <c r="M138" s="8"/>
      <c r="N138" s="6"/>
      <c r="O138" s="6"/>
      <c r="P138" s="10"/>
      <c r="Q138" s="7"/>
      <c r="R138" s="7"/>
      <c r="S138" s="8"/>
      <c r="T138" s="6"/>
      <c r="U138" s="6"/>
      <c r="V138" s="10"/>
      <c r="W138" s="7"/>
      <c r="X138" s="7"/>
      <c r="Y138" s="8"/>
      <c r="Z138" s="6"/>
      <c r="AA138" s="6"/>
      <c r="AB138" s="10"/>
      <c r="AC138" s="7"/>
      <c r="AD138" s="7"/>
      <c r="AE138" s="8"/>
      <c r="AF138" s="34"/>
      <c r="AG138" s="34"/>
      <c r="AH138" s="34"/>
      <c r="AI138" s="34"/>
      <c r="AJ138" s="34"/>
      <c r="AK138" s="34"/>
      <c r="AL138" s="34"/>
      <c r="AM138" s="34"/>
      <c r="AN138" s="34"/>
      <c r="AO138" s="34"/>
      <c r="AP138" s="34"/>
      <c r="AQ138" s="34"/>
    </row>
    <row r="139" spans="1:43" x14ac:dyDescent="0.15">
      <c r="A139" s="9"/>
      <c r="B139" s="6"/>
      <c r="C139" s="6"/>
      <c r="D139" s="10"/>
      <c r="E139" s="7"/>
      <c r="F139" s="7"/>
      <c r="G139" s="8"/>
      <c r="H139" s="6"/>
      <c r="I139" s="6"/>
      <c r="J139" s="10"/>
      <c r="K139" s="7"/>
      <c r="L139" s="7"/>
      <c r="M139" s="8"/>
      <c r="N139" s="6"/>
      <c r="O139" s="6"/>
      <c r="P139" s="10"/>
      <c r="Q139" s="7"/>
      <c r="R139" s="7"/>
      <c r="S139" s="8"/>
      <c r="T139" s="6"/>
      <c r="U139" s="6"/>
      <c r="V139" s="10"/>
      <c r="W139" s="7"/>
      <c r="X139" s="7"/>
      <c r="Y139" s="8"/>
      <c r="Z139" s="6"/>
      <c r="AA139" s="6"/>
      <c r="AB139" s="10"/>
      <c r="AC139" s="7"/>
      <c r="AD139" s="7"/>
      <c r="AE139" s="8"/>
      <c r="AF139" s="34"/>
      <c r="AG139" s="34"/>
      <c r="AH139" s="34"/>
      <c r="AI139" s="34"/>
      <c r="AJ139" s="34"/>
      <c r="AK139" s="34"/>
      <c r="AL139" s="34"/>
      <c r="AM139" s="34"/>
      <c r="AN139" s="34"/>
      <c r="AO139" s="34"/>
      <c r="AP139" s="34"/>
      <c r="AQ139" s="34"/>
    </row>
    <row r="140" spans="1:43" x14ac:dyDescent="0.15">
      <c r="A140" s="9"/>
      <c r="B140" s="6"/>
      <c r="C140" s="6"/>
      <c r="D140" s="10"/>
      <c r="E140" s="7"/>
      <c r="F140" s="7"/>
      <c r="G140" s="8"/>
      <c r="H140" s="6"/>
      <c r="I140" s="6"/>
      <c r="J140" s="10"/>
      <c r="K140" s="7"/>
      <c r="L140" s="7"/>
      <c r="M140" s="8"/>
      <c r="N140" s="6"/>
      <c r="O140" s="6"/>
      <c r="P140" s="10"/>
      <c r="Q140" s="7"/>
      <c r="R140" s="7"/>
      <c r="S140" s="8"/>
      <c r="T140" s="6"/>
      <c r="U140" s="6"/>
      <c r="V140" s="10"/>
      <c r="W140" s="7"/>
      <c r="X140" s="7"/>
      <c r="Y140" s="8"/>
      <c r="Z140" s="6"/>
      <c r="AA140" s="6"/>
      <c r="AB140" s="10"/>
      <c r="AC140" s="7"/>
      <c r="AD140" s="7"/>
      <c r="AE140" s="8"/>
      <c r="AF140" s="34"/>
      <c r="AG140" s="34"/>
      <c r="AH140" s="34"/>
      <c r="AI140" s="34"/>
      <c r="AJ140" s="34"/>
      <c r="AK140" s="34"/>
      <c r="AL140" s="34"/>
      <c r="AM140" s="34"/>
      <c r="AN140" s="34"/>
      <c r="AO140" s="34"/>
      <c r="AP140" s="34"/>
      <c r="AQ140" s="34"/>
    </row>
    <row r="141" spans="1:43" x14ac:dyDescent="0.15">
      <c r="A141" s="9"/>
      <c r="B141" s="6"/>
      <c r="C141" s="6"/>
      <c r="D141" s="10"/>
      <c r="E141" s="7"/>
      <c r="F141" s="7"/>
      <c r="G141" s="8"/>
      <c r="H141" s="6"/>
      <c r="I141" s="6"/>
      <c r="J141" s="10"/>
      <c r="K141" s="7"/>
      <c r="L141" s="7"/>
      <c r="M141" s="8"/>
      <c r="N141" s="6"/>
      <c r="O141" s="6"/>
      <c r="P141" s="10"/>
      <c r="Q141" s="7"/>
      <c r="R141" s="7"/>
      <c r="S141" s="8"/>
      <c r="T141" s="6"/>
      <c r="U141" s="6"/>
      <c r="V141" s="10"/>
      <c r="W141" s="7"/>
      <c r="X141" s="7"/>
      <c r="Y141" s="8"/>
      <c r="Z141" s="6"/>
      <c r="AA141" s="6"/>
      <c r="AB141" s="10"/>
      <c r="AC141" s="7"/>
      <c r="AD141" s="7"/>
      <c r="AE141" s="8"/>
      <c r="AF141" s="34"/>
      <c r="AG141" s="34"/>
      <c r="AH141" s="34"/>
      <c r="AI141" s="34"/>
      <c r="AJ141" s="34"/>
      <c r="AK141" s="34"/>
      <c r="AL141" s="34"/>
      <c r="AM141" s="34"/>
      <c r="AN141" s="34"/>
      <c r="AO141" s="34"/>
      <c r="AP141" s="34"/>
      <c r="AQ141" s="34"/>
    </row>
    <row r="142" spans="1:43" x14ac:dyDescent="0.15">
      <c r="A142" s="9"/>
      <c r="B142" s="6"/>
      <c r="C142" s="6"/>
      <c r="D142" s="10"/>
      <c r="E142" s="7"/>
      <c r="F142" s="7"/>
      <c r="G142" s="8"/>
      <c r="H142" s="6"/>
      <c r="I142" s="6"/>
      <c r="J142" s="10"/>
      <c r="K142" s="7"/>
      <c r="L142" s="7"/>
      <c r="M142" s="8"/>
      <c r="N142" s="6"/>
      <c r="O142" s="6"/>
      <c r="P142" s="10"/>
      <c r="Q142" s="7"/>
      <c r="R142" s="7"/>
      <c r="S142" s="8"/>
      <c r="T142" s="6"/>
      <c r="U142" s="6"/>
      <c r="V142" s="10"/>
      <c r="W142" s="7"/>
      <c r="X142" s="7"/>
      <c r="Y142" s="8"/>
      <c r="Z142" s="6"/>
      <c r="AA142" s="6"/>
      <c r="AB142" s="10"/>
      <c r="AC142" s="7"/>
      <c r="AD142" s="7"/>
      <c r="AE142" s="8"/>
      <c r="AF142" s="34"/>
      <c r="AG142" s="34"/>
      <c r="AH142" s="34"/>
      <c r="AI142" s="34"/>
      <c r="AJ142" s="34"/>
      <c r="AK142" s="34"/>
      <c r="AL142" s="34"/>
      <c r="AM142" s="34"/>
      <c r="AN142" s="34"/>
      <c r="AO142" s="34"/>
      <c r="AP142" s="34"/>
      <c r="AQ142" s="34"/>
    </row>
    <row r="143" spans="1:43" x14ac:dyDescent="0.15">
      <c r="A143" s="9"/>
      <c r="B143" s="6"/>
      <c r="C143" s="6"/>
      <c r="D143" s="10"/>
      <c r="E143" s="7"/>
      <c r="F143" s="7"/>
      <c r="G143" s="8"/>
      <c r="H143" s="6"/>
      <c r="I143" s="6"/>
      <c r="J143" s="10"/>
      <c r="K143" s="7"/>
      <c r="L143" s="7"/>
      <c r="M143" s="8"/>
      <c r="N143" s="6"/>
      <c r="O143" s="6"/>
      <c r="P143" s="10"/>
      <c r="Q143" s="7"/>
      <c r="R143" s="7"/>
      <c r="S143" s="8"/>
      <c r="T143" s="6"/>
      <c r="U143" s="6"/>
      <c r="V143" s="10"/>
      <c r="W143" s="7"/>
      <c r="X143" s="7"/>
      <c r="Y143" s="8"/>
      <c r="Z143" s="6"/>
      <c r="AA143" s="6"/>
      <c r="AB143" s="10"/>
      <c r="AC143" s="7"/>
      <c r="AD143" s="7"/>
      <c r="AE143" s="8"/>
      <c r="AF143" s="34"/>
      <c r="AG143" s="34"/>
      <c r="AH143" s="34"/>
      <c r="AI143" s="34"/>
      <c r="AJ143" s="34"/>
      <c r="AK143" s="34"/>
      <c r="AL143" s="34"/>
      <c r="AM143" s="34"/>
      <c r="AN143" s="34"/>
      <c r="AO143" s="34"/>
      <c r="AP143" s="34"/>
      <c r="AQ143" s="34"/>
    </row>
    <row r="144" spans="1:43" x14ac:dyDescent="0.15">
      <c r="A144" s="9"/>
      <c r="B144" s="6"/>
      <c r="C144" s="6"/>
      <c r="D144" s="10"/>
      <c r="E144" s="7"/>
      <c r="F144" s="7"/>
      <c r="G144" s="8"/>
      <c r="H144" s="6"/>
      <c r="I144" s="6"/>
      <c r="J144" s="10"/>
      <c r="K144" s="7"/>
      <c r="L144" s="7"/>
      <c r="M144" s="8"/>
      <c r="N144" s="6"/>
      <c r="O144" s="6"/>
      <c r="P144" s="10"/>
      <c r="Q144" s="7"/>
      <c r="R144" s="7"/>
      <c r="S144" s="8"/>
      <c r="T144" s="6"/>
      <c r="U144" s="6"/>
      <c r="V144" s="10"/>
      <c r="W144" s="7"/>
      <c r="X144" s="7"/>
      <c r="Y144" s="8"/>
      <c r="Z144" s="6"/>
      <c r="AA144" s="6"/>
      <c r="AB144" s="10"/>
      <c r="AC144" s="7"/>
      <c r="AD144" s="7"/>
      <c r="AE144" s="8"/>
      <c r="AF144" s="34"/>
      <c r="AG144" s="34"/>
      <c r="AH144" s="34"/>
      <c r="AI144" s="34"/>
      <c r="AJ144" s="34"/>
      <c r="AK144" s="34"/>
      <c r="AL144" s="34"/>
      <c r="AM144" s="34"/>
      <c r="AN144" s="34"/>
      <c r="AO144" s="34"/>
      <c r="AP144" s="34"/>
      <c r="AQ144" s="34"/>
    </row>
    <row r="145" spans="1:43" x14ac:dyDescent="0.15">
      <c r="A145" s="9"/>
      <c r="B145" s="6"/>
      <c r="C145" s="6"/>
      <c r="D145" s="10"/>
      <c r="E145" s="7"/>
      <c r="F145" s="7"/>
      <c r="G145" s="8"/>
      <c r="H145" s="6"/>
      <c r="I145" s="6"/>
      <c r="J145" s="10"/>
      <c r="K145" s="7"/>
      <c r="L145" s="7"/>
      <c r="M145" s="8"/>
      <c r="N145" s="6"/>
      <c r="O145" s="6"/>
      <c r="P145" s="10"/>
      <c r="Q145" s="7"/>
      <c r="R145" s="7"/>
      <c r="S145" s="8"/>
      <c r="T145" s="6"/>
      <c r="U145" s="6"/>
      <c r="V145" s="10"/>
      <c r="W145" s="7"/>
      <c r="X145" s="7"/>
      <c r="Y145" s="8"/>
      <c r="Z145" s="6"/>
      <c r="AA145" s="6"/>
      <c r="AB145" s="10"/>
      <c r="AC145" s="7"/>
      <c r="AD145" s="7"/>
      <c r="AE145" s="8"/>
      <c r="AF145" s="34"/>
      <c r="AG145" s="34"/>
      <c r="AH145" s="34"/>
      <c r="AI145" s="34"/>
      <c r="AJ145" s="34"/>
      <c r="AK145" s="34"/>
      <c r="AL145" s="34"/>
      <c r="AM145" s="34"/>
      <c r="AN145" s="34"/>
      <c r="AO145" s="34"/>
      <c r="AP145" s="34"/>
      <c r="AQ145" s="34"/>
    </row>
    <row r="146" spans="1:43" x14ac:dyDescent="0.15">
      <c r="A146" s="9"/>
      <c r="B146" s="6"/>
      <c r="C146" s="6"/>
      <c r="D146" s="10"/>
      <c r="E146" s="7"/>
      <c r="F146" s="7"/>
      <c r="G146" s="8"/>
      <c r="H146" s="6"/>
      <c r="I146" s="6"/>
      <c r="J146" s="10"/>
      <c r="K146" s="7"/>
      <c r="L146" s="7"/>
      <c r="M146" s="8"/>
      <c r="N146" s="6"/>
      <c r="O146" s="6"/>
      <c r="P146" s="10"/>
      <c r="Q146" s="7"/>
      <c r="R146" s="7"/>
      <c r="S146" s="8"/>
      <c r="T146" s="6"/>
      <c r="U146" s="6"/>
      <c r="V146" s="10"/>
      <c r="W146" s="7"/>
      <c r="X146" s="7"/>
      <c r="Y146" s="8"/>
      <c r="Z146" s="6"/>
      <c r="AA146" s="6"/>
      <c r="AB146" s="10"/>
      <c r="AC146" s="7"/>
      <c r="AD146" s="7"/>
      <c r="AE146" s="8"/>
      <c r="AF146" s="34"/>
      <c r="AG146" s="34"/>
      <c r="AH146" s="34"/>
      <c r="AI146" s="34"/>
      <c r="AJ146" s="34"/>
      <c r="AK146" s="34"/>
      <c r="AL146" s="34"/>
      <c r="AM146" s="34"/>
      <c r="AN146" s="34"/>
      <c r="AO146" s="34"/>
      <c r="AP146" s="34"/>
      <c r="AQ146" s="34"/>
    </row>
    <row r="147" spans="1:43" x14ac:dyDescent="0.15">
      <c r="A147" s="9"/>
      <c r="B147" s="6"/>
      <c r="C147" s="6"/>
      <c r="D147" s="10"/>
      <c r="E147" s="7"/>
      <c r="F147" s="7"/>
      <c r="G147" s="8"/>
      <c r="H147" s="6"/>
      <c r="I147" s="6"/>
      <c r="J147" s="10"/>
      <c r="K147" s="7"/>
      <c r="L147" s="7"/>
      <c r="M147" s="8"/>
      <c r="N147" s="6"/>
      <c r="O147" s="6"/>
      <c r="P147" s="10"/>
      <c r="Q147" s="7"/>
      <c r="R147" s="7"/>
      <c r="S147" s="8"/>
      <c r="T147" s="6"/>
      <c r="U147" s="6"/>
      <c r="V147" s="10"/>
      <c r="W147" s="7"/>
      <c r="X147" s="7"/>
      <c r="Y147" s="8"/>
      <c r="Z147" s="6"/>
      <c r="AA147" s="6"/>
      <c r="AB147" s="10"/>
      <c r="AC147" s="7"/>
      <c r="AD147" s="7"/>
      <c r="AE147" s="8"/>
      <c r="AF147" s="34"/>
      <c r="AG147" s="34"/>
      <c r="AH147" s="34"/>
      <c r="AI147" s="34"/>
      <c r="AJ147" s="34"/>
      <c r="AK147" s="34"/>
      <c r="AL147" s="34"/>
      <c r="AM147" s="34"/>
      <c r="AN147" s="34"/>
      <c r="AO147" s="34"/>
      <c r="AP147" s="34"/>
      <c r="AQ147" s="34"/>
    </row>
    <row r="148" spans="1:43" x14ac:dyDescent="0.15">
      <c r="A148" s="9"/>
      <c r="B148" s="6"/>
      <c r="C148" s="6"/>
      <c r="D148" s="10"/>
      <c r="E148" s="7"/>
      <c r="F148" s="7"/>
      <c r="G148" s="8"/>
      <c r="H148" s="6"/>
      <c r="I148" s="6"/>
      <c r="J148" s="10"/>
      <c r="K148" s="7"/>
      <c r="L148" s="7"/>
      <c r="M148" s="8"/>
      <c r="N148" s="6"/>
      <c r="O148" s="6"/>
      <c r="P148" s="10"/>
      <c r="Q148" s="7"/>
      <c r="R148" s="7"/>
      <c r="S148" s="8"/>
      <c r="T148" s="6"/>
      <c r="U148" s="6"/>
      <c r="V148" s="10"/>
      <c r="W148" s="7"/>
      <c r="X148" s="7"/>
      <c r="Y148" s="8"/>
      <c r="Z148" s="6"/>
      <c r="AA148" s="6"/>
      <c r="AB148" s="10"/>
      <c r="AC148" s="7"/>
      <c r="AD148" s="7"/>
      <c r="AE148" s="8"/>
      <c r="AF148" s="34"/>
      <c r="AG148" s="34"/>
      <c r="AH148" s="34"/>
      <c r="AI148" s="34"/>
      <c r="AJ148" s="34"/>
      <c r="AK148" s="34"/>
      <c r="AL148" s="34"/>
      <c r="AM148" s="34"/>
      <c r="AN148" s="34"/>
      <c r="AO148" s="34"/>
      <c r="AP148" s="34"/>
      <c r="AQ148" s="34"/>
    </row>
    <row r="149" spans="1:43" x14ac:dyDescent="0.15">
      <c r="A149" s="9"/>
      <c r="B149" s="6"/>
      <c r="C149" s="6"/>
      <c r="D149" s="10"/>
      <c r="E149" s="7"/>
      <c r="F149" s="7"/>
      <c r="G149" s="8"/>
      <c r="H149" s="6"/>
      <c r="I149" s="6"/>
      <c r="J149" s="10"/>
      <c r="K149" s="7"/>
      <c r="L149" s="7"/>
      <c r="M149" s="8"/>
      <c r="N149" s="6"/>
      <c r="O149" s="6"/>
      <c r="P149" s="10"/>
      <c r="Q149" s="7"/>
      <c r="R149" s="7"/>
      <c r="S149" s="8"/>
      <c r="T149" s="6"/>
      <c r="U149" s="6"/>
      <c r="V149" s="10"/>
      <c r="W149" s="7"/>
      <c r="X149" s="7"/>
      <c r="Y149" s="8"/>
      <c r="Z149" s="6"/>
      <c r="AA149" s="6"/>
      <c r="AB149" s="10"/>
      <c r="AC149" s="7"/>
      <c r="AD149" s="7"/>
      <c r="AE149" s="8"/>
      <c r="AF149" s="34"/>
      <c r="AG149" s="34"/>
      <c r="AH149" s="34"/>
      <c r="AI149" s="34"/>
      <c r="AJ149" s="34"/>
      <c r="AK149" s="34"/>
      <c r="AL149" s="34"/>
      <c r="AM149" s="34"/>
      <c r="AN149" s="34"/>
      <c r="AO149" s="34"/>
      <c r="AP149" s="34"/>
      <c r="AQ149" s="34"/>
    </row>
    <row r="150" spans="1:43" x14ac:dyDescent="0.15">
      <c r="A150" s="9"/>
      <c r="B150" s="6"/>
      <c r="C150" s="6"/>
      <c r="D150" s="10"/>
      <c r="E150" s="7"/>
      <c r="F150" s="7"/>
      <c r="G150" s="8"/>
      <c r="H150" s="6"/>
      <c r="I150" s="6"/>
      <c r="J150" s="10"/>
      <c r="K150" s="7"/>
      <c r="L150" s="7"/>
      <c r="M150" s="8"/>
      <c r="N150" s="6"/>
      <c r="O150" s="6"/>
      <c r="P150" s="10"/>
      <c r="Q150" s="7"/>
      <c r="R150" s="7"/>
      <c r="S150" s="8"/>
      <c r="T150" s="6"/>
      <c r="U150" s="6"/>
      <c r="V150" s="10"/>
      <c r="W150" s="7"/>
      <c r="X150" s="7"/>
      <c r="Y150" s="8"/>
      <c r="Z150" s="6"/>
      <c r="AA150" s="6"/>
      <c r="AB150" s="10"/>
      <c r="AC150" s="7"/>
      <c r="AD150" s="7"/>
      <c r="AE150" s="8"/>
      <c r="AF150" s="34"/>
      <c r="AG150" s="34"/>
      <c r="AH150" s="34"/>
      <c r="AI150" s="34"/>
      <c r="AJ150" s="34"/>
      <c r="AK150" s="34"/>
      <c r="AL150" s="34"/>
      <c r="AM150" s="34"/>
      <c r="AN150" s="34"/>
      <c r="AO150" s="34"/>
      <c r="AP150" s="34"/>
      <c r="AQ150" s="34"/>
    </row>
    <row r="151" spans="1:43" x14ac:dyDescent="0.15">
      <c r="A151" s="9"/>
      <c r="B151" s="6"/>
      <c r="C151" s="6"/>
      <c r="D151" s="10"/>
      <c r="E151" s="7"/>
      <c r="F151" s="7"/>
      <c r="G151" s="8"/>
      <c r="H151" s="6"/>
      <c r="I151" s="6"/>
      <c r="J151" s="10"/>
      <c r="K151" s="7"/>
      <c r="L151" s="7"/>
      <c r="M151" s="8"/>
      <c r="N151" s="6"/>
      <c r="O151" s="6"/>
      <c r="P151" s="10"/>
      <c r="Q151" s="7"/>
      <c r="R151" s="7"/>
      <c r="S151" s="8"/>
      <c r="T151" s="6"/>
      <c r="U151" s="6"/>
      <c r="V151" s="10"/>
      <c r="W151" s="7"/>
      <c r="X151" s="7"/>
      <c r="Y151" s="8"/>
      <c r="Z151" s="6"/>
      <c r="AA151" s="6"/>
      <c r="AB151" s="10"/>
      <c r="AC151" s="7"/>
      <c r="AD151" s="7"/>
      <c r="AE151" s="8"/>
      <c r="AF151" s="34"/>
      <c r="AG151" s="34"/>
      <c r="AH151" s="34"/>
      <c r="AI151" s="34"/>
      <c r="AJ151" s="34"/>
      <c r="AK151" s="34"/>
      <c r="AL151" s="34"/>
      <c r="AM151" s="34"/>
      <c r="AN151" s="34"/>
      <c r="AO151" s="34"/>
      <c r="AP151" s="34"/>
      <c r="AQ151" s="34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9"/>
  <sheetViews>
    <sheetView topLeftCell="H1" workbookViewId="0">
      <selection activeCell="Z7" sqref="Z7"/>
    </sheetView>
  </sheetViews>
  <sheetFormatPr defaultColWidth="9" defaultRowHeight="14.25" x14ac:dyDescent="0.15"/>
  <sheetData>
    <row r="1" spans="1:43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</row>
    <row r="2" spans="1:43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600649</v>
      </c>
      <c r="O2" s="67"/>
      <c r="P2" s="67"/>
      <c r="Q2" s="67"/>
      <c r="R2" s="67"/>
      <c r="S2" s="68"/>
      <c r="T2" s="66">
        <v>600150</v>
      </c>
      <c r="U2" s="67"/>
      <c r="V2" s="67"/>
      <c r="W2" s="67"/>
      <c r="X2" s="67"/>
      <c r="Y2" s="68"/>
      <c r="Z2" s="66">
        <v>601018</v>
      </c>
      <c r="AA2" s="67"/>
      <c r="AB2" s="67"/>
      <c r="AC2" s="67"/>
      <c r="AD2" s="67"/>
      <c r="AE2" s="68"/>
      <c r="AF2" s="66"/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</row>
    <row r="3" spans="1:43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</row>
    <row r="4" spans="1:43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</row>
    <row r="5" spans="1:43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</row>
    <row r="6" spans="1:43" x14ac:dyDescent="0.15">
      <c r="A6" s="5"/>
      <c r="B6" s="6"/>
      <c r="C6" s="6"/>
      <c r="D6" s="6"/>
      <c r="E6" s="7"/>
      <c r="F6" s="7"/>
      <c r="G6" s="8"/>
      <c r="H6" s="6">
        <v>65016</v>
      </c>
      <c r="I6" s="6">
        <v>40.725999999999999</v>
      </c>
      <c r="J6" s="6"/>
      <c r="K6" s="7">
        <v>65009</v>
      </c>
      <c r="L6" s="7">
        <v>41.088999999999999</v>
      </c>
      <c r="M6" s="8"/>
      <c r="N6" s="6">
        <v>60000</v>
      </c>
      <c r="O6" s="25">
        <v>10.246</v>
      </c>
      <c r="P6" s="6"/>
      <c r="Q6" s="7">
        <v>60000</v>
      </c>
      <c r="R6" s="7">
        <v>10.282</v>
      </c>
      <c r="S6" s="8"/>
      <c r="T6" s="6">
        <v>30000</v>
      </c>
      <c r="U6" s="6">
        <v>23.925999999999998</v>
      </c>
      <c r="V6" s="6"/>
      <c r="W6" s="7">
        <v>30000</v>
      </c>
      <c r="X6" s="7">
        <v>23.888000000000002</v>
      </c>
      <c r="Y6" s="8"/>
      <c r="Z6" s="6">
        <v>29000</v>
      </c>
      <c r="AA6" s="6">
        <v>5.54</v>
      </c>
      <c r="AB6" s="6"/>
      <c r="AC6" s="7">
        <v>29000</v>
      </c>
      <c r="AD6" s="7">
        <v>5.53</v>
      </c>
      <c r="AE6" s="8"/>
      <c r="AF6" s="6"/>
      <c r="AG6" s="6"/>
      <c r="AH6" s="6"/>
      <c r="AI6" s="7"/>
      <c r="AJ6" s="7"/>
      <c r="AK6" s="8"/>
      <c r="AL6" s="6"/>
      <c r="AM6" s="6"/>
      <c r="AN6" s="6"/>
      <c r="AO6" s="7"/>
      <c r="AP6" s="7"/>
      <c r="AQ6" s="8"/>
    </row>
    <row r="7" spans="1:43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</row>
    <row r="8" spans="1:43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</row>
    <row r="9" spans="1:43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</row>
    <row r="10" spans="1:43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</row>
    <row r="11" spans="1:43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</row>
    <row r="12" spans="1:43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</row>
    <row r="13" spans="1:43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</row>
    <row r="14" spans="1:43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</row>
    <row r="15" spans="1:43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</row>
    <row r="16" spans="1:43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</row>
    <row r="17" spans="1:43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</row>
    <row r="18" spans="1:43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</row>
    <row r="19" spans="1:43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65016</v>
      </c>
      <c r="I19" s="12">
        <f>SUMPRODUCT(H6:H18,I6:I18)/SUM(H19)</f>
        <v>40.725999999999999</v>
      </c>
      <c r="J19" s="13"/>
      <c r="K19" s="11">
        <f>SUM(K6:K18)</f>
        <v>65009</v>
      </c>
      <c r="L19" s="12">
        <f>SUMPRODUCT(K6:K18,L6:L18)/SUM(K19)</f>
        <v>41.088999999999999</v>
      </c>
      <c r="M19" s="13"/>
      <c r="N19" s="11">
        <f>SUM(N6:N18)</f>
        <v>60000</v>
      </c>
      <c r="O19" s="12">
        <f>SUMPRODUCT(N6:N18,O6:O18)/(N19)</f>
        <v>10.246</v>
      </c>
      <c r="P19" s="13"/>
      <c r="Q19" s="11">
        <f>SUM(Q6:Q18)</f>
        <v>60000</v>
      </c>
      <c r="R19" s="12">
        <f>SUMPRODUCT(Q6:Q18,R6:R18)/SUM(Q19)</f>
        <v>10.282</v>
      </c>
      <c r="S19" s="13"/>
      <c r="T19" s="11">
        <f>SUM(T6:T18)</f>
        <v>30000</v>
      </c>
      <c r="U19" s="12">
        <f>SUMPRODUCT(T6:T18,U6:U18)/SUM(T19)</f>
        <v>23.925999999999998</v>
      </c>
      <c r="V19" s="13"/>
      <c r="W19" s="11">
        <f>SUM(W6:W18)</f>
        <v>30000</v>
      </c>
      <c r="X19" s="12">
        <f>SUMPRODUCT(W6:W18,X6:X18)/SUM(W19)</f>
        <v>23.888000000000002</v>
      </c>
      <c r="Y19" s="13"/>
      <c r="Z19" s="11">
        <f>SUM(Z6:Z18)</f>
        <v>29000</v>
      </c>
      <c r="AA19" s="12">
        <f>SUMPRODUCT(Z6:Z18,AA6:AA18)/SUM(Z19)</f>
        <v>5.54</v>
      </c>
      <c r="AB19" s="13"/>
      <c r="AC19" s="11">
        <f>SUM(AC6:AC18)</f>
        <v>29000</v>
      </c>
      <c r="AD19" s="12">
        <f>SUMPRODUCT(AC6:AC18,AD6:AD18)/SUM(AC19)</f>
        <v>5.53</v>
      </c>
      <c r="AE19" s="13"/>
      <c r="AF19" s="11">
        <f>SUM(AF6:AF18)</f>
        <v>0</v>
      </c>
      <c r="AG19" s="12" t="e">
        <f>SUMPRODUCT(AF6:AF18,AG6:AG18)/SUM(AF19)</f>
        <v>#DIV/0!</v>
      </c>
      <c r="AH19" s="13"/>
      <c r="AI19" s="11">
        <f>SUM(AI6:AI18)</f>
        <v>0</v>
      </c>
      <c r="AJ19" s="12" t="e">
        <f>SUMPRODUCT(AI6:AI18,AJ6:AJ18)/SUM(AI19)</f>
        <v>#DIV/0!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</row>
    <row r="20" spans="1:43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19331.413273899969</v>
      </c>
      <c r="J20" s="43"/>
      <c r="K20" s="15" t="s">
        <v>11</v>
      </c>
      <c r="L20" s="42">
        <f>IF(K19=0,0,L19*K19)</f>
        <v>2671154.801</v>
      </c>
      <c r="M20" s="43"/>
      <c r="N20" s="15" t="s">
        <v>10</v>
      </c>
      <c r="O20" s="42">
        <f>IF(Q19=0,0,(R19-O19)*N19-R19*Q19*0.1%-O19*N19*0.03%-R19*Q19*0.03%)</f>
        <v>1173.5759999999755</v>
      </c>
      <c r="P20" s="43"/>
      <c r="Q20" s="15" t="s">
        <v>11</v>
      </c>
      <c r="R20" s="42">
        <f>IF(Q19=0,0,R19*Q19)</f>
        <v>616920</v>
      </c>
      <c r="S20" s="43"/>
      <c r="T20" s="15" t="s">
        <v>10</v>
      </c>
      <c r="U20" s="42">
        <f>IF(W19=0,0,(X19-U19)*W19-X19*W19*0.1%-U19*T19*0.03%-X19*W19*0.03%)</f>
        <v>-2286.9659999999012</v>
      </c>
      <c r="V20" s="43"/>
      <c r="W20" s="15" t="s">
        <v>11</v>
      </c>
      <c r="X20" s="42">
        <f>IF(W19=0,0,X19*W19)</f>
        <v>716640</v>
      </c>
      <c r="Y20" s="43"/>
      <c r="Z20" s="15" t="s">
        <v>10</v>
      </c>
      <c r="AA20" s="42">
        <f>IF(AC19=0,0,(AD19-AA19)*AC19-AC19*AD19*0.1%-AA19*Z19*0.03%-AD19*AC19*0.03%)</f>
        <v>-546.67899999999383</v>
      </c>
      <c r="AB20" s="43"/>
      <c r="AC20" s="15" t="s">
        <v>11</v>
      </c>
      <c r="AD20" s="42">
        <f>IF(AC19=0,0,AD19*AC19)</f>
        <v>160370</v>
      </c>
      <c r="AE20" s="43"/>
      <c r="AF20" s="15" t="s">
        <v>10</v>
      </c>
      <c r="AG20" s="42">
        <f>IF(AI19=0,0,(AJ19-AG19)*AI19-AI19*AJ19*0.1%-AG19*AF19*0.03%-AJ19*AI19*0.03%)</f>
        <v>0</v>
      </c>
      <c r="AH20" s="43"/>
      <c r="AI20" s="15" t="s">
        <v>11</v>
      </c>
      <c r="AJ20" s="42">
        <f>IF(AI19=0,0,AJ19*AI19)</f>
        <v>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</row>
    <row r="21" spans="1:43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7.2370995745596137E-3</v>
      </c>
      <c r="M21" s="29"/>
      <c r="N21" s="20" t="s">
        <v>12</v>
      </c>
      <c r="O21" s="26"/>
      <c r="P21" s="26"/>
      <c r="Q21" s="27"/>
      <c r="R21" s="28">
        <f>O20/R20</f>
        <v>1.9023147247616797E-3</v>
      </c>
      <c r="S21" s="29"/>
      <c r="T21" s="27" t="s">
        <v>12</v>
      </c>
      <c r="U21" s="26"/>
      <c r="V21" s="26"/>
      <c r="W21" s="27"/>
      <c r="X21" s="28">
        <f>U20/X20</f>
        <v>-3.1912340924312083E-3</v>
      </c>
      <c r="Y21" s="26"/>
      <c r="Z21" s="27" t="s">
        <v>12</v>
      </c>
      <c r="AA21" s="26"/>
      <c r="AB21" s="26"/>
      <c r="AC21" s="27"/>
      <c r="AD21" s="28">
        <f>AA20/AD20</f>
        <v>-3.4088607594936326E-3</v>
      </c>
      <c r="AE21" s="26"/>
      <c r="AF21" s="27" t="s">
        <v>12</v>
      </c>
      <c r="AG21" s="26"/>
      <c r="AH21" s="26"/>
      <c r="AI21" s="27"/>
      <c r="AJ21" s="28" t="e">
        <f>AG20/AJ20</f>
        <v>#DIV/0!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</row>
    <row r="22" spans="1:43" ht="15" x14ac:dyDescent="0.15">
      <c r="A22" s="9"/>
      <c r="B22" s="44" t="s">
        <v>13</v>
      </c>
      <c r="C22" s="45"/>
      <c r="D22" s="46">
        <f>F20+L20+R20+X20+AD20+AJ20+AP20+AV20+BB20+BH20+BN20+BT20+BZ20</f>
        <v>4165084.801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17671.344273900049</v>
      </c>
      <c r="K22" s="52"/>
      <c r="L22" s="52"/>
      <c r="M22" s="53"/>
      <c r="N22" s="44" t="s">
        <v>15</v>
      </c>
      <c r="O22" s="45"/>
      <c r="P22" s="54">
        <f>J22/D22</f>
        <v>4.2427333699561927E-3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</row>
    <row r="23" spans="1:43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</row>
    <row r="24" spans="1:43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</row>
    <row r="25" spans="1:43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</row>
    <row r="26" spans="1:43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</row>
    <row r="27" spans="1:43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</row>
    <row r="28" spans="1:43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</row>
    <row r="29" spans="1:43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</row>
    <row r="30" spans="1:43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</row>
    <row r="31" spans="1:43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</row>
    <row r="32" spans="1:43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</row>
    <row r="33" spans="1:43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</row>
    <row r="34" spans="1:43" x14ac:dyDescent="0.15">
      <c r="A34" s="9"/>
      <c r="B34" s="6"/>
      <c r="C34" s="6"/>
      <c r="D34" s="10"/>
      <c r="E34" s="7"/>
      <c r="F34" s="7"/>
      <c r="G34" s="8"/>
      <c r="H34" s="6"/>
      <c r="I34" s="6"/>
      <c r="J34" s="10"/>
      <c r="K34" s="7"/>
      <c r="L34" s="7"/>
      <c r="M34" s="8"/>
      <c r="N34" s="6"/>
      <c r="O34" s="6"/>
      <c r="P34" s="10"/>
      <c r="Q34" s="7"/>
      <c r="R34" s="7"/>
      <c r="S34" s="8"/>
      <c r="T34" s="6"/>
      <c r="U34" s="6"/>
      <c r="V34" s="10"/>
      <c r="W34" s="7"/>
      <c r="X34" s="7"/>
      <c r="Y34" s="8"/>
      <c r="Z34" s="6"/>
      <c r="AA34" s="6"/>
      <c r="AB34" s="10"/>
      <c r="AC34" s="7"/>
      <c r="AD34" s="7"/>
      <c r="AE34" s="8"/>
      <c r="AF34" s="33"/>
      <c r="AG34" s="33"/>
      <c r="AH34" s="33"/>
      <c r="AI34" s="33"/>
      <c r="AJ34" s="33"/>
      <c r="AK34" s="33"/>
      <c r="AL34" s="33"/>
      <c r="AM34" s="33"/>
      <c r="AN34" s="33"/>
      <c r="AO34" s="33"/>
      <c r="AP34" s="33"/>
      <c r="AQ34" s="33"/>
    </row>
    <row r="35" spans="1:43" x14ac:dyDescent="0.15">
      <c r="A35" s="9"/>
      <c r="B35" s="6"/>
      <c r="C35" s="6"/>
      <c r="D35" s="10"/>
      <c r="E35" s="7"/>
      <c r="F35" s="7"/>
      <c r="G35" s="8"/>
      <c r="H35" s="6"/>
      <c r="I35" s="6"/>
      <c r="J35" s="10"/>
      <c r="K35" s="7"/>
      <c r="L35" s="7"/>
      <c r="M35" s="8"/>
      <c r="N35" s="6"/>
      <c r="O35" s="6"/>
      <c r="P35" s="10"/>
      <c r="Q35" s="7"/>
      <c r="R35" s="7"/>
      <c r="S35" s="8"/>
      <c r="T35" s="6"/>
      <c r="U35" s="6"/>
      <c r="V35" s="10"/>
      <c r="W35" s="7"/>
      <c r="X35" s="7"/>
      <c r="Y35" s="8"/>
      <c r="Z35" s="6"/>
      <c r="AA35" s="6"/>
      <c r="AB35" s="10"/>
      <c r="AC35" s="7"/>
      <c r="AD35" s="7"/>
      <c r="AE35" s="8"/>
      <c r="AF35" s="33"/>
      <c r="AG35" s="33"/>
      <c r="AH35" s="33"/>
      <c r="AI35" s="33"/>
      <c r="AJ35" s="33"/>
      <c r="AK35" s="33"/>
      <c r="AL35" s="33"/>
      <c r="AM35" s="33"/>
      <c r="AN35" s="33"/>
      <c r="AO35" s="33"/>
      <c r="AP35" s="33"/>
      <c r="AQ35" s="33"/>
    </row>
    <row r="36" spans="1:43" x14ac:dyDescent="0.15">
      <c r="A36" s="9"/>
      <c r="B36" s="6"/>
      <c r="C36" s="6"/>
      <c r="D36" s="10"/>
      <c r="E36" s="7"/>
      <c r="F36" s="7"/>
      <c r="G36" s="8"/>
      <c r="H36" s="6"/>
      <c r="I36" s="6"/>
      <c r="J36" s="10"/>
      <c r="K36" s="7"/>
      <c r="L36" s="7"/>
      <c r="M36" s="8"/>
      <c r="N36" s="6"/>
      <c r="O36" s="6"/>
      <c r="P36" s="10"/>
      <c r="Q36" s="7"/>
      <c r="R36" s="7"/>
      <c r="S36" s="8"/>
      <c r="T36" s="6"/>
      <c r="U36" s="6"/>
      <c r="V36" s="10"/>
      <c r="W36" s="7"/>
      <c r="X36" s="7"/>
      <c r="Y36" s="8"/>
      <c r="Z36" s="6"/>
      <c r="AA36" s="6"/>
      <c r="AB36" s="10"/>
      <c r="AC36" s="7"/>
      <c r="AD36" s="7"/>
      <c r="AE36" s="8"/>
      <c r="AF36" s="33"/>
      <c r="AG36" s="33"/>
      <c r="AH36" s="33"/>
      <c r="AI36" s="33"/>
      <c r="AJ36" s="33"/>
      <c r="AK36" s="33"/>
      <c r="AL36" s="33"/>
      <c r="AM36" s="33"/>
      <c r="AN36" s="33"/>
      <c r="AO36" s="33"/>
      <c r="AP36" s="33"/>
      <c r="AQ36" s="33"/>
    </row>
    <row r="37" spans="1:43" x14ac:dyDescent="0.15">
      <c r="A37" s="9"/>
      <c r="B37" s="6"/>
      <c r="C37" s="6"/>
      <c r="D37" s="10"/>
      <c r="E37" s="7"/>
      <c r="F37" s="7"/>
      <c r="G37" s="8"/>
      <c r="H37" s="6"/>
      <c r="I37" s="6"/>
      <c r="J37" s="10"/>
      <c r="K37" s="7"/>
      <c r="L37" s="7"/>
      <c r="M37" s="8"/>
      <c r="N37" s="6"/>
      <c r="O37" s="6"/>
      <c r="P37" s="10"/>
      <c r="Q37" s="7"/>
      <c r="R37" s="7"/>
      <c r="S37" s="8"/>
      <c r="T37" s="6"/>
      <c r="U37" s="6"/>
      <c r="V37" s="10"/>
      <c r="W37" s="7"/>
      <c r="X37" s="7"/>
      <c r="Y37" s="8"/>
      <c r="Z37" s="6"/>
      <c r="AA37" s="6"/>
      <c r="AB37" s="10"/>
      <c r="AC37" s="7"/>
      <c r="AD37" s="7"/>
      <c r="AE37" s="8"/>
      <c r="AF37" s="33"/>
      <c r="AG37" s="33"/>
      <c r="AH37" s="33"/>
      <c r="AI37" s="33"/>
      <c r="AJ37" s="33"/>
      <c r="AK37" s="33"/>
      <c r="AL37" s="33"/>
      <c r="AM37" s="33"/>
      <c r="AN37" s="33"/>
      <c r="AO37" s="33"/>
      <c r="AP37" s="33"/>
      <c r="AQ37" s="33"/>
    </row>
    <row r="38" spans="1:43" x14ac:dyDescent="0.15">
      <c r="A38" s="9"/>
      <c r="B38" s="6"/>
      <c r="C38" s="6"/>
      <c r="D38" s="10"/>
      <c r="E38" s="7"/>
      <c r="F38" s="7"/>
      <c r="G38" s="8"/>
      <c r="H38" s="6"/>
      <c r="I38" s="6"/>
      <c r="J38" s="10"/>
      <c r="K38" s="7"/>
      <c r="L38" s="7"/>
      <c r="M38" s="8"/>
      <c r="N38" s="6"/>
      <c r="O38" s="6"/>
      <c r="P38" s="10"/>
      <c r="Q38" s="7"/>
      <c r="R38" s="7"/>
      <c r="S38" s="8"/>
      <c r="T38" s="6"/>
      <c r="U38" s="6"/>
      <c r="V38" s="10"/>
      <c r="W38" s="7"/>
      <c r="X38" s="7"/>
      <c r="Y38" s="8"/>
      <c r="Z38" s="6"/>
      <c r="AA38" s="6"/>
      <c r="AB38" s="10"/>
      <c r="AC38" s="7"/>
      <c r="AD38" s="7"/>
      <c r="AE38" s="8"/>
      <c r="AF38" s="33"/>
      <c r="AG38" s="33"/>
      <c r="AH38" s="33"/>
      <c r="AI38" s="33"/>
      <c r="AJ38" s="33"/>
      <c r="AK38" s="33"/>
      <c r="AL38" s="33"/>
      <c r="AM38" s="33"/>
      <c r="AN38" s="33"/>
      <c r="AO38" s="33"/>
      <c r="AP38" s="33"/>
      <c r="AQ38" s="33"/>
    </row>
    <row r="39" spans="1:43" x14ac:dyDescent="0.15">
      <c r="A39" s="9"/>
      <c r="B39" s="6"/>
      <c r="C39" s="6"/>
      <c r="D39" s="10"/>
      <c r="E39" s="7"/>
      <c r="F39" s="7"/>
      <c r="G39" s="8"/>
      <c r="H39" s="6"/>
      <c r="I39" s="6"/>
      <c r="J39" s="10"/>
      <c r="K39" s="7"/>
      <c r="L39" s="7"/>
      <c r="M39" s="8"/>
      <c r="N39" s="6"/>
      <c r="O39" s="6"/>
      <c r="P39" s="10"/>
      <c r="Q39" s="7"/>
      <c r="R39" s="7"/>
      <c r="S39" s="8"/>
      <c r="T39" s="6"/>
      <c r="U39" s="6"/>
      <c r="V39" s="10"/>
      <c r="W39" s="7"/>
      <c r="X39" s="7"/>
      <c r="Y39" s="8"/>
      <c r="Z39" s="6"/>
      <c r="AA39" s="6"/>
      <c r="AB39" s="10"/>
      <c r="AC39" s="7"/>
      <c r="AD39" s="7"/>
      <c r="AE39" s="8"/>
      <c r="AF39" s="33"/>
      <c r="AG39" s="33"/>
      <c r="AH39" s="33"/>
      <c r="AI39" s="33"/>
      <c r="AJ39" s="33"/>
      <c r="AK39" s="33"/>
      <c r="AL39" s="33"/>
      <c r="AM39" s="33"/>
      <c r="AN39" s="33"/>
      <c r="AO39" s="33"/>
      <c r="AP39" s="33"/>
      <c r="AQ39" s="33"/>
    </row>
  </sheetData>
  <mergeCells count="56">
    <mergeCell ref="N1:S1"/>
    <mergeCell ref="T1:Y1"/>
    <mergeCell ref="Z1:AE1"/>
    <mergeCell ref="AF1:AK1"/>
    <mergeCell ref="AL1:AQ1"/>
    <mergeCell ref="B2:G2"/>
    <mergeCell ref="H2:M2"/>
    <mergeCell ref="N2:S2"/>
    <mergeCell ref="T2:Y2"/>
    <mergeCell ref="Z2:AE2"/>
    <mergeCell ref="AF2:AK2"/>
    <mergeCell ref="AL2:AQ2"/>
    <mergeCell ref="B1:G1"/>
    <mergeCell ref="H1:M1"/>
    <mergeCell ref="B3:G3"/>
    <mergeCell ref="H3:M3"/>
    <mergeCell ref="N3:S3"/>
    <mergeCell ref="T3:Y3"/>
    <mergeCell ref="Z3:AE3"/>
    <mergeCell ref="AF3:AK3"/>
    <mergeCell ref="AL3:AQ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1:A5"/>
    <mergeCell ref="AJ20:AK20"/>
    <mergeCell ref="AM20:AN20"/>
    <mergeCell ref="AP20:AQ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33"/>
  <sheetViews>
    <sheetView workbookViewId="0">
      <selection activeCell="B6" sqref="B6"/>
    </sheetView>
  </sheetViews>
  <sheetFormatPr defaultColWidth="9" defaultRowHeight="14.25" x14ac:dyDescent="0.15"/>
  <sheetData>
    <row r="1" spans="1:79" x14ac:dyDescent="0.15">
      <c r="A1" s="39" t="s">
        <v>0</v>
      </c>
      <c r="B1" s="69"/>
      <c r="C1" s="70"/>
      <c r="D1" s="70"/>
      <c r="E1" s="70"/>
      <c r="F1" s="70"/>
      <c r="G1" s="71"/>
      <c r="H1" s="69"/>
      <c r="I1" s="70"/>
      <c r="J1" s="70"/>
      <c r="K1" s="70"/>
      <c r="L1" s="70"/>
      <c r="M1" s="71"/>
      <c r="N1" s="69"/>
      <c r="O1" s="70"/>
      <c r="P1" s="70"/>
      <c r="Q1" s="70"/>
      <c r="R1" s="70"/>
      <c r="S1" s="71"/>
      <c r="T1" s="69"/>
      <c r="U1" s="70"/>
      <c r="V1" s="70"/>
      <c r="W1" s="70"/>
      <c r="X1" s="70"/>
      <c r="Y1" s="71"/>
      <c r="Z1" s="69"/>
      <c r="AA1" s="70"/>
      <c r="AB1" s="70"/>
      <c r="AC1" s="70"/>
      <c r="AD1" s="70"/>
      <c r="AE1" s="71"/>
      <c r="AF1" s="69"/>
      <c r="AG1" s="70"/>
      <c r="AH1" s="70"/>
      <c r="AI1" s="70"/>
      <c r="AJ1" s="70"/>
      <c r="AK1" s="71"/>
      <c r="AL1" s="69"/>
      <c r="AM1" s="70"/>
      <c r="AN1" s="70"/>
      <c r="AO1" s="70"/>
      <c r="AP1" s="70"/>
      <c r="AQ1" s="71"/>
      <c r="AR1" s="69"/>
      <c r="AS1" s="70"/>
      <c r="AT1" s="70"/>
      <c r="AU1" s="70"/>
      <c r="AV1" s="70"/>
      <c r="AW1" s="71"/>
      <c r="AX1" s="69"/>
      <c r="AY1" s="70"/>
      <c r="AZ1" s="70"/>
      <c r="BA1" s="70"/>
      <c r="BB1" s="70"/>
      <c r="BC1" s="71"/>
      <c r="BD1" s="69"/>
      <c r="BE1" s="70"/>
      <c r="BF1" s="70"/>
      <c r="BG1" s="70"/>
      <c r="BH1" s="70"/>
      <c r="BI1" s="71"/>
      <c r="BJ1" s="69"/>
      <c r="BK1" s="70"/>
      <c r="BL1" s="70"/>
      <c r="BM1" s="70"/>
      <c r="BN1" s="70"/>
      <c r="BO1" s="71"/>
      <c r="BP1" s="69"/>
      <c r="BQ1" s="70"/>
      <c r="BR1" s="70"/>
      <c r="BS1" s="70"/>
      <c r="BT1" s="70"/>
      <c r="BU1" s="71"/>
      <c r="BV1" s="69"/>
      <c r="BW1" s="70"/>
      <c r="BX1" s="70"/>
      <c r="BY1" s="70"/>
      <c r="BZ1" s="70"/>
      <c r="CA1" s="71"/>
    </row>
    <row r="2" spans="1:79" x14ac:dyDescent="0.15">
      <c r="A2" s="40"/>
      <c r="B2" s="72" t="s">
        <v>1</v>
      </c>
      <c r="C2" s="73"/>
      <c r="D2" s="73"/>
      <c r="E2" s="73"/>
      <c r="F2" s="73"/>
      <c r="G2" s="74"/>
      <c r="H2" s="66">
        <v>300446</v>
      </c>
      <c r="I2" s="67"/>
      <c r="J2" s="67"/>
      <c r="K2" s="67"/>
      <c r="L2" s="67"/>
      <c r="M2" s="68"/>
      <c r="N2" s="66">
        <v>601555</v>
      </c>
      <c r="O2" s="67"/>
      <c r="P2" s="67"/>
      <c r="Q2" s="67"/>
      <c r="R2" s="67"/>
      <c r="S2" s="68"/>
      <c r="T2" s="66">
        <v>600759</v>
      </c>
      <c r="U2" s="67"/>
      <c r="V2" s="67"/>
      <c r="W2" s="67"/>
      <c r="X2" s="67"/>
      <c r="Y2" s="68"/>
      <c r="Z2" s="75" t="s">
        <v>16</v>
      </c>
      <c r="AA2" s="67"/>
      <c r="AB2" s="67"/>
      <c r="AC2" s="67"/>
      <c r="AD2" s="67"/>
      <c r="AE2" s="68"/>
      <c r="AF2" s="66">
        <v>600104</v>
      </c>
      <c r="AG2" s="67"/>
      <c r="AH2" s="67"/>
      <c r="AI2" s="67"/>
      <c r="AJ2" s="67"/>
      <c r="AK2" s="68"/>
      <c r="AL2" s="66"/>
      <c r="AM2" s="64"/>
      <c r="AN2" s="64"/>
      <c r="AO2" s="64"/>
      <c r="AP2" s="64"/>
      <c r="AQ2" s="65"/>
      <c r="AR2" s="66"/>
      <c r="AS2" s="64"/>
      <c r="AT2" s="64"/>
      <c r="AU2" s="64"/>
      <c r="AV2" s="64"/>
      <c r="AW2" s="65"/>
      <c r="AX2" s="66"/>
      <c r="AY2" s="64"/>
      <c r="AZ2" s="64"/>
      <c r="BA2" s="64"/>
      <c r="BB2" s="64"/>
      <c r="BC2" s="65"/>
      <c r="BD2" s="66"/>
      <c r="BE2" s="67"/>
      <c r="BF2" s="67"/>
      <c r="BG2" s="67"/>
      <c r="BH2" s="67"/>
      <c r="BI2" s="68"/>
      <c r="BJ2" s="66"/>
      <c r="BK2" s="67"/>
      <c r="BL2" s="67"/>
      <c r="BM2" s="67"/>
      <c r="BN2" s="67"/>
      <c r="BO2" s="68"/>
      <c r="BP2" s="66"/>
      <c r="BQ2" s="67"/>
      <c r="BR2" s="67"/>
      <c r="BS2" s="67"/>
      <c r="BT2" s="67"/>
      <c r="BU2" s="68"/>
      <c r="BV2" s="66"/>
      <c r="BW2" s="67"/>
      <c r="BX2" s="67"/>
      <c r="BY2" s="67"/>
      <c r="BZ2" s="67"/>
      <c r="CA2" s="68"/>
    </row>
    <row r="3" spans="1:79" x14ac:dyDescent="0.15">
      <c r="A3" s="40"/>
      <c r="B3" s="66"/>
      <c r="C3" s="67"/>
      <c r="D3" s="67"/>
      <c r="E3" s="67"/>
      <c r="F3" s="67"/>
      <c r="G3" s="68"/>
      <c r="H3" s="66"/>
      <c r="I3" s="67"/>
      <c r="J3" s="67"/>
      <c r="K3" s="67"/>
      <c r="L3" s="67"/>
      <c r="M3" s="68"/>
      <c r="N3" s="66"/>
      <c r="O3" s="67"/>
      <c r="P3" s="67"/>
      <c r="Q3" s="67"/>
      <c r="R3" s="67"/>
      <c r="S3" s="68"/>
      <c r="T3" s="63"/>
      <c r="U3" s="64"/>
      <c r="V3" s="64"/>
      <c r="W3" s="64"/>
      <c r="X3" s="64"/>
      <c r="Y3" s="65"/>
      <c r="Z3" s="63"/>
      <c r="AA3" s="64"/>
      <c r="AB3" s="64"/>
      <c r="AC3" s="64"/>
      <c r="AD3" s="64"/>
      <c r="AE3" s="65"/>
      <c r="AF3" s="63"/>
      <c r="AG3" s="64"/>
      <c r="AH3" s="64"/>
      <c r="AI3" s="64"/>
      <c r="AJ3" s="64"/>
      <c r="AK3" s="65"/>
      <c r="AL3" s="63"/>
      <c r="AM3" s="64"/>
      <c r="AN3" s="64"/>
      <c r="AO3" s="64"/>
      <c r="AP3" s="64"/>
      <c r="AQ3" s="65"/>
      <c r="AR3" s="63"/>
      <c r="AS3" s="64"/>
      <c r="AT3" s="64"/>
      <c r="AU3" s="64"/>
      <c r="AV3" s="64"/>
      <c r="AW3" s="65"/>
      <c r="AX3" s="63"/>
      <c r="AY3" s="64"/>
      <c r="AZ3" s="64"/>
      <c r="BA3" s="64"/>
      <c r="BB3" s="64"/>
      <c r="BC3" s="65"/>
      <c r="BD3" s="63"/>
      <c r="BE3" s="64"/>
      <c r="BF3" s="64"/>
      <c r="BG3" s="64"/>
      <c r="BH3" s="64"/>
      <c r="BI3" s="65"/>
      <c r="BJ3" s="63"/>
      <c r="BK3" s="64"/>
      <c r="BL3" s="64"/>
      <c r="BM3" s="64"/>
      <c r="BN3" s="64"/>
      <c r="BO3" s="65"/>
      <c r="BP3" s="63"/>
      <c r="BQ3" s="64"/>
      <c r="BR3" s="64"/>
      <c r="BS3" s="64"/>
      <c r="BT3" s="64"/>
      <c r="BU3" s="65"/>
      <c r="BV3" s="63"/>
      <c r="BW3" s="64"/>
      <c r="BX3" s="64"/>
      <c r="BY3" s="64"/>
      <c r="BZ3" s="64"/>
      <c r="CA3" s="65"/>
    </row>
    <row r="4" spans="1:79" ht="15" x14ac:dyDescent="0.15">
      <c r="A4" s="40"/>
      <c r="B4" s="60" t="s">
        <v>2</v>
      </c>
      <c r="C4" s="61"/>
      <c r="D4" s="62"/>
      <c r="E4" s="57" t="s">
        <v>3</v>
      </c>
      <c r="F4" s="58"/>
      <c r="G4" s="59"/>
      <c r="H4" s="60" t="s">
        <v>2</v>
      </c>
      <c r="I4" s="61"/>
      <c r="J4" s="62"/>
      <c r="K4" s="57" t="s">
        <v>3</v>
      </c>
      <c r="L4" s="58"/>
      <c r="M4" s="59"/>
      <c r="N4" s="60" t="s">
        <v>4</v>
      </c>
      <c r="O4" s="61"/>
      <c r="P4" s="62"/>
      <c r="Q4" s="57" t="s">
        <v>5</v>
      </c>
      <c r="R4" s="58"/>
      <c r="S4" s="59"/>
      <c r="T4" s="60" t="s">
        <v>4</v>
      </c>
      <c r="U4" s="61"/>
      <c r="V4" s="62"/>
      <c r="W4" s="57" t="s">
        <v>5</v>
      </c>
      <c r="X4" s="58"/>
      <c r="Y4" s="59"/>
      <c r="Z4" s="60" t="s">
        <v>4</v>
      </c>
      <c r="AA4" s="61"/>
      <c r="AB4" s="62"/>
      <c r="AC4" s="57" t="s">
        <v>5</v>
      </c>
      <c r="AD4" s="58"/>
      <c r="AE4" s="59"/>
      <c r="AF4" s="60" t="s">
        <v>4</v>
      </c>
      <c r="AG4" s="61"/>
      <c r="AH4" s="62"/>
      <c r="AI4" s="57" t="s">
        <v>5</v>
      </c>
      <c r="AJ4" s="58"/>
      <c r="AK4" s="59"/>
      <c r="AL4" s="60" t="s">
        <v>4</v>
      </c>
      <c r="AM4" s="61"/>
      <c r="AN4" s="62"/>
      <c r="AO4" s="57" t="s">
        <v>5</v>
      </c>
      <c r="AP4" s="58"/>
      <c r="AQ4" s="59"/>
      <c r="AR4" s="60" t="s">
        <v>4</v>
      </c>
      <c r="AS4" s="61"/>
      <c r="AT4" s="62"/>
      <c r="AU4" s="57" t="s">
        <v>5</v>
      </c>
      <c r="AV4" s="58"/>
      <c r="AW4" s="59"/>
      <c r="AX4" s="60" t="s">
        <v>4</v>
      </c>
      <c r="AY4" s="61"/>
      <c r="AZ4" s="62"/>
      <c r="BA4" s="57" t="s">
        <v>5</v>
      </c>
      <c r="BB4" s="58"/>
      <c r="BC4" s="59"/>
      <c r="BD4" s="60" t="s">
        <v>4</v>
      </c>
      <c r="BE4" s="61"/>
      <c r="BF4" s="62"/>
      <c r="BG4" s="57" t="s">
        <v>5</v>
      </c>
      <c r="BH4" s="58"/>
      <c r="BI4" s="59"/>
      <c r="BJ4" s="60" t="s">
        <v>4</v>
      </c>
      <c r="BK4" s="61"/>
      <c r="BL4" s="62"/>
      <c r="BM4" s="57" t="s">
        <v>5</v>
      </c>
      <c r="BN4" s="58"/>
      <c r="BO4" s="59"/>
      <c r="BP4" s="60" t="s">
        <v>4</v>
      </c>
      <c r="BQ4" s="61"/>
      <c r="BR4" s="62"/>
      <c r="BS4" s="57" t="s">
        <v>5</v>
      </c>
      <c r="BT4" s="58"/>
      <c r="BU4" s="59"/>
      <c r="BV4" s="60" t="s">
        <v>4</v>
      </c>
      <c r="BW4" s="61"/>
      <c r="BX4" s="62"/>
      <c r="BY4" s="57" t="s">
        <v>5</v>
      </c>
      <c r="BZ4" s="58"/>
      <c r="CA4" s="59"/>
    </row>
    <row r="5" spans="1:79" ht="15" x14ac:dyDescent="0.15">
      <c r="A5" s="41"/>
      <c r="B5" s="1" t="s">
        <v>6</v>
      </c>
      <c r="C5" s="1" t="s">
        <v>7</v>
      </c>
      <c r="D5" s="2"/>
      <c r="E5" s="3" t="s">
        <v>6</v>
      </c>
      <c r="F5" s="3" t="s">
        <v>7</v>
      </c>
      <c r="G5" s="4"/>
      <c r="H5" s="1" t="s">
        <v>6</v>
      </c>
      <c r="I5" s="1" t="s">
        <v>7</v>
      </c>
      <c r="J5" s="2"/>
      <c r="K5" s="3" t="s">
        <v>6</v>
      </c>
      <c r="L5" s="3" t="s">
        <v>7</v>
      </c>
      <c r="M5" s="4"/>
      <c r="N5" s="24" t="s">
        <v>8</v>
      </c>
      <c r="O5" s="24" t="s">
        <v>9</v>
      </c>
      <c r="P5" s="2"/>
      <c r="Q5" s="31" t="s">
        <v>8</v>
      </c>
      <c r="R5" s="31" t="s">
        <v>9</v>
      </c>
      <c r="S5" s="4"/>
      <c r="T5" s="24" t="s">
        <v>8</v>
      </c>
      <c r="U5" s="24" t="s">
        <v>9</v>
      </c>
      <c r="V5" s="2"/>
      <c r="W5" s="31" t="s">
        <v>8</v>
      </c>
      <c r="X5" s="31" t="s">
        <v>9</v>
      </c>
      <c r="Y5" s="4"/>
      <c r="Z5" s="24" t="s">
        <v>8</v>
      </c>
      <c r="AA5" s="24" t="s">
        <v>9</v>
      </c>
      <c r="AB5" s="2"/>
      <c r="AC5" s="31" t="s">
        <v>8</v>
      </c>
      <c r="AD5" s="31" t="s">
        <v>9</v>
      </c>
      <c r="AE5" s="4"/>
      <c r="AF5" s="24" t="s">
        <v>8</v>
      </c>
      <c r="AG5" s="24" t="s">
        <v>9</v>
      </c>
      <c r="AH5" s="2"/>
      <c r="AI5" s="31" t="s">
        <v>8</v>
      </c>
      <c r="AJ5" s="31" t="s">
        <v>9</v>
      </c>
      <c r="AK5" s="4"/>
      <c r="AL5" s="24" t="s">
        <v>8</v>
      </c>
      <c r="AM5" s="24" t="s">
        <v>9</v>
      </c>
      <c r="AN5" s="2"/>
      <c r="AO5" s="31" t="s">
        <v>8</v>
      </c>
      <c r="AP5" s="31" t="s">
        <v>9</v>
      </c>
      <c r="AQ5" s="4"/>
      <c r="AR5" s="24" t="s">
        <v>8</v>
      </c>
      <c r="AS5" s="24" t="s">
        <v>9</v>
      </c>
      <c r="AT5" s="2"/>
      <c r="AU5" s="31" t="s">
        <v>8</v>
      </c>
      <c r="AV5" s="31" t="s">
        <v>9</v>
      </c>
      <c r="AW5" s="4"/>
      <c r="AX5" s="24" t="s">
        <v>8</v>
      </c>
      <c r="AY5" s="24" t="s">
        <v>9</v>
      </c>
      <c r="AZ5" s="2"/>
      <c r="BA5" s="31" t="s">
        <v>8</v>
      </c>
      <c r="BB5" s="31" t="s">
        <v>9</v>
      </c>
      <c r="BC5" s="4"/>
      <c r="BD5" s="24" t="s">
        <v>8</v>
      </c>
      <c r="BE5" s="24" t="s">
        <v>9</v>
      </c>
      <c r="BF5" s="2"/>
      <c r="BG5" s="31" t="s">
        <v>8</v>
      </c>
      <c r="BH5" s="31" t="s">
        <v>9</v>
      </c>
      <c r="BI5" s="4"/>
      <c r="BJ5" s="1" t="s">
        <v>6</v>
      </c>
      <c r="BK5" s="24" t="s">
        <v>9</v>
      </c>
      <c r="BL5" s="2"/>
      <c r="BM5" s="31" t="s">
        <v>8</v>
      </c>
      <c r="BN5" s="31" t="s">
        <v>9</v>
      </c>
      <c r="BO5" s="4"/>
      <c r="BP5" s="24" t="s">
        <v>8</v>
      </c>
      <c r="BQ5" s="24" t="s">
        <v>9</v>
      </c>
      <c r="BR5" s="2"/>
      <c r="BS5" s="31" t="s">
        <v>8</v>
      </c>
      <c r="BT5" s="31" t="s">
        <v>9</v>
      </c>
      <c r="BU5" s="4"/>
      <c r="BV5" s="24" t="s">
        <v>8</v>
      </c>
      <c r="BW5" s="24" t="s">
        <v>9</v>
      </c>
      <c r="BX5" s="2"/>
      <c r="BY5" s="31" t="s">
        <v>8</v>
      </c>
      <c r="BZ5" s="31" t="s">
        <v>9</v>
      </c>
      <c r="CA5" s="4"/>
    </row>
    <row r="6" spans="1:79" x14ac:dyDescent="0.15">
      <c r="A6" s="5"/>
      <c r="B6" s="6"/>
      <c r="C6" s="6"/>
      <c r="D6" s="6"/>
      <c r="E6" s="7"/>
      <c r="F6" s="7"/>
      <c r="G6" s="8"/>
      <c r="H6" s="6">
        <v>51600</v>
      </c>
      <c r="I6" s="6">
        <v>41.817999999999998</v>
      </c>
      <c r="J6" s="6"/>
      <c r="K6" s="7">
        <v>51616</v>
      </c>
      <c r="L6" s="7">
        <v>42.01</v>
      </c>
      <c r="M6" s="8"/>
      <c r="N6" s="6">
        <v>25000</v>
      </c>
      <c r="O6" s="25">
        <v>11.37</v>
      </c>
      <c r="P6" s="6"/>
      <c r="Q6" s="7">
        <v>25000</v>
      </c>
      <c r="R6" s="7">
        <v>11.395</v>
      </c>
      <c r="S6" s="8"/>
      <c r="T6" s="6">
        <v>100000</v>
      </c>
      <c r="U6" s="6">
        <v>6.39</v>
      </c>
      <c r="V6" s="6"/>
      <c r="W6" s="7">
        <v>100000</v>
      </c>
      <c r="X6" s="7">
        <v>6.4050000000000002</v>
      </c>
      <c r="Y6" s="8"/>
      <c r="Z6" s="6">
        <v>70000</v>
      </c>
      <c r="AA6" s="6">
        <v>4.43</v>
      </c>
      <c r="AB6" s="6"/>
      <c r="AC6" s="7">
        <v>70000</v>
      </c>
      <c r="AD6" s="7">
        <v>4.42</v>
      </c>
      <c r="AE6" s="8"/>
      <c r="AF6" s="6">
        <v>10000</v>
      </c>
      <c r="AG6" s="6">
        <v>28.01</v>
      </c>
      <c r="AH6" s="6"/>
      <c r="AI6" s="7">
        <v>10000</v>
      </c>
      <c r="AJ6" s="7">
        <v>28</v>
      </c>
      <c r="AK6" s="8"/>
      <c r="AL6" s="6"/>
      <c r="AM6" s="6"/>
      <c r="AN6" s="6"/>
      <c r="AO6" s="7"/>
      <c r="AP6" s="7"/>
      <c r="AQ6" s="8"/>
      <c r="AR6" s="6"/>
      <c r="AS6" s="6"/>
      <c r="AT6" s="6"/>
      <c r="AU6" s="7"/>
      <c r="AV6" s="7"/>
      <c r="AW6" s="8"/>
      <c r="AX6" s="6"/>
      <c r="AY6" s="6"/>
      <c r="AZ6" s="6"/>
      <c r="BA6" s="7"/>
      <c r="BB6" s="7"/>
      <c r="BC6" s="8"/>
      <c r="BD6" s="6"/>
      <c r="BE6" s="6"/>
      <c r="BF6" s="6"/>
      <c r="BG6" s="7"/>
      <c r="BH6" s="7"/>
      <c r="BI6" s="8"/>
      <c r="BJ6" s="6"/>
      <c r="BK6" s="6"/>
      <c r="BL6" s="6"/>
      <c r="BM6" s="7"/>
      <c r="BN6" s="7"/>
      <c r="BO6" s="8"/>
      <c r="BP6" s="6"/>
      <c r="BQ6" s="6"/>
      <c r="BR6" s="6"/>
      <c r="BS6" s="7"/>
      <c r="BT6" s="7"/>
      <c r="BU6" s="8"/>
      <c r="BV6" s="6"/>
      <c r="BW6" s="6"/>
      <c r="BX6" s="6"/>
      <c r="BY6" s="7"/>
      <c r="BZ6" s="7"/>
      <c r="CA6" s="8"/>
    </row>
    <row r="7" spans="1:79" x14ac:dyDescent="0.15">
      <c r="A7" s="5"/>
      <c r="B7" s="6"/>
      <c r="C7" s="6"/>
      <c r="D7" s="6"/>
      <c r="E7" s="7"/>
      <c r="F7" s="7"/>
      <c r="G7" s="7"/>
      <c r="H7" s="6"/>
      <c r="I7" s="6"/>
      <c r="J7" s="6"/>
      <c r="K7" s="7"/>
      <c r="L7" s="7"/>
      <c r="M7" s="8"/>
      <c r="N7" s="6"/>
      <c r="O7" s="6"/>
      <c r="P7" s="6"/>
      <c r="Q7" s="7"/>
      <c r="R7" s="7"/>
      <c r="S7" s="8"/>
      <c r="T7" s="6"/>
      <c r="U7" s="6"/>
      <c r="V7" s="6"/>
      <c r="W7" s="7"/>
      <c r="X7" s="7"/>
      <c r="Y7" s="8"/>
      <c r="Z7" s="6"/>
      <c r="AA7" s="6"/>
      <c r="AB7" s="6"/>
      <c r="AC7" s="7"/>
      <c r="AD7" s="7"/>
      <c r="AE7" s="8"/>
      <c r="AF7" s="6"/>
      <c r="AG7" s="6"/>
      <c r="AH7" s="6"/>
      <c r="AI7" s="7"/>
      <c r="AJ7" s="7"/>
      <c r="AK7" s="8"/>
      <c r="AL7" s="6"/>
      <c r="AM7" s="6"/>
      <c r="AN7" s="6"/>
      <c r="AO7" s="7"/>
      <c r="AP7" s="7"/>
      <c r="AQ7" s="8"/>
      <c r="AR7" s="6"/>
      <c r="AS7" s="6"/>
      <c r="AT7" s="6"/>
      <c r="AU7" s="7"/>
      <c r="AV7" s="7"/>
      <c r="AW7" s="8"/>
      <c r="AX7" s="6"/>
      <c r="AY7" s="6"/>
      <c r="AZ7" s="6"/>
      <c r="BA7" s="7"/>
      <c r="BB7" s="7"/>
      <c r="BC7" s="8"/>
      <c r="BD7" s="6"/>
      <c r="BE7" s="6"/>
      <c r="BF7" s="6"/>
      <c r="BG7" s="7"/>
      <c r="BH7" s="7"/>
      <c r="BI7" s="8"/>
      <c r="BJ7" s="6"/>
      <c r="BK7" s="6"/>
      <c r="BL7" s="6"/>
      <c r="BM7" s="7"/>
      <c r="BN7" s="7"/>
      <c r="BO7" s="8"/>
      <c r="BP7" s="6"/>
      <c r="BQ7" s="6"/>
      <c r="BR7" s="6"/>
      <c r="BS7" s="7"/>
      <c r="BT7" s="7"/>
      <c r="BU7" s="8"/>
      <c r="BV7" s="6"/>
      <c r="BW7" s="6"/>
      <c r="BX7" s="6"/>
      <c r="BY7" s="7"/>
      <c r="BZ7" s="7"/>
      <c r="CA7" s="8"/>
    </row>
    <row r="8" spans="1:79" x14ac:dyDescent="0.15">
      <c r="A8" s="9"/>
      <c r="B8" s="6"/>
      <c r="C8" s="6"/>
      <c r="D8" s="10"/>
      <c r="E8" s="7"/>
      <c r="F8" s="7"/>
      <c r="G8" s="8"/>
      <c r="H8" s="6"/>
      <c r="I8" s="6"/>
      <c r="J8" s="10"/>
      <c r="K8" s="7"/>
      <c r="L8" s="7"/>
      <c r="M8" s="8"/>
      <c r="N8" s="6"/>
      <c r="O8" s="6"/>
      <c r="P8" s="10"/>
      <c r="Q8" s="7"/>
      <c r="R8" s="7"/>
      <c r="S8" s="8"/>
      <c r="T8" s="6"/>
      <c r="U8" s="6"/>
      <c r="V8" s="10"/>
      <c r="W8" s="7"/>
      <c r="X8" s="7"/>
      <c r="Y8" s="8"/>
      <c r="Z8" s="6"/>
      <c r="AA8" s="6"/>
      <c r="AB8" s="10"/>
      <c r="AC8" s="7"/>
      <c r="AD8" s="7"/>
      <c r="AE8" s="8"/>
      <c r="AF8" s="6"/>
      <c r="AG8" s="6"/>
      <c r="AH8" s="10"/>
      <c r="AI8" s="7"/>
      <c r="AJ8" s="7"/>
      <c r="AK8" s="8"/>
      <c r="AL8" s="6"/>
      <c r="AM8" s="6"/>
      <c r="AN8" s="10"/>
      <c r="AO8" s="7"/>
      <c r="AP8" s="7"/>
      <c r="AQ8" s="8"/>
      <c r="AR8" s="6"/>
      <c r="AS8" s="6"/>
      <c r="AT8" s="10"/>
      <c r="AU8" s="7"/>
      <c r="AV8" s="7"/>
      <c r="AW8" s="8"/>
      <c r="AX8" s="6"/>
      <c r="AY8" s="6"/>
      <c r="AZ8" s="10"/>
      <c r="BA8" s="7"/>
      <c r="BB8" s="7"/>
      <c r="BC8" s="8"/>
      <c r="BD8" s="6"/>
      <c r="BE8" s="6"/>
      <c r="BF8" s="10"/>
      <c r="BG8" s="7"/>
      <c r="BH8" s="7"/>
      <c r="BI8" s="8"/>
      <c r="BJ8" s="6"/>
      <c r="BK8" s="6"/>
      <c r="BL8" s="10"/>
      <c r="BM8" s="7"/>
      <c r="BN8" s="7"/>
      <c r="BO8" s="8"/>
      <c r="BP8" s="6"/>
      <c r="BQ8" s="6"/>
      <c r="BR8" s="10"/>
      <c r="BS8" s="7"/>
      <c r="BT8" s="7"/>
      <c r="BU8" s="8"/>
      <c r="BV8" s="6"/>
      <c r="BW8" s="6"/>
      <c r="BX8" s="10"/>
      <c r="BY8" s="7"/>
      <c r="BZ8" s="7"/>
      <c r="CA8" s="8"/>
    </row>
    <row r="9" spans="1:79" x14ac:dyDescent="0.15">
      <c r="A9" s="9"/>
      <c r="B9" s="6"/>
      <c r="C9" s="6"/>
      <c r="D9" s="10"/>
      <c r="E9" s="7"/>
      <c r="F9" s="7"/>
      <c r="G9" s="8"/>
      <c r="H9" s="6"/>
      <c r="I9" s="6"/>
      <c r="J9" s="10"/>
      <c r="K9" s="7"/>
      <c r="L9" s="7"/>
      <c r="M9" s="8"/>
      <c r="N9" s="6"/>
      <c r="O9" s="6"/>
      <c r="P9" s="10"/>
      <c r="Q9" s="7"/>
      <c r="R9" s="7"/>
      <c r="S9" s="8"/>
      <c r="T9" s="6"/>
      <c r="U9" s="6"/>
      <c r="V9" s="10"/>
      <c r="W9" s="7"/>
      <c r="X9" s="7"/>
      <c r="Y9" s="8"/>
      <c r="Z9" s="6"/>
      <c r="AA9" s="6"/>
      <c r="AB9" s="10"/>
      <c r="AC9" s="7"/>
      <c r="AD9" s="7"/>
      <c r="AE9" s="8"/>
      <c r="AF9" s="6"/>
      <c r="AG9" s="6"/>
      <c r="AH9" s="10"/>
      <c r="AI9" s="7"/>
      <c r="AJ9" s="7"/>
      <c r="AK9" s="8"/>
      <c r="AL9" s="6"/>
      <c r="AM9" s="6"/>
      <c r="AN9" s="10"/>
      <c r="AO9" s="7"/>
      <c r="AP9" s="7"/>
      <c r="AQ9" s="8"/>
      <c r="AR9" s="6"/>
      <c r="AS9" s="6"/>
      <c r="AT9" s="10"/>
      <c r="AU9" s="7"/>
      <c r="AV9" s="7"/>
      <c r="AW9" s="8"/>
      <c r="AX9" s="6"/>
      <c r="AY9" s="6"/>
      <c r="AZ9" s="10"/>
      <c r="BA9" s="7"/>
      <c r="BB9" s="7"/>
      <c r="BC9" s="8"/>
      <c r="BD9" s="6"/>
      <c r="BE9" s="6"/>
      <c r="BF9" s="10"/>
      <c r="BG9" s="7"/>
      <c r="BH9" s="7"/>
      <c r="BI9" s="8"/>
      <c r="BJ9" s="6"/>
      <c r="BK9" s="6"/>
      <c r="BL9" s="10"/>
      <c r="BM9" s="7"/>
      <c r="BN9" s="7"/>
      <c r="BO9" s="8"/>
      <c r="BP9" s="6"/>
      <c r="BQ9" s="6"/>
      <c r="BR9" s="10"/>
      <c r="BS9" s="7"/>
      <c r="BT9" s="7"/>
      <c r="BU9" s="8"/>
      <c r="BV9" s="6"/>
      <c r="BW9" s="6"/>
      <c r="BX9" s="10"/>
      <c r="BY9" s="7"/>
      <c r="BZ9" s="7"/>
      <c r="CA9" s="8"/>
    </row>
    <row r="10" spans="1:79" x14ac:dyDescent="0.15">
      <c r="A10" s="9"/>
      <c r="B10" s="6"/>
      <c r="C10" s="6"/>
      <c r="D10" s="10"/>
      <c r="E10" s="7"/>
      <c r="F10" s="7"/>
      <c r="G10" s="8"/>
      <c r="H10" s="6"/>
      <c r="I10" s="6"/>
      <c r="J10" s="10"/>
      <c r="K10" s="7"/>
      <c r="L10" s="7"/>
      <c r="M10" s="8"/>
      <c r="N10" s="6"/>
      <c r="O10" s="6"/>
      <c r="P10" s="10"/>
      <c r="Q10" s="7"/>
      <c r="R10" s="7"/>
      <c r="S10" s="8"/>
      <c r="T10" s="6"/>
      <c r="U10" s="6"/>
      <c r="V10" s="10"/>
      <c r="W10" s="7"/>
      <c r="X10" s="7"/>
      <c r="Y10" s="8"/>
      <c r="Z10" s="6"/>
      <c r="AA10" s="6"/>
      <c r="AB10" s="10"/>
      <c r="AC10" s="7"/>
      <c r="AD10" s="7"/>
      <c r="AE10" s="8"/>
      <c r="AF10" s="6"/>
      <c r="AG10" s="6"/>
      <c r="AH10" s="10"/>
      <c r="AI10" s="7"/>
      <c r="AJ10" s="7"/>
      <c r="AK10" s="8"/>
      <c r="AL10" s="6"/>
      <c r="AM10" s="6"/>
      <c r="AN10" s="10"/>
      <c r="AO10" s="7"/>
      <c r="AP10" s="7"/>
      <c r="AQ10" s="8"/>
      <c r="AR10" s="6"/>
      <c r="AS10" s="6"/>
      <c r="AT10" s="10"/>
      <c r="AU10" s="7"/>
      <c r="AV10" s="7"/>
      <c r="AW10" s="8"/>
      <c r="AX10" s="6"/>
      <c r="AY10" s="6"/>
      <c r="AZ10" s="10"/>
      <c r="BA10" s="7"/>
      <c r="BB10" s="7"/>
      <c r="BC10" s="8"/>
      <c r="BD10" s="6"/>
      <c r="BE10" s="6"/>
      <c r="BF10" s="10"/>
      <c r="BG10" s="7"/>
      <c r="BH10" s="7"/>
      <c r="BI10" s="8"/>
      <c r="BJ10" s="6"/>
      <c r="BK10" s="6"/>
      <c r="BL10" s="10"/>
      <c r="BM10" s="7"/>
      <c r="BN10" s="7"/>
      <c r="BO10" s="8"/>
      <c r="BP10" s="6"/>
      <c r="BQ10" s="6"/>
      <c r="BR10" s="10"/>
      <c r="BS10" s="7"/>
      <c r="BT10" s="7"/>
      <c r="BU10" s="8"/>
      <c r="BV10" s="6"/>
      <c r="BW10" s="6"/>
      <c r="BX10" s="10"/>
      <c r="BY10" s="7"/>
      <c r="BZ10" s="7"/>
      <c r="CA10" s="8"/>
    </row>
    <row r="11" spans="1:79" x14ac:dyDescent="0.15">
      <c r="A11" s="9"/>
      <c r="B11" s="6"/>
      <c r="C11" s="6"/>
      <c r="D11" s="10"/>
      <c r="E11" s="7"/>
      <c r="F11" s="7"/>
      <c r="G11" s="8"/>
      <c r="H11" s="6"/>
      <c r="I11" s="6"/>
      <c r="J11" s="10"/>
      <c r="K11" s="7"/>
      <c r="L11" s="7"/>
      <c r="M11" s="8"/>
      <c r="N11" s="6"/>
      <c r="O11" s="6"/>
      <c r="P11" s="10"/>
      <c r="Q11" s="7"/>
      <c r="R11" s="7"/>
      <c r="S11" s="8"/>
      <c r="T11" s="6"/>
      <c r="U11" s="6"/>
      <c r="V11" s="10"/>
      <c r="W11" s="7"/>
      <c r="X11" s="7"/>
      <c r="Y11" s="8"/>
      <c r="Z11" s="6"/>
      <c r="AA11" s="6"/>
      <c r="AB11" s="10"/>
      <c r="AC11" s="7"/>
      <c r="AD11" s="7"/>
      <c r="AE11" s="8"/>
      <c r="AF11" s="6"/>
      <c r="AG11" s="6"/>
      <c r="AH11" s="10"/>
      <c r="AI11" s="7"/>
      <c r="AJ11" s="7"/>
      <c r="AK11" s="8"/>
      <c r="AL11" s="6"/>
      <c r="AM11" s="6"/>
      <c r="AN11" s="10"/>
      <c r="AO11" s="7"/>
      <c r="AP11" s="7"/>
      <c r="AQ11" s="8"/>
      <c r="AR11" s="6"/>
      <c r="AS11" s="6"/>
      <c r="AT11" s="10"/>
      <c r="AU11" s="7"/>
      <c r="AV11" s="7"/>
      <c r="AW11" s="8"/>
      <c r="AX11" s="6"/>
      <c r="AY11" s="6"/>
      <c r="AZ11" s="10"/>
      <c r="BA11" s="7"/>
      <c r="BB11" s="7"/>
      <c r="BC11" s="8"/>
      <c r="BD11" s="6"/>
      <c r="BE11" s="6"/>
      <c r="BF11" s="10"/>
      <c r="BG11" s="7"/>
      <c r="BH11" s="7"/>
      <c r="BI11" s="8"/>
      <c r="BJ11" s="6"/>
      <c r="BK11" s="6"/>
      <c r="BL11" s="10"/>
      <c r="BM11" s="7"/>
      <c r="BN11" s="7"/>
      <c r="BO11" s="8"/>
      <c r="BP11" s="6"/>
      <c r="BQ11" s="6"/>
      <c r="BR11" s="10"/>
      <c r="BS11" s="7"/>
      <c r="BT11" s="7"/>
      <c r="BU11" s="8"/>
      <c r="BV11" s="6"/>
      <c r="BW11" s="6"/>
      <c r="BX11" s="10"/>
      <c r="BY11" s="7"/>
      <c r="BZ11" s="7"/>
      <c r="CA11" s="8"/>
    </row>
    <row r="12" spans="1:79" x14ac:dyDescent="0.15">
      <c r="A12" s="9"/>
      <c r="B12" s="6"/>
      <c r="C12" s="6"/>
      <c r="D12" s="10"/>
      <c r="E12" s="7"/>
      <c r="F12" s="7"/>
      <c r="G12" s="8"/>
      <c r="H12" s="6"/>
      <c r="I12" s="6"/>
      <c r="J12" s="10"/>
      <c r="K12" s="7"/>
      <c r="L12" s="7"/>
      <c r="M12" s="8"/>
      <c r="N12" s="6"/>
      <c r="O12" s="6"/>
      <c r="P12" s="10"/>
      <c r="Q12" s="7"/>
      <c r="R12" s="7"/>
      <c r="S12" s="8"/>
      <c r="T12" s="6"/>
      <c r="U12" s="6"/>
      <c r="V12" s="10"/>
      <c r="W12" s="7"/>
      <c r="X12" s="7"/>
      <c r="Y12" s="8"/>
      <c r="Z12" s="6"/>
      <c r="AA12" s="6"/>
      <c r="AB12" s="10"/>
      <c r="AC12" s="7"/>
      <c r="AD12" s="7"/>
      <c r="AE12" s="8"/>
      <c r="AF12" s="6"/>
      <c r="AG12" s="6"/>
      <c r="AH12" s="10"/>
      <c r="AI12" s="7"/>
      <c r="AJ12" s="7"/>
      <c r="AK12" s="8"/>
      <c r="AL12" s="6"/>
      <c r="AM12" s="6"/>
      <c r="AN12" s="10"/>
      <c r="AO12" s="7"/>
      <c r="AP12" s="7"/>
      <c r="AQ12" s="8"/>
      <c r="AR12" s="6"/>
      <c r="AS12" s="6"/>
      <c r="AT12" s="10"/>
      <c r="AU12" s="7"/>
      <c r="AV12" s="7"/>
      <c r="AW12" s="8"/>
      <c r="AX12" s="6"/>
      <c r="AY12" s="6"/>
      <c r="AZ12" s="10"/>
      <c r="BA12" s="7"/>
      <c r="BB12" s="7"/>
      <c r="BC12" s="8"/>
      <c r="BD12" s="6"/>
      <c r="BE12" s="6"/>
      <c r="BF12" s="10"/>
      <c r="BG12" s="7"/>
      <c r="BH12" s="7"/>
      <c r="BI12" s="8"/>
      <c r="BJ12" s="6"/>
      <c r="BK12" s="6"/>
      <c r="BL12" s="10"/>
      <c r="BM12" s="7"/>
      <c r="BN12" s="7"/>
      <c r="BO12" s="8"/>
      <c r="BP12" s="6"/>
      <c r="BQ12" s="6"/>
      <c r="BR12" s="10"/>
      <c r="BS12" s="7"/>
      <c r="BT12" s="7"/>
      <c r="BU12" s="8"/>
      <c r="BV12" s="6"/>
      <c r="BW12" s="6"/>
      <c r="BX12" s="10"/>
      <c r="BY12" s="7"/>
      <c r="BZ12" s="7"/>
      <c r="CA12" s="8"/>
    </row>
    <row r="13" spans="1:79" x14ac:dyDescent="0.15">
      <c r="A13" s="9"/>
      <c r="B13" s="6"/>
      <c r="C13" s="6"/>
      <c r="D13" s="10"/>
      <c r="E13" s="7"/>
      <c r="F13" s="7"/>
      <c r="G13" s="8"/>
      <c r="H13" s="6"/>
      <c r="I13" s="6"/>
      <c r="J13" s="10"/>
      <c r="K13" s="7"/>
      <c r="L13" s="7"/>
      <c r="M13" s="8"/>
      <c r="N13" s="6"/>
      <c r="O13" s="6"/>
      <c r="P13" s="10"/>
      <c r="Q13" s="7"/>
      <c r="R13" s="7"/>
      <c r="S13" s="8"/>
      <c r="T13" s="6"/>
      <c r="U13" s="6"/>
      <c r="V13" s="10"/>
      <c r="W13" s="7"/>
      <c r="X13" s="7"/>
      <c r="Y13" s="8"/>
      <c r="Z13" s="6"/>
      <c r="AA13" s="6"/>
      <c r="AB13" s="10"/>
      <c r="AC13" s="7"/>
      <c r="AD13" s="7"/>
      <c r="AE13" s="8"/>
      <c r="AF13" s="6"/>
      <c r="AG13" s="6"/>
      <c r="AH13" s="10"/>
      <c r="AI13" s="7"/>
      <c r="AJ13" s="7"/>
      <c r="AK13" s="8"/>
      <c r="AL13" s="6"/>
      <c r="AM13" s="6"/>
      <c r="AN13" s="10"/>
      <c r="AO13" s="7"/>
      <c r="AP13" s="7"/>
      <c r="AQ13" s="8"/>
      <c r="AR13" s="6"/>
      <c r="AS13" s="6"/>
      <c r="AT13" s="10"/>
      <c r="AU13" s="7"/>
      <c r="AV13" s="7"/>
      <c r="AW13" s="8"/>
      <c r="AX13" s="6"/>
      <c r="AY13" s="6"/>
      <c r="AZ13" s="10"/>
      <c r="BA13" s="7"/>
      <c r="BB13" s="7"/>
      <c r="BC13" s="8"/>
      <c r="BD13" s="6"/>
      <c r="BE13" s="6"/>
      <c r="BF13" s="10"/>
      <c r="BG13" s="7"/>
      <c r="BH13" s="7"/>
      <c r="BI13" s="8"/>
      <c r="BJ13" s="6"/>
      <c r="BK13" s="6"/>
      <c r="BL13" s="10"/>
      <c r="BM13" s="7"/>
      <c r="BN13" s="7"/>
      <c r="BO13" s="8"/>
      <c r="BP13" s="6"/>
      <c r="BQ13" s="6"/>
      <c r="BR13" s="10"/>
      <c r="BS13" s="7"/>
      <c r="BT13" s="7"/>
      <c r="BU13" s="8"/>
      <c r="BV13" s="6"/>
      <c r="BW13" s="6"/>
      <c r="BX13" s="10"/>
      <c r="BY13" s="7"/>
      <c r="BZ13" s="7"/>
      <c r="CA13" s="8"/>
    </row>
    <row r="14" spans="1:79" x14ac:dyDescent="0.15">
      <c r="A14" s="9"/>
      <c r="B14" s="6"/>
      <c r="C14" s="6"/>
      <c r="D14" s="10"/>
      <c r="E14" s="7"/>
      <c r="F14" s="7"/>
      <c r="G14" s="8"/>
      <c r="H14" s="6"/>
      <c r="I14" s="6"/>
      <c r="J14" s="10"/>
      <c r="K14" s="7"/>
      <c r="L14" s="7"/>
      <c r="M14" s="8"/>
      <c r="N14" s="6"/>
      <c r="O14" s="6"/>
      <c r="P14" s="10"/>
      <c r="Q14" s="7"/>
      <c r="R14" s="7"/>
      <c r="S14" s="8"/>
      <c r="T14" s="6"/>
      <c r="U14" s="6"/>
      <c r="V14" s="10"/>
      <c r="W14" s="7"/>
      <c r="X14" s="7"/>
      <c r="Y14" s="8"/>
      <c r="Z14" s="6"/>
      <c r="AA14" s="6"/>
      <c r="AB14" s="10"/>
      <c r="AC14" s="7"/>
      <c r="AD14" s="7"/>
      <c r="AE14" s="8"/>
      <c r="AF14" s="6"/>
      <c r="AG14" s="6"/>
      <c r="AH14" s="10"/>
      <c r="AI14" s="7"/>
      <c r="AJ14" s="7"/>
      <c r="AK14" s="8"/>
      <c r="AL14" s="6"/>
      <c r="AM14" s="6"/>
      <c r="AN14" s="10"/>
      <c r="AO14" s="7"/>
      <c r="AP14" s="7"/>
      <c r="AQ14" s="8"/>
      <c r="AR14" s="6"/>
      <c r="AS14" s="6"/>
      <c r="AT14" s="10"/>
      <c r="AU14" s="7"/>
      <c r="AV14" s="7"/>
      <c r="AW14" s="8"/>
      <c r="AX14" s="6"/>
      <c r="AY14" s="6"/>
      <c r="AZ14" s="10"/>
      <c r="BA14" s="7"/>
      <c r="BB14" s="7"/>
      <c r="BC14" s="8"/>
      <c r="BD14" s="6"/>
      <c r="BE14" s="6"/>
      <c r="BF14" s="10"/>
      <c r="BG14" s="7"/>
      <c r="BH14" s="7"/>
      <c r="BI14" s="8"/>
      <c r="BJ14" s="6"/>
      <c r="BK14" s="6"/>
      <c r="BL14" s="10"/>
      <c r="BM14" s="7"/>
      <c r="BN14" s="7"/>
      <c r="BO14" s="8"/>
      <c r="BP14" s="6"/>
      <c r="BQ14" s="6"/>
      <c r="BR14" s="10"/>
      <c r="BS14" s="7"/>
      <c r="BT14" s="7"/>
      <c r="BU14" s="8"/>
      <c r="BV14" s="6"/>
      <c r="BW14" s="6"/>
      <c r="BX14" s="10"/>
      <c r="BY14" s="7"/>
      <c r="BZ14" s="7"/>
      <c r="CA14" s="8"/>
    </row>
    <row r="15" spans="1:79" x14ac:dyDescent="0.15">
      <c r="A15" s="9"/>
      <c r="B15" s="6"/>
      <c r="C15" s="6"/>
      <c r="D15" s="10"/>
      <c r="E15" s="7"/>
      <c r="F15" s="7"/>
      <c r="G15" s="8"/>
      <c r="H15" s="6"/>
      <c r="I15" s="6"/>
      <c r="J15" s="10"/>
      <c r="K15" s="7"/>
      <c r="L15" s="7"/>
      <c r="M15" s="8"/>
      <c r="N15" s="6"/>
      <c r="O15" s="6"/>
      <c r="P15" s="10"/>
      <c r="Q15" s="7"/>
      <c r="R15" s="7"/>
      <c r="S15" s="8"/>
      <c r="T15" s="6"/>
      <c r="U15" s="6"/>
      <c r="V15" s="10"/>
      <c r="W15" s="7"/>
      <c r="X15" s="7"/>
      <c r="Y15" s="8"/>
      <c r="Z15" s="6"/>
      <c r="AA15" s="6"/>
      <c r="AB15" s="10"/>
      <c r="AC15" s="7"/>
      <c r="AD15" s="7"/>
      <c r="AE15" s="8"/>
      <c r="AF15" s="6"/>
      <c r="AG15" s="6"/>
      <c r="AH15" s="10"/>
      <c r="AI15" s="7"/>
      <c r="AJ15" s="7"/>
      <c r="AK15" s="8"/>
      <c r="AL15" s="6"/>
      <c r="AM15" s="6"/>
      <c r="AN15" s="10"/>
      <c r="AO15" s="7"/>
      <c r="AP15" s="7"/>
      <c r="AQ15" s="8"/>
      <c r="AR15" s="6"/>
      <c r="AS15" s="6"/>
      <c r="AT15" s="10"/>
      <c r="AU15" s="7"/>
      <c r="AV15" s="7"/>
      <c r="AW15" s="8"/>
      <c r="AX15" s="6"/>
      <c r="AY15" s="6"/>
      <c r="AZ15" s="10"/>
      <c r="BA15" s="7"/>
      <c r="BB15" s="7"/>
      <c r="BC15" s="8"/>
      <c r="BD15" s="6"/>
      <c r="BE15" s="6"/>
      <c r="BF15" s="10"/>
      <c r="BG15" s="7"/>
      <c r="BH15" s="7"/>
      <c r="BI15" s="8"/>
      <c r="BJ15" s="6"/>
      <c r="BK15" s="6"/>
      <c r="BL15" s="10"/>
      <c r="BM15" s="7"/>
      <c r="BN15" s="7"/>
      <c r="BO15" s="8"/>
      <c r="BP15" s="6"/>
      <c r="BQ15" s="6"/>
      <c r="BR15" s="10"/>
      <c r="BS15" s="7"/>
      <c r="BT15" s="7"/>
      <c r="BU15" s="8"/>
      <c r="BV15" s="6"/>
      <c r="BW15" s="6"/>
      <c r="BX15" s="10"/>
      <c r="BY15" s="7"/>
      <c r="BZ15" s="7"/>
      <c r="CA15" s="8"/>
    </row>
    <row r="16" spans="1:79" x14ac:dyDescent="0.15">
      <c r="A16" s="9"/>
      <c r="B16" s="6"/>
      <c r="C16" s="6"/>
      <c r="D16" s="10"/>
      <c r="E16" s="7"/>
      <c r="F16" s="7"/>
      <c r="G16" s="8"/>
      <c r="H16" s="6"/>
      <c r="I16" s="6"/>
      <c r="J16" s="10"/>
      <c r="K16" s="7"/>
      <c r="L16" s="7"/>
      <c r="M16" s="8"/>
      <c r="N16" s="6"/>
      <c r="O16" s="6"/>
      <c r="P16" s="10"/>
      <c r="Q16" s="7"/>
      <c r="R16" s="7"/>
      <c r="S16" s="8"/>
      <c r="T16" s="6"/>
      <c r="U16" s="6"/>
      <c r="V16" s="10"/>
      <c r="W16" s="7"/>
      <c r="X16" s="7"/>
      <c r="Y16" s="8"/>
      <c r="Z16" s="6"/>
      <c r="AA16" s="6"/>
      <c r="AB16" s="10"/>
      <c r="AC16" s="7"/>
      <c r="AD16" s="7"/>
      <c r="AE16" s="8"/>
      <c r="AF16" s="6"/>
      <c r="AG16" s="6"/>
      <c r="AH16" s="10"/>
      <c r="AI16" s="7"/>
      <c r="AJ16" s="7"/>
      <c r="AK16" s="8"/>
      <c r="AL16" s="6"/>
      <c r="AM16" s="6"/>
      <c r="AN16" s="10"/>
      <c r="AO16" s="7"/>
      <c r="AP16" s="7"/>
      <c r="AQ16" s="8"/>
      <c r="AR16" s="6"/>
      <c r="AS16" s="6"/>
      <c r="AT16" s="10"/>
      <c r="AU16" s="7"/>
      <c r="AV16" s="7"/>
      <c r="AW16" s="8"/>
      <c r="AX16" s="6"/>
      <c r="AY16" s="6"/>
      <c r="AZ16" s="10"/>
      <c r="BA16" s="7"/>
      <c r="BB16" s="7"/>
      <c r="BC16" s="8"/>
      <c r="BD16" s="6"/>
      <c r="BE16" s="6"/>
      <c r="BF16" s="10"/>
      <c r="BG16" s="7"/>
      <c r="BH16" s="7"/>
      <c r="BI16" s="8"/>
      <c r="BJ16" s="6"/>
      <c r="BK16" s="6"/>
      <c r="BL16" s="10"/>
      <c r="BM16" s="7"/>
      <c r="BN16" s="7"/>
      <c r="BO16" s="8"/>
      <c r="BP16" s="6"/>
      <c r="BQ16" s="6"/>
      <c r="BR16" s="10"/>
      <c r="BS16" s="7"/>
      <c r="BT16" s="7"/>
      <c r="BU16" s="8"/>
      <c r="BV16" s="6"/>
      <c r="BW16" s="6"/>
      <c r="BX16" s="10"/>
      <c r="BY16" s="7"/>
      <c r="BZ16" s="7"/>
      <c r="CA16" s="8"/>
    </row>
    <row r="17" spans="1:79" x14ac:dyDescent="0.15">
      <c r="A17" s="9"/>
      <c r="B17" s="6"/>
      <c r="C17" s="6"/>
      <c r="D17" s="10"/>
      <c r="E17" s="7"/>
      <c r="F17" s="7"/>
      <c r="G17" s="8"/>
      <c r="H17" s="6"/>
      <c r="I17" s="6"/>
      <c r="J17" s="10"/>
      <c r="K17" s="7"/>
      <c r="L17" s="7"/>
      <c r="M17" s="8"/>
      <c r="N17" s="6"/>
      <c r="O17" s="6"/>
      <c r="P17" s="10"/>
      <c r="Q17" s="7"/>
      <c r="R17" s="7"/>
      <c r="S17" s="8"/>
      <c r="T17" s="6"/>
      <c r="U17" s="6"/>
      <c r="V17" s="10"/>
      <c r="W17" s="7"/>
      <c r="X17" s="7"/>
      <c r="Y17" s="8"/>
      <c r="Z17" s="6"/>
      <c r="AA17" s="6"/>
      <c r="AB17" s="10"/>
      <c r="AC17" s="7"/>
      <c r="AD17" s="7"/>
      <c r="AE17" s="8"/>
      <c r="AF17" s="6"/>
      <c r="AG17" s="6"/>
      <c r="AH17" s="10"/>
      <c r="AI17" s="7"/>
      <c r="AJ17" s="7"/>
      <c r="AK17" s="8"/>
      <c r="AL17" s="6"/>
      <c r="AM17" s="6"/>
      <c r="AN17" s="10"/>
      <c r="AO17" s="7"/>
      <c r="AP17" s="7"/>
      <c r="AQ17" s="8"/>
      <c r="AR17" s="6"/>
      <c r="AS17" s="6"/>
      <c r="AT17" s="10"/>
      <c r="AU17" s="7"/>
      <c r="AV17" s="7"/>
      <c r="AW17" s="8"/>
      <c r="AX17" s="6"/>
      <c r="AY17" s="6"/>
      <c r="AZ17" s="10"/>
      <c r="BA17" s="7"/>
      <c r="BB17" s="7"/>
      <c r="BC17" s="8"/>
      <c r="BD17" s="6"/>
      <c r="BE17" s="6"/>
      <c r="BF17" s="10"/>
      <c r="BG17" s="7"/>
      <c r="BH17" s="7"/>
      <c r="BI17" s="8"/>
      <c r="BJ17" s="6"/>
      <c r="BK17" s="6"/>
      <c r="BL17" s="10"/>
      <c r="BM17" s="7"/>
      <c r="BN17" s="7"/>
      <c r="BO17" s="8"/>
      <c r="BP17" s="6"/>
      <c r="BQ17" s="6"/>
      <c r="BR17" s="10"/>
      <c r="BS17" s="7"/>
      <c r="BT17" s="7"/>
      <c r="BU17" s="8"/>
      <c r="BV17" s="6"/>
      <c r="BW17" s="6"/>
      <c r="BX17" s="10"/>
      <c r="BY17" s="7"/>
      <c r="BZ17" s="7"/>
      <c r="CA17" s="8"/>
    </row>
    <row r="18" spans="1:79" x14ac:dyDescent="0.15">
      <c r="A18" s="9"/>
      <c r="B18" s="6"/>
      <c r="C18" s="6"/>
      <c r="D18" s="10"/>
      <c r="E18" s="7"/>
      <c r="F18" s="7"/>
      <c r="G18" s="8"/>
      <c r="H18" s="6"/>
      <c r="I18" s="6"/>
      <c r="J18" s="10"/>
      <c r="K18" s="7"/>
      <c r="L18" s="7"/>
      <c r="M18" s="8"/>
      <c r="N18" s="6"/>
      <c r="O18" s="6"/>
      <c r="P18" s="10"/>
      <c r="Q18" s="7"/>
      <c r="R18" s="7"/>
      <c r="S18" s="8"/>
      <c r="T18" s="6"/>
      <c r="U18" s="6"/>
      <c r="V18" s="10"/>
      <c r="W18" s="7"/>
      <c r="X18" s="7"/>
      <c r="Y18" s="8"/>
      <c r="Z18" s="6"/>
      <c r="AA18" s="6"/>
      <c r="AB18" s="10"/>
      <c r="AC18" s="7"/>
      <c r="AD18" s="7"/>
      <c r="AE18" s="8"/>
      <c r="AF18" s="6"/>
      <c r="AG18" s="6"/>
      <c r="AH18" s="10"/>
      <c r="AI18" s="7"/>
      <c r="AJ18" s="7"/>
      <c r="AK18" s="8"/>
      <c r="AL18" s="6"/>
      <c r="AM18" s="6"/>
      <c r="AN18" s="10"/>
      <c r="AO18" s="7"/>
      <c r="AP18" s="7"/>
      <c r="AQ18" s="8"/>
      <c r="AR18" s="6"/>
      <c r="AS18" s="6"/>
      <c r="AT18" s="10"/>
      <c r="AU18" s="7"/>
      <c r="AV18" s="7"/>
      <c r="AW18" s="8"/>
      <c r="AX18" s="6"/>
      <c r="AY18" s="6"/>
      <c r="AZ18" s="10"/>
      <c r="BA18" s="7"/>
      <c r="BB18" s="7"/>
      <c r="BC18" s="8"/>
      <c r="BD18" s="6"/>
      <c r="BE18" s="6"/>
      <c r="BF18" s="10"/>
      <c r="BG18" s="7"/>
      <c r="BH18" s="7"/>
      <c r="BI18" s="8"/>
      <c r="BJ18" s="6"/>
      <c r="BK18" s="6"/>
      <c r="BL18" s="10"/>
      <c r="BM18" s="7"/>
      <c r="BN18" s="7"/>
      <c r="BO18" s="8"/>
      <c r="BP18" s="6"/>
      <c r="BQ18" s="6"/>
      <c r="BR18" s="10"/>
      <c r="BS18" s="7"/>
      <c r="BT18" s="7"/>
      <c r="BU18" s="8"/>
      <c r="BV18" s="6"/>
      <c r="BW18" s="6"/>
      <c r="BX18" s="10"/>
      <c r="BY18" s="7"/>
      <c r="BZ18" s="7"/>
      <c r="CA18" s="8"/>
    </row>
    <row r="19" spans="1:79" x14ac:dyDescent="0.15">
      <c r="A19" s="9"/>
      <c r="B19" s="11">
        <f>SUM(B6:B18)</f>
        <v>0</v>
      </c>
      <c r="C19" s="12" t="e">
        <f>SUMPRODUCT(B6:B18,C6:C18)/SUM(B19)</f>
        <v>#DIV/0!</v>
      </c>
      <c r="D19" s="13"/>
      <c r="E19" s="11">
        <f>SUM(E6:E18)</f>
        <v>0</v>
      </c>
      <c r="F19" s="12" t="e">
        <f>SUMPRODUCT(E6:E18,F6:F18)/SUM(E19)</f>
        <v>#DIV/0!</v>
      </c>
      <c r="G19" s="13"/>
      <c r="H19" s="11">
        <f>SUM(H6:H18)</f>
        <v>51600</v>
      </c>
      <c r="I19" s="12">
        <f>SUMPRODUCT(H6:H18,I6:I18)/SUM(H19)</f>
        <v>41.817999999999998</v>
      </c>
      <c r="J19" s="13"/>
      <c r="K19" s="11">
        <f>SUM(K6:K18)</f>
        <v>51616</v>
      </c>
      <c r="L19" s="12">
        <f>SUMPRODUCT(K6:K18,L6:L18)/SUM(K19)</f>
        <v>42.009999999999991</v>
      </c>
      <c r="M19" s="13"/>
      <c r="N19" s="11">
        <f>SUM(N6:N18)</f>
        <v>25000</v>
      </c>
      <c r="O19" s="12">
        <f>SUMPRODUCT(N6:N18,O6:O18)/(N19)</f>
        <v>11.37</v>
      </c>
      <c r="P19" s="13"/>
      <c r="Q19" s="11">
        <f>SUM(Q6:Q18)</f>
        <v>25000</v>
      </c>
      <c r="R19" s="12">
        <f>SUMPRODUCT(Q6:Q18,R6:R18)/SUM(Q19)</f>
        <v>11.395</v>
      </c>
      <c r="S19" s="13"/>
      <c r="T19" s="11">
        <f>SUM(T6:T18)</f>
        <v>100000</v>
      </c>
      <c r="U19" s="12">
        <f>SUMPRODUCT(T6:T18,U6:U18)/SUM(T19)</f>
        <v>6.39</v>
      </c>
      <c r="V19" s="13"/>
      <c r="W19" s="11">
        <f>SUM(W6:W18)</f>
        <v>100000</v>
      </c>
      <c r="X19" s="12">
        <f>SUMPRODUCT(W6:W18,X6:X18)/SUM(W19)</f>
        <v>6.4050000000000002</v>
      </c>
      <c r="Y19" s="13"/>
      <c r="Z19" s="11">
        <f>SUM(Z6:Z18)</f>
        <v>70000</v>
      </c>
      <c r="AA19" s="12">
        <f>SUMPRODUCT(Z6:Z18,AA6:AA18)/SUM(Z19)</f>
        <v>4.43</v>
      </c>
      <c r="AB19" s="13"/>
      <c r="AC19" s="11">
        <f>SUM(AC6:AC18)</f>
        <v>70000</v>
      </c>
      <c r="AD19" s="12">
        <f>SUMPRODUCT(AC6:AC18,AD6:AD18)/SUM(AC19)</f>
        <v>4.42</v>
      </c>
      <c r="AE19" s="13"/>
      <c r="AF19" s="11">
        <f>SUM(AF6:AF18)</f>
        <v>10000</v>
      </c>
      <c r="AG19" s="12">
        <f>SUMPRODUCT(AF6:AF18,AG6:AG18)/SUM(AF19)</f>
        <v>28.01</v>
      </c>
      <c r="AH19" s="13"/>
      <c r="AI19" s="11">
        <f>SUM(AI6:AI18)</f>
        <v>10000</v>
      </c>
      <c r="AJ19" s="12">
        <f>SUMPRODUCT(AI6:AI18,AJ6:AJ18)/SUM(AI19)</f>
        <v>28</v>
      </c>
      <c r="AK19" s="13"/>
      <c r="AL19" s="11">
        <f>SUM(AL6:AL18)</f>
        <v>0</v>
      </c>
      <c r="AM19" s="12" t="e">
        <f>SUMPRODUCT(AL6:AL18,AM6:AM18)/SUM(AL19)</f>
        <v>#DIV/0!</v>
      </c>
      <c r="AN19" s="13"/>
      <c r="AO19" s="11">
        <f>SUM(AO6:AO18)</f>
        <v>0</v>
      </c>
      <c r="AP19" s="12" t="e">
        <f>SUMPRODUCT(AO6:AO18,AP6:AP18)/SUM(AO19)</f>
        <v>#DIV/0!</v>
      </c>
      <c r="AQ19" s="13"/>
      <c r="AR19" s="11">
        <f>SUM(AR6:AR18)</f>
        <v>0</v>
      </c>
      <c r="AS19" s="12" t="e">
        <f>SUMPRODUCT(AR6:AR18,AS6:AS18)/SUM(AR19)</f>
        <v>#DIV/0!</v>
      </c>
      <c r="AT19" s="13"/>
      <c r="AU19" s="11">
        <f>SUM(AU6:AU18)</f>
        <v>0</v>
      </c>
      <c r="AV19" s="12" t="e">
        <f>SUMPRODUCT(AU6:AU18,AV6:AV18)/SUM(AU19)</f>
        <v>#DIV/0!</v>
      </c>
      <c r="AW19" s="13"/>
      <c r="AX19" s="11">
        <f>SUM(AX6:AX18)</f>
        <v>0</v>
      </c>
      <c r="AY19" s="12" t="e">
        <f>SUMPRODUCT(AX6:AX18,AY6:AY18)/SUM(AX19)</f>
        <v>#DIV/0!</v>
      </c>
      <c r="AZ19" s="13"/>
      <c r="BA19" s="11">
        <f>SUM(BA6:BA18)</f>
        <v>0</v>
      </c>
      <c r="BB19" s="12" t="e">
        <f>SUMPRODUCT(BA6:BA18,BB6:BB18)/SUM(BA19)</f>
        <v>#DIV/0!</v>
      </c>
      <c r="BC19" s="13"/>
      <c r="BD19" s="11">
        <f>SUM(BD6:BD18)</f>
        <v>0</v>
      </c>
      <c r="BE19" s="12" t="e">
        <f>SUMPRODUCT(BD6:BD18,BE6:BE18)/SUM(BD19)</f>
        <v>#DIV/0!</v>
      </c>
      <c r="BF19" s="13"/>
      <c r="BG19" s="11">
        <f>SUM(BG6:BG18)</f>
        <v>0</v>
      </c>
      <c r="BH19" s="12" t="e">
        <f>SUMPRODUCT(BG6:BG18,BH6:BH18)/SUM(BG19)</f>
        <v>#DIV/0!</v>
      </c>
      <c r="BI19" s="13"/>
      <c r="BJ19" s="11">
        <f>SUM(BJ6:BJ18)</f>
        <v>0</v>
      </c>
      <c r="BK19" s="12" t="e">
        <f>SUMPRODUCT(BJ6:BJ18,BK6:BK18)/SUM(BJ19)</f>
        <v>#DIV/0!</v>
      </c>
      <c r="BL19" s="13"/>
      <c r="BM19" s="11">
        <f>SUM(BM6:BM18)</f>
        <v>0</v>
      </c>
      <c r="BN19" s="12" t="e">
        <f>SUMPRODUCT(BM6:BM18,BN6:BN18)/SUM(BM19)</f>
        <v>#DIV/0!</v>
      </c>
      <c r="BO19" s="13"/>
      <c r="BP19" s="11">
        <f>SUM(BP6:BP18)</f>
        <v>0</v>
      </c>
      <c r="BQ19" s="12" t="e">
        <f>SUMPRODUCT(BP6:BP18,BQ6:BQ18)/SUM(BP19)</f>
        <v>#DIV/0!</v>
      </c>
      <c r="BR19" s="13"/>
      <c r="BS19" s="11">
        <f>SUM(BS6:BS18)</f>
        <v>0</v>
      </c>
      <c r="BT19" s="12" t="e">
        <f>SUMPRODUCT(BS6:BS18,BT6:BT18)/SUM(BS19)</f>
        <v>#DIV/0!</v>
      </c>
      <c r="BU19" s="13"/>
      <c r="BV19" s="11">
        <f>SUM(BV6:BV18)</f>
        <v>0</v>
      </c>
      <c r="BW19" s="12" t="e">
        <f>SUMPRODUCT(BV6:BV18,BW6:BW18)/SUM(BV19)</f>
        <v>#DIV/0!</v>
      </c>
      <c r="BX19" s="13"/>
      <c r="BY19" s="11">
        <f>SUM(BY6:BY18)</f>
        <v>0</v>
      </c>
      <c r="BZ19" s="12" t="e">
        <f>SUMPRODUCT(BY6:BY18,BZ6:BZ18)/SUM(BY19)</f>
        <v>#DIV/0!</v>
      </c>
      <c r="CA19" s="13"/>
    </row>
    <row r="20" spans="1:79" ht="15" x14ac:dyDescent="0.15">
      <c r="A20" s="14"/>
      <c r="B20" s="15" t="s">
        <v>10</v>
      </c>
      <c r="C20" s="42">
        <f>IF(E19=0,0,(F19-C19)*B19-E19*F19*0-E19*F19*0.03%-C19*B19*0.03%)</f>
        <v>0</v>
      </c>
      <c r="D20" s="43"/>
      <c r="E20" s="15" t="s">
        <v>11</v>
      </c>
      <c r="F20" s="42">
        <f>IF(E19=0,0,F19*E19)</f>
        <v>0</v>
      </c>
      <c r="G20" s="43"/>
      <c r="H20" s="15" t="s">
        <v>10</v>
      </c>
      <c r="I20" s="42">
        <f>IF(K19=0,0,(L19-I19)*K19-K19*L19*0.1%-K19*L19*0.03%-I19*H19*0.03%)</f>
        <v>6444.0247519996437</v>
      </c>
      <c r="J20" s="43"/>
      <c r="K20" s="15" t="s">
        <v>11</v>
      </c>
      <c r="L20" s="42">
        <f>IF(K19=0,0,L19*K19)</f>
        <v>2168388.1599999997</v>
      </c>
      <c r="M20" s="43"/>
      <c r="N20" s="15" t="s">
        <v>10</v>
      </c>
      <c r="O20" s="42">
        <f>IF(Q19=0,0,(R19-O19)*N19-R19*Q19*0.1%-O19*N19*0.03%-R19*Q19*0.03%)</f>
        <v>169.38750000000891</v>
      </c>
      <c r="P20" s="43"/>
      <c r="Q20" s="15" t="s">
        <v>11</v>
      </c>
      <c r="R20" s="42">
        <f>IF(Q19=0,0,R19*Q19)</f>
        <v>284875</v>
      </c>
      <c r="S20" s="43"/>
      <c r="T20" s="15" t="s">
        <v>10</v>
      </c>
      <c r="U20" s="42">
        <f>IF(W19=0,0,(X19-U19)*W19-X19*W19*0.1%-U19*T19*0.03%-X19*W19*0.03%)</f>
        <v>475.65000000005682</v>
      </c>
      <c r="V20" s="43"/>
      <c r="W20" s="15" t="s">
        <v>11</v>
      </c>
      <c r="X20" s="42">
        <f>IF(W19=0,0,X19*W19)</f>
        <v>640500</v>
      </c>
      <c r="Y20" s="43"/>
      <c r="Z20" s="15" t="s">
        <v>10</v>
      </c>
      <c r="AA20" s="42">
        <f>IF(AC19=0,0,(AD19-AA19)*AC19-AC19*AD19*0.1%-AA19*Z19*0.03%-AD19*AC19*0.03%)</f>
        <v>-1195.249999999985</v>
      </c>
      <c r="AB20" s="43"/>
      <c r="AC20" s="15" t="s">
        <v>11</v>
      </c>
      <c r="AD20" s="42">
        <f>IF(AC19=0,0,AD19*AC19)</f>
        <v>309400</v>
      </c>
      <c r="AE20" s="43"/>
      <c r="AF20" s="15" t="s">
        <v>10</v>
      </c>
      <c r="AG20" s="42">
        <f>IF(AI19=0,0,(AJ19-AG19)*AI19-AI19*AJ19*0.1%-AG19*AF19*0.03%-AJ19*AI19*0.03%)</f>
        <v>-548.03000000001555</v>
      </c>
      <c r="AH20" s="43"/>
      <c r="AI20" s="15" t="s">
        <v>11</v>
      </c>
      <c r="AJ20" s="42">
        <f>IF(AI19=0,0,AJ19*AI19)</f>
        <v>280000</v>
      </c>
      <c r="AK20" s="43"/>
      <c r="AL20" s="15" t="s">
        <v>10</v>
      </c>
      <c r="AM20" s="42">
        <f>IF(AO19=0,0,(AP19-AM19)*AO19-AO19*AP19*0.1%-AM19*AL19*0.03%-AP19*AO19*0.03%)</f>
        <v>0</v>
      </c>
      <c r="AN20" s="43"/>
      <c r="AO20" s="15" t="s">
        <v>11</v>
      </c>
      <c r="AP20" s="42">
        <f>IF(AO19=0,0,AP19*AO19)</f>
        <v>0</v>
      </c>
      <c r="AQ20" s="43"/>
      <c r="AR20" s="15" t="s">
        <v>10</v>
      </c>
      <c r="AS20" s="42">
        <f>IF(AU19=0,0,(AV19-AS19)*AU19-AU19*AV19*0.1%-AS19*AR19*0.03%-AV19*AU19*0.03%)</f>
        <v>0</v>
      </c>
      <c r="AT20" s="43"/>
      <c r="AU20" s="15" t="s">
        <v>11</v>
      </c>
      <c r="AV20" s="42">
        <f>IF(AU19=0,0,AU19*AV19)</f>
        <v>0</v>
      </c>
      <c r="AW20" s="43"/>
      <c r="AX20" s="15" t="s">
        <v>10</v>
      </c>
      <c r="AY20" s="42">
        <f>IF(BA19=0,0,(BB19-AY19)*BA19-BA19*BB19*0.1%-AY19*AX19*0.03%-BB19*BA19*0.03%)</f>
        <v>0</v>
      </c>
      <c r="AZ20" s="43"/>
      <c r="BA20" s="15" t="s">
        <v>11</v>
      </c>
      <c r="BB20" s="42">
        <f>IF(BA19=0,0,BB19*BA19)</f>
        <v>0</v>
      </c>
      <c r="BC20" s="43"/>
      <c r="BD20" s="15" t="s">
        <v>10</v>
      </c>
      <c r="BE20" s="42">
        <f>IF(BG19=0,0,(BH19-BE19)*BG19-BG19*BH19*0.1%-BE19*BD19*0.03%-BH19*BG19*0.03%)</f>
        <v>0</v>
      </c>
      <c r="BF20" s="43"/>
      <c r="BG20" s="15" t="s">
        <v>11</v>
      </c>
      <c r="BH20" s="42">
        <f>IF(BG19=0,0,BH19*BG19)</f>
        <v>0</v>
      </c>
      <c r="BI20" s="43"/>
      <c r="BJ20" s="15" t="s">
        <v>10</v>
      </c>
      <c r="BK20" s="42">
        <f>IF(BM19=0,0,(BN19-BK19)*BM19-BM19*BN19*0.1%-BK19*BJ19*0.03%-BN19*BM19*0.03%)</f>
        <v>0</v>
      </c>
      <c r="BL20" s="43"/>
      <c r="BM20" s="15" t="s">
        <v>11</v>
      </c>
      <c r="BN20" s="42">
        <f>IF(BM19=0,0,BN19*BM19)</f>
        <v>0</v>
      </c>
      <c r="BO20" s="43"/>
      <c r="BP20" s="15" t="s">
        <v>10</v>
      </c>
      <c r="BQ20" s="42">
        <f>IF(BS19=0,0,(BT19-BQ19)*BS19-BS19*BT19*0.1%-BQ19*BP19*0.03%-BT19*BS19*0.03%)</f>
        <v>0</v>
      </c>
      <c r="BR20" s="43"/>
      <c r="BS20" s="15" t="s">
        <v>11</v>
      </c>
      <c r="BT20" s="42">
        <f>IF(BS19=0,0,BT19*BS19)</f>
        <v>0</v>
      </c>
      <c r="BU20" s="43"/>
      <c r="BV20" s="15" t="s">
        <v>10</v>
      </c>
      <c r="BW20" s="42">
        <f>IF(BY19=0,0,(BZ19-BW19)*BY19-BY19*BZ19*0.1%-BW19*BY19*0.03%-BZ19*BY19*0.03%)</f>
        <v>0</v>
      </c>
      <c r="BX20" s="43"/>
      <c r="BY20" s="15" t="s">
        <v>11</v>
      </c>
      <c r="BZ20" s="42">
        <f>IF(BY19=0,0,BZ19*BY19)</f>
        <v>0</v>
      </c>
      <c r="CA20" s="43"/>
    </row>
    <row r="21" spans="1:79" ht="15" x14ac:dyDescent="0.15">
      <c r="A21" s="14"/>
      <c r="B21" s="16" t="s">
        <v>12</v>
      </c>
      <c r="C21" s="17"/>
      <c r="D21" s="17"/>
      <c r="E21" s="18"/>
      <c r="F21" s="18" t="e">
        <f>C20/F20</f>
        <v>#DIV/0!</v>
      </c>
      <c r="G21" s="19"/>
      <c r="H21" s="20" t="s">
        <v>12</v>
      </c>
      <c r="I21" s="26"/>
      <c r="J21" s="26"/>
      <c r="K21" s="27"/>
      <c r="L21" s="28">
        <f>I20/L20</f>
        <v>2.9718040666665718E-3</v>
      </c>
      <c r="M21" s="29"/>
      <c r="N21" s="20" t="s">
        <v>12</v>
      </c>
      <c r="O21" s="26"/>
      <c r="P21" s="26"/>
      <c r="Q21" s="27"/>
      <c r="R21" s="28">
        <f>O20/R20</f>
        <v>5.9460289600705193E-4</v>
      </c>
      <c r="S21" s="29"/>
      <c r="T21" s="27" t="s">
        <v>12</v>
      </c>
      <c r="U21" s="26"/>
      <c r="V21" s="26"/>
      <c r="W21" s="27"/>
      <c r="X21" s="28">
        <f>U20/X20</f>
        <v>7.4262295081976089E-4</v>
      </c>
      <c r="Y21" s="26"/>
      <c r="Z21" s="27" t="s">
        <v>12</v>
      </c>
      <c r="AA21" s="26"/>
      <c r="AB21" s="26"/>
      <c r="AC21" s="27"/>
      <c r="AD21" s="28">
        <f>AA20/AD20</f>
        <v>-3.8631221719456527E-3</v>
      </c>
      <c r="AE21" s="26"/>
      <c r="AF21" s="27" t="s">
        <v>12</v>
      </c>
      <c r="AG21" s="26"/>
      <c r="AH21" s="26"/>
      <c r="AI21" s="27"/>
      <c r="AJ21" s="28">
        <f>AG20/AJ20</f>
        <v>-1.9572500000000557E-3</v>
      </c>
      <c r="AK21" s="26"/>
      <c r="AL21" s="27" t="s">
        <v>12</v>
      </c>
      <c r="AM21" s="26"/>
      <c r="AN21" s="26"/>
      <c r="AO21" s="27"/>
      <c r="AP21" s="28" t="e">
        <f>AM20/AP20</f>
        <v>#DIV/0!</v>
      </c>
      <c r="AQ21" s="26"/>
      <c r="AR21" s="27" t="s">
        <v>12</v>
      </c>
      <c r="AS21" s="26"/>
      <c r="AT21" s="26"/>
      <c r="AU21" s="27"/>
      <c r="AV21" s="26" t="e">
        <f>AS20/AV20</f>
        <v>#DIV/0!</v>
      </c>
      <c r="AW21" s="26"/>
      <c r="AX21" s="27" t="s">
        <v>12</v>
      </c>
      <c r="AY21" s="26"/>
      <c r="AZ21" s="26"/>
      <c r="BA21" s="27"/>
      <c r="BB21" s="28" t="e">
        <f>AY20/BB20</f>
        <v>#DIV/0!</v>
      </c>
      <c r="BC21" s="26"/>
      <c r="BD21" s="27" t="s">
        <v>12</v>
      </c>
      <c r="BE21" s="26"/>
      <c r="BF21" s="26"/>
      <c r="BG21" s="27"/>
      <c r="BH21" s="28" t="e">
        <f>BE20/BH20</f>
        <v>#DIV/0!</v>
      </c>
      <c r="BI21" s="26"/>
      <c r="BJ21" s="27" t="s">
        <v>12</v>
      </c>
      <c r="BK21" s="26"/>
      <c r="BL21" s="26"/>
      <c r="BM21" s="27"/>
      <c r="BN21" s="28" t="e">
        <f>BK20/BN20</f>
        <v>#DIV/0!</v>
      </c>
      <c r="BO21" s="26"/>
      <c r="BP21" s="27" t="s">
        <v>12</v>
      </c>
      <c r="BQ21" s="26"/>
      <c r="BR21" s="26"/>
      <c r="BS21" s="27"/>
      <c r="BT21" s="28" t="e">
        <f>BQ20/BT20</f>
        <v>#DIV/0!</v>
      </c>
      <c r="BU21" s="26"/>
      <c r="BV21" s="27" t="s">
        <v>12</v>
      </c>
      <c r="BW21" s="26"/>
      <c r="BX21" s="26"/>
      <c r="BY21" s="27"/>
      <c r="BZ21" s="28" t="e">
        <f>BW20/BZ20</f>
        <v>#DIV/0!</v>
      </c>
      <c r="CA21" s="26"/>
    </row>
    <row r="22" spans="1:79" ht="15" x14ac:dyDescent="0.15">
      <c r="A22" s="9"/>
      <c r="B22" s="44" t="s">
        <v>13</v>
      </c>
      <c r="C22" s="45"/>
      <c r="D22" s="46">
        <f>F20+L20+R20+X20+AD20+AJ20+AP20+AV20+BB20+BH20+BN20+BT20+BZ20</f>
        <v>3683163.1599999997</v>
      </c>
      <c r="E22" s="47"/>
      <c r="F22" s="47"/>
      <c r="G22" s="48"/>
      <c r="H22" s="49" t="s">
        <v>14</v>
      </c>
      <c r="I22" s="50"/>
      <c r="J22" s="51">
        <f>C20+I20+O20+U20+AA20+AG20+AM20+AS20+AY20+BE20+BK20+BQ20+BW20</f>
        <v>5345.7822519997098</v>
      </c>
      <c r="K22" s="52"/>
      <c r="L22" s="52"/>
      <c r="M22" s="53"/>
      <c r="N22" s="44" t="s">
        <v>15</v>
      </c>
      <c r="O22" s="45"/>
      <c r="P22" s="54">
        <f>J22/D22</f>
        <v>1.4514106543136987E-3</v>
      </c>
      <c r="Q22" s="55"/>
      <c r="R22" s="55"/>
      <c r="S22" s="56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</row>
    <row r="23" spans="1:79" x14ac:dyDescent="0.15">
      <c r="A23" s="9"/>
      <c r="B23" s="21"/>
      <c r="C23" s="6"/>
      <c r="D23" s="10"/>
      <c r="E23" s="7"/>
      <c r="F23" s="7"/>
      <c r="G23" s="8"/>
      <c r="H23" s="21"/>
      <c r="I23" s="6"/>
      <c r="J23" s="10"/>
      <c r="K23" s="7"/>
      <c r="L23" s="7"/>
      <c r="M23" s="8"/>
      <c r="N23" s="21"/>
      <c r="O23" s="6"/>
      <c r="P23" s="10"/>
      <c r="Q23" s="7"/>
      <c r="R23" s="7"/>
      <c r="S23" s="8"/>
      <c r="T23" s="6"/>
      <c r="U23" s="6"/>
      <c r="V23" s="10"/>
      <c r="W23" s="7"/>
      <c r="X23" s="7"/>
      <c r="Y23" s="8"/>
      <c r="Z23" s="6"/>
      <c r="AA23" s="6"/>
      <c r="AB23" s="10"/>
      <c r="AC23" s="7"/>
      <c r="AD23" s="7"/>
      <c r="AE23" s="8"/>
      <c r="AF23" s="33"/>
      <c r="AG23" s="33"/>
      <c r="AH23" s="33"/>
      <c r="AI23" s="33"/>
      <c r="AJ23" s="33"/>
      <c r="AK23" s="33"/>
      <c r="AL23" s="33"/>
      <c r="AM23" s="33"/>
      <c r="AN23" s="33"/>
      <c r="AO23" s="33"/>
      <c r="AP23" s="33"/>
      <c r="AQ23" s="33"/>
      <c r="AR23" s="33"/>
      <c r="AS23" s="33"/>
      <c r="AT23" s="33"/>
      <c r="AU23" s="33"/>
      <c r="AV23" s="33"/>
      <c r="AW23" s="33"/>
      <c r="AX23" s="33"/>
      <c r="AY23" s="33"/>
      <c r="AZ23" s="33"/>
      <c r="BA23" s="33"/>
      <c r="BB23" s="33"/>
      <c r="BC23" s="33"/>
      <c r="BD23" s="33"/>
      <c r="BE23" s="33"/>
      <c r="BF23" s="33"/>
      <c r="BG23" s="33"/>
      <c r="BH23" s="33"/>
      <c r="BI23" s="33"/>
      <c r="BJ23" s="33"/>
      <c r="BK23" s="33"/>
      <c r="BL23" s="33"/>
      <c r="BM23" s="33"/>
      <c r="BN23" s="33"/>
      <c r="BO23" s="33"/>
      <c r="BP23" s="33"/>
      <c r="BQ23" s="33"/>
      <c r="BR23" s="33"/>
      <c r="BS23" s="33"/>
      <c r="BT23" s="33"/>
      <c r="BU23" s="33"/>
      <c r="BV23" s="33"/>
      <c r="BW23" s="33"/>
      <c r="BX23" s="33"/>
      <c r="BY23" s="33"/>
      <c r="BZ23" s="33"/>
      <c r="CA23" s="33"/>
    </row>
    <row r="24" spans="1:79" x14ac:dyDescent="0.15">
      <c r="A24" s="9"/>
      <c r="B24" s="21"/>
      <c r="C24" s="6"/>
      <c r="D24" s="10"/>
      <c r="E24" s="7"/>
      <c r="F24" s="7"/>
      <c r="G24" s="8"/>
      <c r="H24" s="21"/>
      <c r="I24" s="6"/>
      <c r="J24" s="10"/>
      <c r="K24" s="7"/>
      <c r="L24" s="7"/>
      <c r="M24" s="8"/>
      <c r="N24" s="21"/>
      <c r="O24" s="6"/>
      <c r="P24" s="10"/>
      <c r="Q24" s="7"/>
      <c r="R24" s="7"/>
      <c r="S24" s="8"/>
      <c r="T24" s="6"/>
      <c r="U24" s="6"/>
      <c r="V24" s="10"/>
      <c r="W24" s="7"/>
      <c r="X24" s="7"/>
      <c r="Y24" s="8"/>
      <c r="Z24" s="6"/>
      <c r="AA24" s="6"/>
      <c r="AB24" s="10"/>
      <c r="AC24" s="7"/>
      <c r="AD24" s="7"/>
      <c r="AE24" s="8"/>
      <c r="AF24" s="33"/>
      <c r="AG24" s="33"/>
      <c r="AH24" s="33"/>
      <c r="AI24" s="33"/>
      <c r="AJ24" s="33"/>
      <c r="AK24" s="33"/>
      <c r="AL24" s="33"/>
      <c r="AM24" s="33"/>
      <c r="AN24" s="33"/>
      <c r="AO24" s="33"/>
      <c r="AP24" s="33"/>
      <c r="AQ24" s="33"/>
      <c r="AR24" s="33"/>
      <c r="AS24" s="33"/>
      <c r="AT24" s="33"/>
      <c r="AU24" s="33"/>
      <c r="AV24" s="33"/>
      <c r="AW24" s="33"/>
      <c r="AX24" s="33"/>
      <c r="AY24" s="33"/>
      <c r="AZ24" s="33"/>
      <c r="BA24" s="33"/>
      <c r="BB24" s="33"/>
      <c r="BC24" s="33"/>
      <c r="BD24" s="33"/>
      <c r="BE24" s="33"/>
      <c r="BF24" s="33"/>
      <c r="BG24" s="33"/>
      <c r="BH24" s="33"/>
      <c r="BI24" s="33"/>
      <c r="BJ24" s="33"/>
      <c r="BK24" s="33"/>
      <c r="BL24" s="33"/>
      <c r="BM24" s="33"/>
      <c r="BN24" s="33"/>
      <c r="BO24" s="33"/>
      <c r="BP24" s="33"/>
      <c r="BQ24" s="33"/>
      <c r="BR24" s="33"/>
      <c r="BS24" s="33"/>
      <c r="BT24" s="33"/>
      <c r="BU24" s="33"/>
      <c r="BV24" s="33"/>
      <c r="BW24" s="33"/>
      <c r="BX24" s="33"/>
      <c r="BY24" s="33"/>
      <c r="BZ24" s="33"/>
      <c r="CA24" s="33"/>
    </row>
    <row r="25" spans="1:79" x14ac:dyDescent="0.15">
      <c r="A25" s="9"/>
      <c r="B25" s="6"/>
      <c r="C25" s="6"/>
      <c r="D25" s="10"/>
      <c r="E25" s="7"/>
      <c r="F25" s="7"/>
      <c r="G25" s="8"/>
      <c r="H25" s="6"/>
      <c r="I25" s="6"/>
      <c r="J25" s="10"/>
      <c r="K25" s="7"/>
      <c r="L25" s="7"/>
      <c r="M25" s="8"/>
      <c r="N25" s="6"/>
      <c r="O25" s="6"/>
      <c r="P25" s="10"/>
      <c r="Q25" s="7"/>
      <c r="R25" s="7"/>
      <c r="S25" s="8"/>
      <c r="T25" s="6"/>
      <c r="U25" s="6"/>
      <c r="V25" s="10"/>
      <c r="W25" s="7"/>
      <c r="X25" s="7"/>
      <c r="Y25" s="8"/>
      <c r="Z25" s="6"/>
      <c r="AA25" s="6"/>
      <c r="AB25" s="10"/>
      <c r="AC25" s="7"/>
      <c r="AD25" s="7"/>
      <c r="AE25" s="8"/>
      <c r="AF25" s="33"/>
      <c r="AG25" s="33"/>
      <c r="AH25" s="33"/>
      <c r="AI25" s="33"/>
      <c r="AJ25" s="33"/>
      <c r="AK25" s="33"/>
      <c r="AL25" s="33"/>
      <c r="AM25" s="33"/>
      <c r="AN25" s="33"/>
      <c r="AO25" s="33"/>
      <c r="AP25" s="33"/>
      <c r="AQ25" s="33"/>
      <c r="AR25" s="33"/>
      <c r="AS25" s="33"/>
      <c r="AT25" s="33"/>
      <c r="AU25" s="33"/>
      <c r="AV25" s="33"/>
      <c r="AW25" s="33"/>
      <c r="AX25" s="33"/>
      <c r="AY25" s="33"/>
      <c r="AZ25" s="33"/>
      <c r="BA25" s="33"/>
      <c r="BB25" s="33"/>
      <c r="BC25" s="33"/>
      <c r="BD25" s="33"/>
      <c r="BE25" s="33"/>
      <c r="BF25" s="33"/>
      <c r="BG25" s="33"/>
      <c r="BH25" s="33"/>
      <c r="BI25" s="33"/>
      <c r="BJ25" s="33"/>
      <c r="BK25" s="33"/>
      <c r="BL25" s="33"/>
      <c r="BM25" s="33"/>
      <c r="BN25" s="33"/>
      <c r="BO25" s="33"/>
      <c r="BP25" s="33"/>
      <c r="BQ25" s="33"/>
      <c r="BR25" s="33"/>
      <c r="BS25" s="33"/>
      <c r="BT25" s="33"/>
      <c r="BU25" s="33"/>
      <c r="BV25" s="33"/>
      <c r="BW25" s="33"/>
      <c r="BX25" s="33"/>
      <c r="BY25" s="33"/>
      <c r="BZ25" s="33"/>
      <c r="CA25" s="33"/>
    </row>
    <row r="26" spans="1:79" x14ac:dyDescent="0.15">
      <c r="A26" s="9"/>
      <c r="B26" s="6"/>
      <c r="C26" s="6"/>
      <c r="D26" s="10"/>
      <c r="E26" s="7"/>
      <c r="F26" s="7"/>
      <c r="G26" s="8"/>
      <c r="H26" s="6"/>
      <c r="I26" s="6"/>
      <c r="J26" s="10"/>
      <c r="K26" s="30"/>
      <c r="L26" s="30"/>
      <c r="M26" s="8"/>
      <c r="N26" s="6"/>
      <c r="O26" s="6"/>
      <c r="P26" s="10"/>
      <c r="Q26" s="7"/>
      <c r="R26" s="7"/>
      <c r="S26" s="8"/>
      <c r="T26" s="6"/>
      <c r="U26" s="6"/>
      <c r="V26" s="10"/>
      <c r="W26" s="7"/>
      <c r="X26" s="7"/>
      <c r="Y26" s="8"/>
      <c r="Z26" s="6"/>
      <c r="AA26" s="6"/>
      <c r="AB26" s="10"/>
      <c r="AC26" s="7"/>
      <c r="AD26" s="7"/>
      <c r="AE26" s="8"/>
      <c r="AF26" s="33"/>
      <c r="AG26" s="33"/>
      <c r="AH26" s="33"/>
      <c r="AI26" s="33"/>
      <c r="AJ26" s="33"/>
      <c r="AK26" s="33"/>
      <c r="AL26" s="33"/>
      <c r="AM26" s="33"/>
      <c r="AN26" s="33"/>
      <c r="AO26" s="33"/>
      <c r="AP26" s="33"/>
      <c r="AQ26" s="33"/>
      <c r="AR26" s="33"/>
      <c r="AS26" s="33"/>
      <c r="AT26" s="33"/>
      <c r="AU26" s="33"/>
      <c r="AV26" s="33"/>
      <c r="AW26" s="33"/>
      <c r="AX26" s="33"/>
      <c r="AY26" s="33"/>
      <c r="AZ26" s="33"/>
      <c r="BA26" s="33"/>
      <c r="BB26" s="33"/>
      <c r="BC26" s="33"/>
      <c r="BD26" s="33"/>
      <c r="BE26" s="33"/>
      <c r="BF26" s="33"/>
      <c r="BG26" s="33"/>
      <c r="BH26" s="33"/>
      <c r="BI26" s="33"/>
      <c r="BJ26" s="33"/>
      <c r="BK26" s="33"/>
      <c r="BL26" s="33"/>
      <c r="BM26" s="33"/>
      <c r="BN26" s="33"/>
      <c r="BO26" s="33"/>
      <c r="BP26" s="33"/>
      <c r="BQ26" s="33"/>
      <c r="BR26" s="33"/>
      <c r="BS26" s="33"/>
      <c r="BT26" s="33"/>
      <c r="BU26" s="33"/>
      <c r="BV26" s="33"/>
      <c r="BW26" s="33"/>
      <c r="BX26" s="33"/>
      <c r="BY26" s="33"/>
      <c r="BZ26" s="33"/>
      <c r="CA26" s="33"/>
    </row>
    <row r="27" spans="1:79" x14ac:dyDescent="0.15">
      <c r="A27" s="9"/>
      <c r="B27" s="6"/>
      <c r="C27" s="6"/>
      <c r="D27" s="10"/>
      <c r="E27" s="22"/>
      <c r="F27" s="7"/>
      <c r="G27" s="8"/>
      <c r="H27" s="23"/>
      <c r="I27" s="6"/>
      <c r="J27" s="10"/>
      <c r="K27" s="7"/>
      <c r="L27" s="7"/>
      <c r="M27" s="8"/>
      <c r="N27" s="6"/>
      <c r="O27" s="6"/>
      <c r="P27" s="10"/>
      <c r="Q27" s="7"/>
      <c r="R27" s="7"/>
      <c r="S27" s="8"/>
      <c r="T27" s="6"/>
      <c r="U27" s="6"/>
      <c r="V27" s="10"/>
      <c r="W27" s="7"/>
      <c r="X27" s="7"/>
      <c r="Y27" s="8"/>
      <c r="Z27" s="6"/>
      <c r="AA27" s="6"/>
      <c r="AB27" s="10"/>
      <c r="AC27" s="7"/>
      <c r="AD27" s="7"/>
      <c r="AE27" s="8"/>
      <c r="AF27" s="33"/>
      <c r="AG27" s="33"/>
      <c r="AH27" s="33"/>
      <c r="AI27" s="33"/>
      <c r="AJ27" s="33"/>
      <c r="AK27" s="33"/>
      <c r="AL27" s="33"/>
      <c r="AM27" s="33"/>
      <c r="AN27" s="33"/>
      <c r="AO27" s="33"/>
      <c r="AP27" s="33"/>
      <c r="AQ27" s="33"/>
      <c r="AR27" s="33"/>
      <c r="AS27" s="33"/>
      <c r="AT27" s="33"/>
      <c r="AU27" s="33"/>
      <c r="AV27" s="33"/>
      <c r="AW27" s="33"/>
      <c r="AX27" s="33"/>
      <c r="AY27" s="33"/>
      <c r="AZ27" s="33"/>
      <c r="BA27" s="33"/>
      <c r="BB27" s="33"/>
      <c r="BC27" s="33"/>
      <c r="BD27" s="33"/>
      <c r="BE27" s="33"/>
      <c r="BF27" s="33"/>
      <c r="BG27" s="33"/>
      <c r="BH27" s="33"/>
      <c r="BI27" s="33"/>
      <c r="BJ27" s="33"/>
      <c r="BK27" s="33"/>
      <c r="BL27" s="33"/>
      <c r="BM27" s="33"/>
      <c r="BN27" s="33"/>
      <c r="BO27" s="33"/>
      <c r="BP27" s="33"/>
      <c r="BQ27" s="33"/>
      <c r="BR27" s="33"/>
      <c r="BS27" s="33"/>
      <c r="BT27" s="33"/>
      <c r="BU27" s="33"/>
      <c r="BV27" s="33"/>
      <c r="BW27" s="33"/>
      <c r="BX27" s="33"/>
      <c r="BY27" s="33"/>
      <c r="BZ27" s="33"/>
      <c r="CA27" s="33"/>
    </row>
    <row r="28" spans="1:79" x14ac:dyDescent="0.15">
      <c r="A28" s="9"/>
      <c r="B28" s="6"/>
      <c r="C28" s="6"/>
      <c r="D28" s="10"/>
      <c r="E28" s="7"/>
      <c r="F28" s="7"/>
      <c r="G28" s="8"/>
      <c r="H28" s="6"/>
      <c r="I28" s="6"/>
      <c r="J28" s="10"/>
      <c r="K28" s="7"/>
      <c r="L28" s="7"/>
      <c r="M28" s="8"/>
      <c r="N28" s="6"/>
      <c r="O28" s="6"/>
      <c r="P28" s="10"/>
      <c r="Q28" s="7"/>
      <c r="R28" s="7"/>
      <c r="S28" s="8"/>
      <c r="T28" s="6"/>
      <c r="U28" s="6"/>
      <c r="V28" s="10"/>
      <c r="W28" s="7"/>
      <c r="X28" s="7"/>
      <c r="Y28" s="8"/>
      <c r="Z28" s="6"/>
      <c r="AA28" s="6"/>
      <c r="AB28" s="10"/>
      <c r="AC28" s="7"/>
      <c r="AD28" s="7"/>
      <c r="AE28" s="8"/>
      <c r="AF28" s="33"/>
      <c r="AG28" s="33"/>
      <c r="AH28" s="33"/>
      <c r="AI28" s="33"/>
      <c r="AJ28" s="33"/>
      <c r="AK28" s="33"/>
      <c r="AL28" s="33"/>
      <c r="AM28" s="33"/>
      <c r="AN28" s="33"/>
      <c r="AO28" s="33"/>
      <c r="AP28" s="33"/>
      <c r="AQ28" s="33"/>
      <c r="AR28" s="33"/>
      <c r="AS28" s="33"/>
      <c r="AT28" s="33"/>
      <c r="AU28" s="33"/>
      <c r="AV28" s="33"/>
      <c r="AW28" s="33"/>
      <c r="AX28" s="33"/>
      <c r="AY28" s="33"/>
      <c r="AZ28" s="33"/>
      <c r="BA28" s="33"/>
      <c r="BB28" s="33"/>
      <c r="BC28" s="33"/>
      <c r="BD28" s="33"/>
      <c r="BE28" s="33"/>
      <c r="BF28" s="33"/>
      <c r="BG28" s="33"/>
      <c r="BH28" s="33"/>
      <c r="BI28" s="33"/>
      <c r="BJ28" s="33"/>
      <c r="BK28" s="33"/>
      <c r="BL28" s="33"/>
      <c r="BM28" s="33"/>
      <c r="BN28" s="33"/>
      <c r="BO28" s="33"/>
      <c r="BP28" s="33"/>
      <c r="BQ28" s="33"/>
      <c r="BR28" s="33"/>
      <c r="BS28" s="33"/>
      <c r="BT28" s="33"/>
      <c r="BU28" s="33"/>
      <c r="BV28" s="33"/>
      <c r="BW28" s="33"/>
      <c r="BX28" s="33"/>
      <c r="BY28" s="33"/>
      <c r="BZ28" s="33"/>
      <c r="CA28" s="33"/>
    </row>
    <row r="29" spans="1:79" x14ac:dyDescent="0.15">
      <c r="A29" s="9"/>
      <c r="B29" s="6"/>
      <c r="C29" s="6"/>
      <c r="D29" s="10"/>
      <c r="E29" s="7"/>
      <c r="F29" s="7"/>
      <c r="G29" s="8"/>
      <c r="H29" s="6"/>
      <c r="I29" s="6"/>
      <c r="J29" s="10"/>
      <c r="K29" s="7"/>
      <c r="L29" s="7"/>
      <c r="M29" s="8"/>
      <c r="N29" s="6"/>
      <c r="O29" s="6"/>
      <c r="P29" s="10"/>
      <c r="Q29" s="7"/>
      <c r="R29" s="7"/>
      <c r="S29" s="8"/>
      <c r="T29" s="6"/>
      <c r="U29" s="6"/>
      <c r="V29" s="10"/>
      <c r="W29" s="7"/>
      <c r="X29" s="7"/>
      <c r="Y29" s="8"/>
      <c r="Z29" s="6"/>
      <c r="AA29" s="6"/>
      <c r="AB29" s="10"/>
      <c r="AC29" s="7"/>
      <c r="AD29" s="7"/>
      <c r="AE29" s="8"/>
      <c r="AF29" s="33"/>
      <c r="AG29" s="33"/>
      <c r="AH29" s="33"/>
      <c r="AI29" s="33"/>
      <c r="AJ29" s="33"/>
      <c r="AK29" s="33"/>
      <c r="AL29" s="33"/>
      <c r="AM29" s="33"/>
      <c r="AN29" s="33"/>
      <c r="AO29" s="33"/>
      <c r="AP29" s="33"/>
      <c r="AQ29" s="33"/>
      <c r="AR29" s="33"/>
      <c r="AS29" s="33"/>
      <c r="AT29" s="33"/>
      <c r="AU29" s="33"/>
      <c r="AV29" s="33"/>
      <c r="AW29" s="33"/>
      <c r="AX29" s="33"/>
      <c r="AY29" s="33"/>
      <c r="AZ29" s="33"/>
      <c r="BA29" s="33"/>
      <c r="BB29" s="33"/>
      <c r="BC29" s="33"/>
      <c r="BD29" s="33"/>
      <c r="BE29" s="33"/>
      <c r="BF29" s="33"/>
      <c r="BG29" s="33"/>
      <c r="BH29" s="33"/>
      <c r="BI29" s="33"/>
      <c r="BJ29" s="33"/>
      <c r="BK29" s="33"/>
      <c r="BL29" s="33"/>
      <c r="BM29" s="33"/>
      <c r="BN29" s="33"/>
      <c r="BO29" s="33"/>
      <c r="BP29" s="33"/>
      <c r="BQ29" s="33"/>
      <c r="BR29" s="33"/>
      <c r="BS29" s="33"/>
      <c r="BT29" s="33"/>
      <c r="BU29" s="33"/>
      <c r="BV29" s="33"/>
      <c r="BW29" s="33"/>
      <c r="BX29" s="33"/>
      <c r="BY29" s="33"/>
      <c r="BZ29" s="33"/>
      <c r="CA29" s="33"/>
    </row>
    <row r="30" spans="1:79" x14ac:dyDescent="0.15">
      <c r="A30" s="9"/>
      <c r="B30" s="6"/>
      <c r="C30" s="6"/>
      <c r="D30" s="10"/>
      <c r="E30" s="7"/>
      <c r="F30" s="7"/>
      <c r="G30" s="8"/>
      <c r="H30" s="6"/>
      <c r="I30" s="6"/>
      <c r="J30" s="10"/>
      <c r="K30" s="7"/>
      <c r="L30" s="7"/>
      <c r="M30" s="8"/>
      <c r="N30" s="6"/>
      <c r="O30" s="6"/>
      <c r="P30" s="10"/>
      <c r="Q30" s="7"/>
      <c r="R30" s="7"/>
      <c r="S30" s="8"/>
      <c r="T30" s="6"/>
      <c r="U30" s="6"/>
      <c r="V30" s="10"/>
      <c r="W30" s="7"/>
      <c r="X30" s="7"/>
      <c r="Y30" s="8"/>
      <c r="Z30" s="6"/>
      <c r="AA30" s="6"/>
      <c r="AB30" s="10"/>
      <c r="AC30" s="7"/>
      <c r="AD30" s="7"/>
      <c r="AE30" s="8"/>
      <c r="AF30" s="33"/>
      <c r="AG30" s="33"/>
      <c r="AH30" s="33"/>
      <c r="AI30" s="33"/>
      <c r="AJ30" s="33"/>
      <c r="AK30" s="33"/>
      <c r="AL30" s="33"/>
      <c r="AM30" s="33"/>
      <c r="AN30" s="33"/>
      <c r="AO30" s="33"/>
      <c r="AP30" s="33"/>
      <c r="AQ30" s="33"/>
      <c r="AR30" s="33"/>
      <c r="AS30" s="33"/>
      <c r="AT30" s="33"/>
      <c r="AU30" s="33"/>
      <c r="AV30" s="33"/>
      <c r="AW30" s="33"/>
      <c r="AX30" s="33"/>
      <c r="AY30" s="33"/>
      <c r="AZ30" s="33"/>
      <c r="BA30" s="33"/>
      <c r="BB30" s="33"/>
      <c r="BC30" s="33"/>
      <c r="BD30" s="33"/>
      <c r="BE30" s="33"/>
      <c r="BF30" s="33"/>
      <c r="BG30" s="33"/>
      <c r="BH30" s="33"/>
      <c r="BI30" s="33"/>
      <c r="BJ30" s="33"/>
      <c r="BK30" s="33"/>
      <c r="BL30" s="33"/>
      <c r="BM30" s="33"/>
      <c r="BN30" s="33"/>
      <c r="BO30" s="33"/>
      <c r="BP30" s="33"/>
      <c r="BQ30" s="33"/>
      <c r="BR30" s="33"/>
      <c r="BS30" s="33"/>
      <c r="BT30" s="33"/>
      <c r="BU30" s="33"/>
      <c r="BV30" s="33"/>
      <c r="BW30" s="33"/>
      <c r="BX30" s="33"/>
      <c r="BY30" s="33"/>
      <c r="BZ30" s="33"/>
      <c r="CA30" s="33"/>
    </row>
    <row r="31" spans="1:79" x14ac:dyDescent="0.15">
      <c r="A31" s="9"/>
      <c r="B31" s="6"/>
      <c r="C31" s="6"/>
      <c r="D31" s="10"/>
      <c r="E31" s="7"/>
      <c r="F31" s="7"/>
      <c r="G31" s="8"/>
      <c r="H31" s="6"/>
      <c r="I31" s="6"/>
      <c r="J31" s="10"/>
      <c r="K31" s="7"/>
      <c r="L31" s="7"/>
      <c r="M31" s="8"/>
      <c r="N31" s="6"/>
      <c r="O31" s="6"/>
      <c r="P31" s="10"/>
      <c r="Q31" s="7"/>
      <c r="R31" s="7"/>
      <c r="S31" s="8"/>
      <c r="T31" s="6"/>
      <c r="U31" s="6"/>
      <c r="V31" s="10"/>
      <c r="W31" s="7"/>
      <c r="X31" s="7"/>
      <c r="Y31" s="8"/>
      <c r="Z31" s="6"/>
      <c r="AA31" s="6"/>
      <c r="AB31" s="10"/>
      <c r="AC31" s="7"/>
      <c r="AD31" s="7"/>
      <c r="AE31" s="8"/>
      <c r="AF31" s="33"/>
      <c r="AG31" s="33"/>
      <c r="AH31" s="33"/>
      <c r="AI31" s="33"/>
      <c r="AJ31" s="33"/>
      <c r="AK31" s="33"/>
      <c r="AL31" s="33"/>
      <c r="AM31" s="33"/>
      <c r="AN31" s="33"/>
      <c r="AO31" s="33"/>
      <c r="AP31" s="33"/>
      <c r="AQ31" s="33"/>
      <c r="AR31" s="33"/>
      <c r="AS31" s="33"/>
      <c r="AT31" s="33"/>
      <c r="AU31" s="33"/>
      <c r="AV31" s="33"/>
      <c r="AW31" s="33"/>
      <c r="AX31" s="33"/>
      <c r="AY31" s="33"/>
      <c r="AZ31" s="33"/>
      <c r="BA31" s="33"/>
      <c r="BB31" s="33"/>
      <c r="BC31" s="33"/>
      <c r="BD31" s="33"/>
      <c r="BE31" s="33"/>
      <c r="BF31" s="33"/>
      <c r="BG31" s="33"/>
      <c r="BH31" s="33"/>
      <c r="BI31" s="33"/>
      <c r="BJ31" s="33"/>
      <c r="BK31" s="33"/>
      <c r="BL31" s="33"/>
      <c r="BM31" s="33"/>
      <c r="BN31" s="33"/>
      <c r="BO31" s="33"/>
      <c r="BP31" s="33"/>
      <c r="BQ31" s="33"/>
      <c r="BR31" s="33"/>
      <c r="BS31" s="33"/>
      <c r="BT31" s="33"/>
      <c r="BU31" s="33"/>
      <c r="BV31" s="33"/>
      <c r="BW31" s="33"/>
      <c r="BX31" s="33"/>
      <c r="BY31" s="33"/>
      <c r="BZ31" s="33"/>
      <c r="CA31" s="33"/>
    </row>
    <row r="32" spans="1:79" x14ac:dyDescent="0.15">
      <c r="A32" s="9"/>
      <c r="B32" s="6"/>
      <c r="C32" s="6"/>
      <c r="D32" s="10"/>
      <c r="E32" s="7"/>
      <c r="F32" s="7"/>
      <c r="G32" s="8"/>
      <c r="H32" s="6"/>
      <c r="I32" s="6"/>
      <c r="J32" s="10"/>
      <c r="K32" s="7"/>
      <c r="L32" s="7"/>
      <c r="M32" s="8"/>
      <c r="N32" s="6"/>
      <c r="O32" s="6"/>
      <c r="P32" s="10"/>
      <c r="Q32" s="7"/>
      <c r="R32" s="7"/>
      <c r="S32" s="8"/>
      <c r="T32" s="6"/>
      <c r="U32" s="6"/>
      <c r="V32" s="10"/>
      <c r="W32" s="7"/>
      <c r="X32" s="7"/>
      <c r="Y32" s="8"/>
      <c r="Z32" s="6"/>
      <c r="AA32" s="6"/>
      <c r="AB32" s="10"/>
      <c r="AC32" s="7"/>
      <c r="AD32" s="7"/>
      <c r="AE32" s="8"/>
      <c r="AF32" s="33"/>
      <c r="AG32" s="33"/>
      <c r="AH32" s="33"/>
      <c r="AI32" s="33"/>
      <c r="AJ32" s="33"/>
      <c r="AK32" s="33"/>
      <c r="AL32" s="33"/>
      <c r="AM32" s="33"/>
      <c r="AN32" s="33"/>
      <c r="AO32" s="33"/>
      <c r="AP32" s="33"/>
      <c r="AQ32" s="33"/>
      <c r="AR32" s="33"/>
      <c r="AS32" s="33"/>
      <c r="AT32" s="33"/>
      <c r="AU32" s="33"/>
      <c r="AV32" s="33"/>
      <c r="AW32" s="33"/>
      <c r="AX32" s="33"/>
      <c r="AY32" s="33"/>
      <c r="AZ32" s="33"/>
      <c r="BA32" s="33"/>
      <c r="BB32" s="33"/>
      <c r="BC32" s="33"/>
      <c r="BD32" s="33"/>
      <c r="BE32" s="33"/>
      <c r="BF32" s="33"/>
      <c r="BG32" s="33"/>
      <c r="BH32" s="33"/>
      <c r="BI32" s="33"/>
      <c r="BJ32" s="33"/>
      <c r="BK32" s="33"/>
      <c r="BL32" s="33"/>
      <c r="BM32" s="33"/>
      <c r="BN32" s="33"/>
      <c r="BO32" s="33"/>
      <c r="BP32" s="33"/>
      <c r="BQ32" s="33"/>
      <c r="BR32" s="33"/>
      <c r="BS32" s="33"/>
      <c r="BT32" s="33"/>
      <c r="BU32" s="33"/>
      <c r="BV32" s="33"/>
      <c r="BW32" s="33"/>
      <c r="BX32" s="33"/>
      <c r="BY32" s="33"/>
      <c r="BZ32" s="33"/>
      <c r="CA32" s="33"/>
    </row>
    <row r="33" spans="1:79" x14ac:dyDescent="0.15">
      <c r="A33" s="9"/>
      <c r="B33" s="6"/>
      <c r="C33" s="6"/>
      <c r="D33" s="10"/>
      <c r="E33" s="7"/>
      <c r="F33" s="7"/>
      <c r="G33" s="8"/>
      <c r="H33" s="6"/>
      <c r="I33" s="6"/>
      <c r="J33" s="10"/>
      <c r="K33" s="7"/>
      <c r="L33" s="7"/>
      <c r="M33" s="8"/>
      <c r="N33" s="6"/>
      <c r="O33" s="6"/>
      <c r="P33" s="10"/>
      <c r="Q33" s="7"/>
      <c r="R33" s="7"/>
      <c r="S33" s="8"/>
      <c r="T33" s="6"/>
      <c r="U33" s="6"/>
      <c r="V33" s="10"/>
      <c r="W33" s="7"/>
      <c r="X33" s="7"/>
      <c r="Y33" s="8"/>
      <c r="Z33" s="6"/>
      <c r="AA33" s="6"/>
      <c r="AB33" s="10"/>
      <c r="AC33" s="7"/>
      <c r="AD33" s="7"/>
      <c r="AE33" s="8"/>
      <c r="AF33" s="33"/>
      <c r="AG33" s="33"/>
      <c r="AH33" s="33"/>
      <c r="AI33" s="33"/>
      <c r="AJ33" s="33"/>
      <c r="AK33" s="33"/>
      <c r="AL33" s="33"/>
      <c r="AM33" s="33"/>
      <c r="AN33" s="33"/>
      <c r="AO33" s="33"/>
      <c r="AP33" s="33"/>
      <c r="AQ33" s="33"/>
      <c r="AR33" s="33"/>
      <c r="AS33" s="33"/>
      <c r="AT33" s="33"/>
      <c r="AU33" s="33"/>
      <c r="AV33" s="33"/>
      <c r="AW33" s="33"/>
      <c r="AX33" s="33"/>
      <c r="AY33" s="33"/>
      <c r="AZ33" s="33"/>
      <c r="BA33" s="33"/>
      <c r="BB33" s="33"/>
      <c r="BC33" s="33"/>
      <c r="BD33" s="33"/>
      <c r="BE33" s="33"/>
      <c r="BF33" s="33"/>
      <c r="BG33" s="33"/>
      <c r="BH33" s="33"/>
      <c r="BI33" s="33"/>
      <c r="BJ33" s="33"/>
      <c r="BK33" s="33"/>
      <c r="BL33" s="33"/>
      <c r="BM33" s="33"/>
      <c r="BN33" s="33"/>
      <c r="BO33" s="33"/>
      <c r="BP33" s="33"/>
      <c r="BQ33" s="33"/>
      <c r="BR33" s="33"/>
      <c r="BS33" s="33"/>
      <c r="BT33" s="33"/>
      <c r="BU33" s="33"/>
      <c r="BV33" s="33"/>
      <c r="BW33" s="33"/>
      <c r="BX33" s="33"/>
      <c r="BY33" s="33"/>
      <c r="BZ33" s="33"/>
      <c r="CA33" s="33"/>
    </row>
  </sheetData>
  <mergeCells count="98">
    <mergeCell ref="B1:G1"/>
    <mergeCell ref="H1:M1"/>
    <mergeCell ref="N1:S1"/>
    <mergeCell ref="T1:Y1"/>
    <mergeCell ref="Z1:AE1"/>
    <mergeCell ref="AF1:AK1"/>
    <mergeCell ref="AL1:AQ1"/>
    <mergeCell ref="AR1:AW1"/>
    <mergeCell ref="AX1:BC1"/>
    <mergeCell ref="BD1:BI1"/>
    <mergeCell ref="BJ1:BO1"/>
    <mergeCell ref="BP1:BU1"/>
    <mergeCell ref="BV1:CA1"/>
    <mergeCell ref="B2:G2"/>
    <mergeCell ref="H2:M2"/>
    <mergeCell ref="N2:S2"/>
    <mergeCell ref="T2:Y2"/>
    <mergeCell ref="Z2:AE2"/>
    <mergeCell ref="AF2:AK2"/>
    <mergeCell ref="AL2:AQ2"/>
    <mergeCell ref="AR2:AW2"/>
    <mergeCell ref="AX2:BC2"/>
    <mergeCell ref="BD2:BI2"/>
    <mergeCell ref="BJ2:BO2"/>
    <mergeCell ref="BP2:BU2"/>
    <mergeCell ref="BV2:CA2"/>
    <mergeCell ref="B3:G3"/>
    <mergeCell ref="H3:M3"/>
    <mergeCell ref="N3:S3"/>
    <mergeCell ref="T3:Y3"/>
    <mergeCell ref="Z3:AE3"/>
    <mergeCell ref="AF3:AK3"/>
    <mergeCell ref="AL3:AQ3"/>
    <mergeCell ref="AR3:AW3"/>
    <mergeCell ref="AX3:BC3"/>
    <mergeCell ref="BD3:BI3"/>
    <mergeCell ref="BJ3:BO3"/>
    <mergeCell ref="BP3:BU3"/>
    <mergeCell ref="BV3:CA3"/>
    <mergeCell ref="B4:D4"/>
    <mergeCell ref="E4:G4"/>
    <mergeCell ref="H4:J4"/>
    <mergeCell ref="K4:M4"/>
    <mergeCell ref="N4:P4"/>
    <mergeCell ref="Q4:S4"/>
    <mergeCell ref="T4:V4"/>
    <mergeCell ref="W4:Y4"/>
    <mergeCell ref="Z4:AB4"/>
    <mergeCell ref="AC4:AE4"/>
    <mergeCell ref="AF4:AH4"/>
    <mergeCell ref="AI4:AK4"/>
    <mergeCell ref="AL4:AN4"/>
    <mergeCell ref="AO4:AQ4"/>
    <mergeCell ref="AR4:AT4"/>
    <mergeCell ref="AU4:AW4"/>
    <mergeCell ref="AX4:AZ4"/>
    <mergeCell ref="BA4:BC4"/>
    <mergeCell ref="BD4:BF4"/>
    <mergeCell ref="BG4:BI4"/>
    <mergeCell ref="BJ4:BL4"/>
    <mergeCell ref="BM4:BO4"/>
    <mergeCell ref="BP4:BR4"/>
    <mergeCell ref="BS4:BU4"/>
    <mergeCell ref="BV4:BX4"/>
    <mergeCell ref="BY4:CA4"/>
    <mergeCell ref="C20:D20"/>
    <mergeCell ref="F20:G20"/>
    <mergeCell ref="I20:J20"/>
    <mergeCell ref="L20:M20"/>
    <mergeCell ref="O20:P20"/>
    <mergeCell ref="R20:S20"/>
    <mergeCell ref="U20:V20"/>
    <mergeCell ref="X20:Y20"/>
    <mergeCell ref="AA20:AB20"/>
    <mergeCell ref="AD20:AE20"/>
    <mergeCell ref="AG20:AH20"/>
    <mergeCell ref="AJ20:AK20"/>
    <mergeCell ref="AM20:AN20"/>
    <mergeCell ref="AP20:AQ20"/>
    <mergeCell ref="AS20:AT20"/>
    <mergeCell ref="AV20:AW20"/>
    <mergeCell ref="AY20:AZ20"/>
    <mergeCell ref="BB20:BC20"/>
    <mergeCell ref="BE20:BF20"/>
    <mergeCell ref="BH20:BI20"/>
    <mergeCell ref="BK20:BL20"/>
    <mergeCell ref="BN20:BO20"/>
    <mergeCell ref="BQ20:BR20"/>
    <mergeCell ref="A1:A5"/>
    <mergeCell ref="BT20:BU20"/>
    <mergeCell ref="BW20:BX20"/>
    <mergeCell ref="BZ20:CA20"/>
    <mergeCell ref="B22:C22"/>
    <mergeCell ref="D22:G22"/>
    <mergeCell ref="H22:I22"/>
    <mergeCell ref="J22:M22"/>
    <mergeCell ref="N22:O22"/>
    <mergeCell ref="P22:S22"/>
  </mergeCells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模板</vt:lpstr>
      <vt:lpstr>2017.5.1</vt:lpstr>
      <vt:lpstr>2017.5.3</vt:lpstr>
      <vt:lpstr>2017.5.4</vt:lpstr>
      <vt:lpstr>2017.5.8</vt:lpstr>
      <vt:lpstr>2017.5.9</vt:lpstr>
      <vt:lpstr>2017.5.10</vt:lpstr>
      <vt:lpstr>5.11</vt:lpstr>
      <vt:lpstr>5.12</vt:lpstr>
      <vt:lpstr>5.15</vt:lpstr>
      <vt:lpstr>5.16</vt:lpstr>
      <vt:lpstr>5.17</vt:lpstr>
      <vt:lpstr>5.18</vt:lpstr>
      <vt:lpstr>5.19</vt:lpstr>
      <vt:lpstr>5.22</vt:lpstr>
      <vt:lpstr>5.23</vt:lpstr>
      <vt:lpstr>5.24</vt:lpstr>
      <vt:lpstr>5.25</vt:lpstr>
      <vt:lpstr>5.26</vt:lpstr>
    </vt:vector>
  </TitlesOfParts>
  <LinksUpToDate>false</LinksUpToDate>
  <CharactersWithSpaces>0</CharactersWithSpaces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DaiShuPing</dc:creator>
  <cp:lastModifiedBy>Administrator</cp:lastModifiedBy>
  <cp:revision>1</cp:revision>
  <dcterms:created xsi:type="dcterms:W3CDTF">2016-02-01T03:35:45Z</dcterms:created>
  <dcterms:modified xsi:type="dcterms:W3CDTF">2017-06-13T10:29:35Z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