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C:\Users\FrankZhao\Documents\Bird\UseCases\newcase1\"/>
    </mc:Choice>
  </mc:AlternateContent>
  <bookViews>
    <workbookView xWindow="-110" yWindow="-110" windowWidth="19420" windowHeight="10420" tabRatio="758" firstSheet="3" activeTab="3"/>
  </bookViews>
  <sheets>
    <sheet name="MP" sheetId="168" state="hidden" r:id="rId1"/>
    <sheet name="QA-FI" sheetId="165" state="hidden" r:id="rId2"/>
    <sheet name="1-4月管理账" sheetId="176" state="hidden" r:id="rId3"/>
    <sheet name="IS " sheetId="99" r:id="rId4"/>
    <sheet name="QAC IS" sheetId="133" state="hidden" r:id="rId5"/>
    <sheet name="QAC BS" sheetId="134" state="hidden" r:id="rId6"/>
    <sheet name="QAC CF" sheetId="135" state="hidden" r:id="rId7"/>
    <sheet name="借款" sheetId="164" state="hidden" r:id="rId8"/>
    <sheet name="外卖营利测算" sheetId="166" state="hidden" r:id="rId9"/>
    <sheet name="M113" sheetId="103" state="hidden" r:id="rId10"/>
    <sheet name="M111" sheetId="124" state="hidden" r:id="rId11"/>
    <sheet name="Revenue Breakdown" sheetId="109" state="hidden" r:id="rId12"/>
    <sheet name="Trade, bill and other receivabl" sheetId="114" state="hidden" r:id="rId13"/>
    <sheet name="Trade and other payables" sheetId="116" state="hidden" r:id="rId14"/>
  </sheets>
  <externalReferences>
    <externalReference r:id="rId15"/>
    <externalReference r:id="rId16"/>
    <externalReference r:id="rId17"/>
    <externalReference r:id="rId18"/>
  </externalReferences>
  <definedNames>
    <definedName name="AS2DocOpenMode" hidden="1">"AS2DocumentEdit"</definedName>
    <definedName name="DA_3581755342300000155" hidden="1">#REF!</definedName>
    <definedName name="DA_3581755342300000159" hidden="1">#REF!</definedName>
    <definedName name="DA_3581755342300000165" hidden="1">#REF!</definedName>
    <definedName name="DA_3581755342300000169" hidden="1">#REF!</definedName>
    <definedName name="DA_3581755342300000175" hidden="1">#REF!</definedName>
    <definedName name="DA_3581755342300000179" hidden="1">#REF!</definedName>
    <definedName name="DA_3581755342300000185" hidden="1">#REF!</definedName>
    <definedName name="DA_3581755342300000189" hidden="1">#REF!</definedName>
    <definedName name="DA_3581755342300000195" hidden="1">#REF!</definedName>
    <definedName name="DA_3581755342300000199" hidden="1">#REF!</definedName>
    <definedName name="DA_3581755342300000205" hidden="1">#REF!</definedName>
    <definedName name="DA_3581755342300000209" hidden="1">#REF!</definedName>
    <definedName name="DA_3581755342300000215" hidden="1">#REF!</definedName>
    <definedName name="DA_3581755342300000219" hidden="1">#REF!</definedName>
    <definedName name="DA_3581755342300000225" hidden="1">#REF!</definedName>
    <definedName name="DA_3581755342300000229" hidden="1">#REF!</definedName>
    <definedName name="DA_3581755342300000234" hidden="1">#REF!</definedName>
    <definedName name="DA_3581755342300000240" hidden="1">#REF!</definedName>
    <definedName name="DA_3581755342300000244" hidden="1">#REF!</definedName>
    <definedName name="DA_3581755342300000250" hidden="1">#REF!</definedName>
    <definedName name="DA_3581755342300000254" hidden="1">#REF!</definedName>
    <definedName name="DA_3581755342300000260" hidden="1">#REF!</definedName>
    <definedName name="DA_3581755342300000264" hidden="1">#REF!</definedName>
    <definedName name="DA_3581755342300000270" hidden="1">#REF!</definedName>
    <definedName name="DA_3581755342300000274" hidden="1">#REF!</definedName>
    <definedName name="DA_3581755342300000280" hidden="1">#REF!</definedName>
    <definedName name="DA_3581755342300000284" hidden="1">#REF!</definedName>
    <definedName name="DA_3581755342300000290" hidden="1">#REF!</definedName>
    <definedName name="DA_3581755342300000294" hidden="1">#REF!</definedName>
    <definedName name="DA_3581755342300000300" hidden="1">#REF!</definedName>
    <definedName name="DA_3581755342300000304" hidden="1">#REF!</definedName>
    <definedName name="DA_3581755342300000310" hidden="1">#REF!</definedName>
    <definedName name="DA_3581755342300000314" hidden="1">#REF!</definedName>
    <definedName name="DA_3581755342300000320" hidden="1">#REF!</definedName>
    <definedName name="DA_3581755342300000324" hidden="1">#REF!</definedName>
    <definedName name="DA_3581755342300000330" hidden="1">#REF!</definedName>
    <definedName name="DA_3581755342300000335" hidden="1">#REF!</definedName>
    <definedName name="DA_3581755342300000339" hidden="1">#REF!</definedName>
    <definedName name="DA_3581755342300000345" hidden="1">#REF!</definedName>
    <definedName name="DA_3581755342300000349" hidden="1">#REF!</definedName>
    <definedName name="DA_3581755342300000355" hidden="1">#REF!</definedName>
    <definedName name="DA_3581755342300000359" hidden="1">#REF!</definedName>
    <definedName name="DA_3581755342300000365" hidden="1">#REF!</definedName>
    <definedName name="DA_3581755342300000369" hidden="1">#REF!</definedName>
    <definedName name="DA_3581755342300000375" hidden="1">#REF!</definedName>
    <definedName name="DA_3581755342300000379" hidden="1">#REF!</definedName>
    <definedName name="DA_3581755342300000385" hidden="1">#REF!</definedName>
    <definedName name="DA_3581755342300000389" hidden="1">#REF!</definedName>
    <definedName name="DA_3581755342300000395" hidden="1">#REF!</definedName>
    <definedName name="DA_3581755342300000399" hidden="1">#REF!</definedName>
    <definedName name="DA_3581755342300000405" hidden="1">#REF!</definedName>
    <definedName name="DA_3581755342300000409" hidden="1">#REF!</definedName>
    <definedName name="DA_3581755342300000415" hidden="1">#REF!</definedName>
    <definedName name="DA_3581755342300000419" hidden="1">#REF!</definedName>
    <definedName name="DA_3581755342300000425" hidden="1">#REF!</definedName>
    <definedName name="DA_3581755342300000429" hidden="1">#REF!</definedName>
    <definedName name="DA_3581755342300000435" hidden="1">#REF!</definedName>
    <definedName name="DA_3581755342300000439" hidden="1">#REF!</definedName>
    <definedName name="DA_3581755342300000859" hidden="1">#REF!</definedName>
    <definedName name="DA_3581755342300000863" hidden="1">#REF!</definedName>
    <definedName name="DA_3581755342300000868" hidden="1">#REF!</definedName>
    <definedName name="DA_3581755342300000874" hidden="1">#REF!</definedName>
    <definedName name="DA_3581755342300000886" hidden="1">#REF!</definedName>
    <definedName name="DA_3581755342300000890" hidden="1">#REF!</definedName>
    <definedName name="DA_3581755342300000892" hidden="1">#REF!</definedName>
    <definedName name="DA_3581755342300013827" hidden="1">#REF!</definedName>
    <definedName name="DA_3581755342300013831" hidden="1">#REF!</definedName>
    <definedName name="DA_3581755342300013837" hidden="1">#REF!</definedName>
    <definedName name="DA_3581755342300013841" hidden="1">#REF!</definedName>
    <definedName name="DA_3581755765300000553" hidden="1">#REF!</definedName>
    <definedName name="DA_3581755765300000563" hidden="1">#REF!</definedName>
    <definedName name="DA_3581755765300000574" hidden="1">#REF!</definedName>
    <definedName name="DA_3581755765300000580" hidden="1">#REF!</definedName>
    <definedName name="DA_3588222995300175934" hidden="1">#REF!</definedName>
    <definedName name="DA_3588222995300175960" hidden="1">#REF!</definedName>
    <definedName name="DA_3588222995300175966" hidden="1">#REF!</definedName>
    <definedName name="DA_3588222995300175970" hidden="1">#REF!</definedName>
    <definedName name="DA_3592287218500003485" hidden="1">#REF!</definedName>
    <definedName name="DA_3592287218500003489" hidden="1">#REF!</definedName>
    <definedName name="DA_3592287218500003494" hidden="1">#REF!</definedName>
    <definedName name="DA_3592287218500003500" hidden="1">#REF!</definedName>
    <definedName name="DA_3592287218500003504" hidden="1">#REF!</definedName>
    <definedName name="DA_3592287218500003510" hidden="1">#REF!</definedName>
    <definedName name="DA_3592287218500003515" hidden="1">#REF!</definedName>
    <definedName name="DA_3903287198100000394" hidden="1">#REF!</definedName>
    <definedName name="DA_3903287198100000398" hidden="1">#REF!</definedName>
    <definedName name="DA_3903287198100000404" hidden="1">#REF!</definedName>
    <definedName name="DA_3903287198100000408" hidden="1">#REF!</definedName>
    <definedName name="DA_3903287198100000414" hidden="1">#REF!</definedName>
    <definedName name="DA_3903287198100000418" hidden="1">#REF!</definedName>
    <definedName name="DA_3903287198100000424" hidden="1">#REF!</definedName>
    <definedName name="DA_3903287198100000428" hidden="1">#REF!</definedName>
    <definedName name="DA_3903298265400001095" hidden="1">#REF!</definedName>
    <definedName name="DA_3903298265400001101" hidden="1">#REF!</definedName>
    <definedName name="DA_3951127340400002544" hidden="1">#REF!</definedName>
    <definedName name="DA_3951127340400002583" hidden="1">#REF!</definedName>
    <definedName name="DA_3951127340400002589" hidden="1">#REF!</definedName>
    <definedName name="DA_3951127340400002635" hidden="1">#REF!</definedName>
    <definedName name="DA_3951127340400002641" hidden="1">#REF!</definedName>
    <definedName name="DA_3951127340400002647" hidden="1">#REF!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43111.4269212963</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pjname" localSheetId="8">[1]Cover!$C$5</definedName>
    <definedName name="pjname">#REF!</definedName>
    <definedName name="_xlnm.Print_Area" localSheetId="8">外卖营利测算!$A$1:$P$53</definedName>
    <definedName name="TB000b4dd8_e5cb_41a5_ab81_75337262a257" hidden="1">#REF!</definedName>
    <definedName name="TB00117045_9e7b_4492_bb46_207844ba50ff" hidden="1">#REF!</definedName>
    <definedName name="TB0016edb4_dde6_4930_a71a_db5259f468d8" hidden="1">#REF!</definedName>
    <definedName name="TB001f968a_779f_49eb_9aa9_0a1cbd7e94c7" hidden="1">#REF!</definedName>
    <definedName name="TB002467ae_c3e0_4a61_a8c5_bbde578b4258" hidden="1">#REF!</definedName>
    <definedName name="TB002d0cbf_5d6c_4da4_a807_c0cd80135c0b" hidden="1">#REF!</definedName>
    <definedName name="TB002f5d88_e63f_4766_9ab5_04583f9eaca1" hidden="1">#REF!</definedName>
    <definedName name="TB003c947a_95bc_493b_a603_fd5b47ba543a" hidden="1">#REF!</definedName>
    <definedName name="TB004087da_0e33_4559_a113_8ba1733a0e5a" hidden="1">#REF!</definedName>
    <definedName name="TB00443ec4_0713_483c_9396_658747ef45d2" hidden="1">#REF!</definedName>
    <definedName name="TB00568e5a_6b65_40c5_831b_e67b3ef138d1" hidden="1">#REF!</definedName>
    <definedName name="TB00661601_1302_440a_a2fd_71314a7542e7" hidden="1">#REF!</definedName>
    <definedName name="TB0067d157_e38a_4989_a6d8_a256ba1976c2" hidden="1">#REF!</definedName>
    <definedName name="TB006c5ef9_60f8_4177_b680_6ab3bbdfee79" hidden="1">#REF!</definedName>
    <definedName name="TB006d0160_8bc1_4f85_b325_2d71e43564ce" hidden="1">#REF!</definedName>
    <definedName name="TB006d6b96_d026_46a7_9d64_a8632b3fe965" hidden="1">#REF!</definedName>
    <definedName name="TB006dbed8_51ef_445c_9b43_41b56f0ae56b" hidden="1">#REF!</definedName>
    <definedName name="TB0073bfb8_f19b_442f_9df1_57014ee09808" hidden="1">#REF!</definedName>
    <definedName name="TB008316b5_d58d_4928_bb2b_fe64558b67e3" hidden="1">#REF!</definedName>
    <definedName name="TB008cf38e_232d_4ef4_b349_1d7f5c40851c" hidden="1">#REF!</definedName>
    <definedName name="TB00913635_5d84_45a5_830d_11e25e0ac326" hidden="1">#REF!</definedName>
    <definedName name="TB0097e34e_8d20_4392_87cf_b2fa578a263f" hidden="1">#REF!</definedName>
    <definedName name="TB009b8fb1_6a1d_4475_81aa_b948aa9281ec" hidden="1">#REF!</definedName>
    <definedName name="TB00a0ec08_d655_4114_a473_a2ee31baeafc" hidden="1">#REF!</definedName>
    <definedName name="TB00b2169c_9632_4ae3_a980_b7d691a344fa" hidden="1">#REF!</definedName>
    <definedName name="TB00bd7389_e5ff_412e_97af_009eee0d69eb" hidden="1">#REF!</definedName>
    <definedName name="TB00d19afd_e3fd_4c3d_9df2_a862dff9a8d4" hidden="1">#REF!</definedName>
    <definedName name="TB00d4a45f_6bf9_4eb5_8386_6811e8831059" hidden="1">#REF!</definedName>
    <definedName name="TB00d713f9_13f0_4bdf_9365_8344dce10467" hidden="1">#REF!</definedName>
    <definedName name="TB00d9bef5_bd89_4b28_8895_d273499ebcac" hidden="1">#REF!</definedName>
    <definedName name="TB00ddac59_d368_42b7_b39a_3c2a9eb37f77" hidden="1">#REF!</definedName>
    <definedName name="TB00f13f0e_05e8_478d_9393_da8be55b6ac9" hidden="1">#REF!</definedName>
    <definedName name="TB00f937f0_a2b2_414e_9f82_6d98acbf4f5b" hidden="1">#REF!</definedName>
    <definedName name="TB00fb6b8a_26c8_44a5_8ee3_c27eeaa923ed" hidden="1">#REF!</definedName>
    <definedName name="TB01094390_956e_4ca6_b3dc_8642c7c90ae8" hidden="1">#REF!</definedName>
    <definedName name="TB01110b69_b226_4c66_aae0_4f48e6ab2f91" hidden="1">#REF!</definedName>
    <definedName name="TB01166344_f78b_40ce_a30d_7da5d811c661" hidden="1">#REF!</definedName>
    <definedName name="TB011f6c13_ca32_49e2_9890_991fad80238b" hidden="1">#REF!</definedName>
    <definedName name="TB0127bbcf_dc93_426c_bab8_634ef9fcbf66" hidden="1">#REF!</definedName>
    <definedName name="TB0137bb53_068e_4c33_9048_b3558d5844fb" hidden="1">#REF!</definedName>
    <definedName name="TB0140e8aa_3aba_4227_afbf_62906c48f642" hidden="1">#REF!</definedName>
    <definedName name="TB0145ad47_3ce2_4a3b_8445_6bf4c8e184fb" hidden="1">#REF!</definedName>
    <definedName name="TB01488382_a933_4d53_b480_96726ec915b6" hidden="1">#REF!</definedName>
    <definedName name="TB01514040_3c42_4289_a866_e4639911bc07" hidden="1">#REF!</definedName>
    <definedName name="TB0153cfa2_ecbb_4820_bd82_094418483f42" hidden="1">#REF!</definedName>
    <definedName name="TB01714459_dc3d_430d_961f_e9bebdf1aaf8" hidden="1">#REF!</definedName>
    <definedName name="TB0171c810_7c17_410e_9fe0_b9c27dbc5954" hidden="1">#REF!</definedName>
    <definedName name="TB0174389c_1964_43b4_827a_bd69d57e4185" hidden="1">#REF!</definedName>
    <definedName name="TB0177d7a1_45fc_4346_a499_0592757fc247" hidden="1">#REF!</definedName>
    <definedName name="TB017d79ce_713f_484f_be8c_c3bd8d318c4a" hidden="1">#REF!</definedName>
    <definedName name="TB0187b224_79c5_4b0c_bc3e_3b5ba75d8eef" hidden="1">#REF!</definedName>
    <definedName name="TB01924861_a245_4a88_8771_0bff375cc3e2" hidden="1">#REF!</definedName>
    <definedName name="TB019ef627_f8f0_4427_9346_5f4ef96e99e9" hidden="1">#REF!</definedName>
    <definedName name="TB01a1da56_76a6_44d6_9975_7dee7930aa87" hidden="1">#REF!</definedName>
    <definedName name="TB01ae03dd_ed25_47a7_893f_4b4de9ae359f" hidden="1">#REF!</definedName>
    <definedName name="TB01bab5b0_7328_44ac_8dcd_b3334a939d4f" hidden="1">#REF!</definedName>
    <definedName name="TB01bb372b_87dc_4961_8e2a_ff95f6d996dd" hidden="1">#REF!</definedName>
    <definedName name="TB01c24430_ebbc_4dbb_8930_7d316fc0d8d0" hidden="1">#REF!</definedName>
    <definedName name="TB01cfc56f_4525_4e99_a61f_2af3a6de8fe0" hidden="1">#REF!</definedName>
    <definedName name="TB01e64cda_c4c4_49d0_bc60_3ae7ec3bc60f" hidden="1">#REF!</definedName>
    <definedName name="TB01efc895_f000_4c17_a9b6_5f0cb026ff55" hidden="1">#REF!</definedName>
    <definedName name="TB01f0ab3e_0425_4017_9dba_1bdda559256d" hidden="1">#REF!</definedName>
    <definedName name="TB01f45c1d_2509_420a_8aa7_b9f452ed0ae4" hidden="1">#REF!</definedName>
    <definedName name="TB01f4b39e_e183_4ff8_abf3_3e2f0851bfcb" hidden="1">#REF!</definedName>
    <definedName name="TB01f590c2_85c0_4793_885c_183a0877b71a" hidden="1">#REF!</definedName>
    <definedName name="TB01f60399_69cc_48de_9942_e1273948de69" hidden="1">#REF!</definedName>
    <definedName name="TB0205fcc1_8067_460a_a491_9427b5b70416" hidden="1">#REF!</definedName>
    <definedName name="TB0216204c_b61c_4cc4_84dd_e781d614508e" hidden="1">#REF!</definedName>
    <definedName name="TB022fe81d_9d01_4b4a_8afa_b4e5001156b7" hidden="1">#REF!</definedName>
    <definedName name="TB02310f5a_97d6_420c_9452_8595c5465a66" hidden="1">#REF!</definedName>
    <definedName name="TB02364996_a1fc_4d1c_9b56_0cbfbae76d7b" hidden="1">#REF!</definedName>
    <definedName name="TB02474e35_e9f5_46fd_b53f_3505f2559b0a" hidden="1">#REF!</definedName>
    <definedName name="TB024d383f_80f5_4635_8a4b_600200a16d6a" hidden="1">#REF!</definedName>
    <definedName name="TB025594ce_857e_4484_a6d4_dcc59ccd285d" hidden="1">#REF!</definedName>
    <definedName name="TB025c770f_f207_48e3_b2bb_361ef13bb2e9" hidden="1">#REF!</definedName>
    <definedName name="TB02698bd6_b95e_43bc_befd_67bd8db0e45f" hidden="1">#REF!</definedName>
    <definedName name="TB026d7269_9e3f_4d56_8355_93bd565d827a" hidden="1">#REF!</definedName>
    <definedName name="TB0271c0f3_db08_4aba_b665_e2350f35807a" hidden="1">#REF!</definedName>
    <definedName name="TB027341f1_b70f_4b10_85ce_b2255b19e56b" hidden="1">#REF!</definedName>
    <definedName name="TB0279eb1c_5798_4d86_845d_5afd27a7b5e8" hidden="1">#REF!</definedName>
    <definedName name="TB0282434a_c433_44d2_8c2c_2b4a60896f8e" hidden="1">#REF!</definedName>
    <definedName name="TB0284b5c2_dd04_4472_a05c_b71904999501" hidden="1">#REF!</definedName>
    <definedName name="TB02896639_c1bb_4c99_8722_d5a24a174315" hidden="1">#REF!</definedName>
    <definedName name="TB0292157d_cb68_4f52_905d_7d2d0ce84b74" hidden="1">#REF!</definedName>
    <definedName name="TB02943dbb_fbcf_4e42_b1e9_4bff1228ad54" hidden="1">#REF!</definedName>
    <definedName name="TB02a01a45_5973_49ea_855f_ece05cd91fe0" hidden="1">#REF!</definedName>
    <definedName name="TB02a1c404_82f1_4aa3_a15a_a892ae7d26e7" hidden="1">#REF!</definedName>
    <definedName name="TB02a2f15d_123d_401d_a9b9_0ce827f3ffbf" hidden="1">#REF!</definedName>
    <definedName name="TB02ab498b_34fb_41e0_82e9_e246c30b1787" hidden="1">#REF!</definedName>
    <definedName name="TB02adaf23_f23f_4fa5_9118_25c8050737e1" hidden="1">#REF!</definedName>
    <definedName name="TB02addf5f_5e4f_480b_8e5b_b483428ecd99" hidden="1">#REF!</definedName>
    <definedName name="TB02b7f15c_d196_4bd5_8c1d_1230a3f754ce" hidden="1">#REF!</definedName>
    <definedName name="TB02c4a8b0_83e5_4c0a_bede_6e824ce87f35" hidden="1">#REF!</definedName>
    <definedName name="TB02cd1fb0_27b3_458a_9219_d4903d1bf0b4" hidden="1">#REF!</definedName>
    <definedName name="TB02cd9da4_e008_465c_b6d8_0c53cb46aff8" hidden="1">#REF!</definedName>
    <definedName name="TB02d5f3ab_6148_4c67_8cae_bb1e92df4324" hidden="1">#REF!</definedName>
    <definedName name="TB02db1833_a8bc_4d4f_bb28_7c6f9eab1b7d" hidden="1">#REF!</definedName>
    <definedName name="TB02dcc817_4b51_42d7_aeb3_87b49df9716f" hidden="1">#REF!</definedName>
    <definedName name="TB02e7f48c_35af_4af0_9229_45c707a75506" hidden="1">#REF!</definedName>
    <definedName name="TB02eddaa8_17e7_44e9_a121_cc794b1ffa01" hidden="1">#REF!</definedName>
    <definedName name="TB02fecf77_840c_49e8_8402_bc01c7e4fdfb" hidden="1">#REF!</definedName>
    <definedName name="TB03041cfe_d81b_4a6c_8faf_204557714232" hidden="1">#REF!</definedName>
    <definedName name="TB030cd07b_d40c_4438_aca9_57d49abc9cb8" hidden="1">#REF!</definedName>
    <definedName name="TB030ed9fb_1922_4a9b_becc_1232cdf9d6ff" hidden="1">#REF!</definedName>
    <definedName name="TB030f9372_8409_418a_a1af_6f810a6af003" hidden="1">#REF!</definedName>
    <definedName name="TB03142099_8677_4be7_9710_e36fcd482c8e" hidden="1">#REF!</definedName>
    <definedName name="TB03156fe2_78a0_4ab1_9ed2_65c5b15b3dd4" hidden="1">#REF!</definedName>
    <definedName name="TB031fa3e5_656a_4d3c_8c13_743152d54091" hidden="1">#REF!</definedName>
    <definedName name="TB032720a5_438d_4257_a60d_0733c2e5dabf" hidden="1">#REF!</definedName>
    <definedName name="TB033133fc_d9cc_4cc4_99dd_f23bc602bb48" hidden="1">#REF!</definedName>
    <definedName name="TB033d062a_00dc_4cd4_ad19_ea77f350f66e" hidden="1">#REF!</definedName>
    <definedName name="TB033e352d_ac21_4c46_b907_1d24f8141e7e" hidden="1">#REF!</definedName>
    <definedName name="TB033fe703_c88b_4607_8092_948a9568667c" hidden="1">#REF!</definedName>
    <definedName name="TB034ce001_f242_498e_b898_867a8426dde8" hidden="1">#REF!</definedName>
    <definedName name="TB0350874f_5725_44c2_a531_a981d93e367a" hidden="1">#REF!</definedName>
    <definedName name="TB035afc58_3f3e_4d1f_af38_8fcb518ca303" hidden="1">#REF!</definedName>
    <definedName name="TB035ee1bd_409b_4b63_90ea_09a70e284c7f" hidden="1">#REF!</definedName>
    <definedName name="TB0363a499_883b_4445_a8ec_386947481fa9" hidden="1">#REF!</definedName>
    <definedName name="TB03743186_2104_427f_bb7e_af8faae04b80" hidden="1">#REF!</definedName>
    <definedName name="TB0381d366_8321_492b_89aa_9680922d373c" hidden="1">#REF!</definedName>
    <definedName name="TB03826682_5c58_476b_8a45_41209baeb845" hidden="1">#REF!</definedName>
    <definedName name="TB03866e8d_eeaf_4b51_a5a6_9f4a4c6c3da4" hidden="1">#REF!</definedName>
    <definedName name="TB038cb2fa_0679_41ac_ba5b_172a452ac299" hidden="1">#REF!</definedName>
    <definedName name="TB0396962c_24b4_47e2_a612_3eb84c060f63" hidden="1">#REF!</definedName>
    <definedName name="TB03aa0121_00d7_4748_ab9b_713ea8441d15" hidden="1">#REF!</definedName>
    <definedName name="TB03abc800_ba9b_4934_a7f2_7ba6556d6fe0" hidden="1">#REF!</definedName>
    <definedName name="TB03abf26e_80c3_4471_8404_58bcd3734a87" hidden="1">#REF!</definedName>
    <definedName name="TB03ce7606_561f_4e59_8ba2_d1c6907151ff" hidden="1">#REF!</definedName>
    <definedName name="TB03da482d_7cd0_4632_a108_d248f8d1e385" hidden="1">#REF!</definedName>
    <definedName name="TB03e2a831_4eed_4de6_bcb8_a9a9f116b07e" hidden="1">#REF!</definedName>
    <definedName name="TB03e45ef8_368d_47ee_b4f0_fa9366668008" hidden="1">#REF!</definedName>
    <definedName name="TB03efc222_1ffc_4128_8c19_8a4f190ed31c" hidden="1">#REF!</definedName>
    <definedName name="TB03f0cfcd_a547_4982_bcc7_72304b0fcf2f" hidden="1">#REF!</definedName>
    <definedName name="TB03f63940_ff5a_41a8_b6e5_e760b9f9e979" hidden="1">#REF!</definedName>
    <definedName name="TB03fe35a1_e91d_4a48_b853_ca086a039951" hidden="1">#REF!</definedName>
    <definedName name="TB04011597_5fa5_42c8_9c80_02f6cd1e2f6d" hidden="1">#REF!</definedName>
    <definedName name="TB04139abb_c77e_4927_ba96_c3a6e5043ee9" hidden="1">#REF!</definedName>
    <definedName name="TB0414a86f_5ff9_4522_97af_65cfc4d37f5f" hidden="1">#REF!</definedName>
    <definedName name="TB041824f4_572b_4d45_8928_d7fa0c95c404" hidden="1">#REF!</definedName>
    <definedName name="TB041b8cad_f386_4f6b_a58a_b7665953b633" hidden="1">#REF!</definedName>
    <definedName name="TB04210160_54e5_41c4_a7f0_c67f4e30bd43" hidden="1">#REF!</definedName>
    <definedName name="TB0429ce6a_706c_4250_8f37_5f48051acf9e" hidden="1">#REF!</definedName>
    <definedName name="TB043730f0_dc81_48b9_b2e6_420273bf7e2b" hidden="1">#REF!</definedName>
    <definedName name="TB043bb06f_ff0c_491b_9f44_bb5a1a9f893d" hidden="1">#REF!</definedName>
    <definedName name="TB043d1317_3080_4ee9_98cf_c97c45073e6a" hidden="1">#REF!</definedName>
    <definedName name="TB043ff1e3_bbcf_43f3_bd43_7cb329d326c7" hidden="1">#REF!</definedName>
    <definedName name="TB04432f40_21ba_47d4_9c8c_0582ca373f0c" hidden="1">#REF!</definedName>
    <definedName name="TB044936ca_ff4b_4afa_a7e0_10aba70ca4e9" hidden="1">#REF!</definedName>
    <definedName name="TB0453d9a5_05b4_4085_bb42_cf057cdc2e65" hidden="1">#REF!</definedName>
    <definedName name="TB0456cd96_f20b_4137_af3d_11218fc0b62e" hidden="1">#REF!</definedName>
    <definedName name="TB045c8bde_4b18_42c2_b238_65aa923f4de9" hidden="1">#REF!</definedName>
    <definedName name="TB0465ad2e_da34_42ab_b0d7_7e4805c7afea" hidden="1">#REF!</definedName>
    <definedName name="TB046889fd_708b_488a_af4c_63e8bdcf1c71" hidden="1">#REF!</definedName>
    <definedName name="TB04753e67_e20e_4d8c_9077_dc851f093649" hidden="1">#REF!</definedName>
    <definedName name="TB047623cd_513d_472b_9781_2df20fa0ae69" hidden="1">#REF!</definedName>
    <definedName name="TB0476ba38_a1cb_49fa_8b78_9786504392cf" hidden="1">#REF!</definedName>
    <definedName name="TB04879948_71e4_461c_9554_2658684a1e63" hidden="1">#REF!</definedName>
    <definedName name="TB048bd057_731b_4a8f_ad05_7074072961cb" hidden="1">#REF!</definedName>
    <definedName name="TB048c6d77_17b1_4ab6_94ee_5502c05d02c7" hidden="1">#REF!</definedName>
    <definedName name="TB048de3ea_5a12_42eb_95df_51e66a40b626" hidden="1">#REF!</definedName>
    <definedName name="TB04a3115c_17d4_4ea9_ae18_925a25a56a94" hidden="1">#REF!</definedName>
    <definedName name="TB04a48a84_73fb_4e5a_8371_3f85fe0de1fd" hidden="1">#REF!</definedName>
    <definedName name="TB04a69274_6661_43cb_84b5_479081887eb9" hidden="1">#REF!</definedName>
    <definedName name="TB04a95df6_f643_428d_9812_61c9126dd155" hidden="1">#REF!</definedName>
    <definedName name="TB04ab5208_2598_4d8a_acff_252ad156cab8" hidden="1">#REF!</definedName>
    <definedName name="TB04ac0447_de9c_4b1d_8c62_1fb1307e94eb" hidden="1">#REF!</definedName>
    <definedName name="TB04ac70cb_35fa_4ab3_b16b_ea6ead6df9ff" hidden="1">#REF!</definedName>
    <definedName name="TB04af00a5_98ed_4260_bb5c_75602a0f458e" hidden="1">#REF!</definedName>
    <definedName name="TB04b40c5c_9dc9_4d06_9f9d_469a8129bfbf" hidden="1">#REF!</definedName>
    <definedName name="TB04bf6bec_ab41_42c4_b7f2_2c7a1f2b02dc" hidden="1">#REF!</definedName>
    <definedName name="TB04d974af_3943_4519_9020_98d03aee932b" hidden="1">#REF!</definedName>
    <definedName name="TB04ed5046_aa77_4b3d_ac17_f6642c7c562a" hidden="1">#REF!</definedName>
    <definedName name="TB04f76901_1cb6_4b30_ab11_23bdb33bd29a" hidden="1">#REF!</definedName>
    <definedName name="TB050701ca_224e_4ae1_86da_03949177a28e" hidden="1">#REF!</definedName>
    <definedName name="TB050e56f7_e7af_4bfa_b18d_0bf3418630a6" hidden="1">#REF!</definedName>
    <definedName name="TB050ef0b6_b74e_4285_b408_29c680c714df" hidden="1">#REF!</definedName>
    <definedName name="TB05161ffb_2985_4f0e_b878_6c7193bbfd4b" hidden="1">#REF!</definedName>
    <definedName name="TB051b9a34_2324_4779_9b4a_6436ea279025" hidden="1">#REF!</definedName>
    <definedName name="TB052432d3_a8dd_46ad_91cb_48edc8b13b1c" hidden="1">#REF!</definedName>
    <definedName name="TB05313eb1_0ac9_43c0_98b8_0f1336f217b7" hidden="1">#REF!</definedName>
    <definedName name="TB053392ae_8cc4_45ab_89b6_284e0fb4e34d" hidden="1">#REF!</definedName>
    <definedName name="TB053621a1_f498_4730_805d_e5f84cda0b7f" hidden="1">#REF!</definedName>
    <definedName name="TB053a787e_cad5_456b_8103_c193143c8b8d" hidden="1">#REF!</definedName>
    <definedName name="TB05515460_890b_4c06_860e_c4e5d1db59f4" hidden="1">#REF!</definedName>
    <definedName name="TB0553988b_d838_4bd6_b0fd_fdb17acc18c4" hidden="1">#REF!</definedName>
    <definedName name="TB055784a8_56b4_4a43_84cc_1272d0f3146e" hidden="1">#REF!</definedName>
    <definedName name="TB0558ac7d_a7af_49a2_86d9_d8ea2fa9459f" hidden="1">#REF!</definedName>
    <definedName name="TB055fb547_1ff1_454e_b094_2b497c405ea2" hidden="1">#REF!</definedName>
    <definedName name="TB05819c71_1a7b_4e11_88e7_b58f51913380" hidden="1">#REF!</definedName>
    <definedName name="TB05842b1d_fb35_4baa_8218_cf6a885b95ec" hidden="1">#REF!</definedName>
    <definedName name="TB0584da99_8287_4cf8_b2b9_27f11bd912ed" hidden="1">#REF!</definedName>
    <definedName name="TB059d86d1_7ede_487a_a918_6d96079131ca" hidden="1">#REF!</definedName>
    <definedName name="TB05a7805c_6823_4301_a7fd_6584db488ddf" hidden="1">#REF!</definedName>
    <definedName name="TB05a85508_3c9c_4411_8981_a2da7aaee631" hidden="1">#REF!</definedName>
    <definedName name="TB05b1b5b6_ad0d_4ed0_a2a5_7ec9088e4773" hidden="1">#REF!</definedName>
    <definedName name="TB05bf20d6_4061_4a50_8588_47a4d8ae41ff" hidden="1">#REF!</definedName>
    <definedName name="TB05c0ccf5_c93f_439b_a1c8_46b86b1877b8" hidden="1">#REF!</definedName>
    <definedName name="TB05c61d3c_5a98_4cc5_9184_19fc4cf22661" hidden="1">#REF!</definedName>
    <definedName name="TB05c68336_08cd_4e84_aaf7_818c13c578ae" hidden="1">#REF!</definedName>
    <definedName name="TB05d836fb_3387_4946_a364_b648deedb71f" hidden="1">#REF!</definedName>
    <definedName name="TB05dd44c6_856b_480e_abcb_a2d5100f8062" hidden="1">#REF!</definedName>
    <definedName name="TB05e356cc_1ea9_4006_a2ec_94488e41781b" hidden="1">#REF!</definedName>
    <definedName name="TB05f6141e_aeac_486a_a1b2_22c5bcf43e7c" hidden="1">#REF!</definedName>
    <definedName name="TB05f8ca5c_85e6_498a_9bab_b8836a13f466" hidden="1">#REF!</definedName>
    <definedName name="TB05f8e9b2_8865_49d2_9a34_ba6ce53b3439" hidden="1">#REF!</definedName>
    <definedName name="TB060215be_2ba5_4508_93f1_c41e53c62c7b" hidden="1">#REF!</definedName>
    <definedName name="TB06028b5b_26ec_4b84_b2d1_bfdd1f81a109" hidden="1">#REF!</definedName>
    <definedName name="TB060cbdae_5598_48fe_a72e_92031361dd21" hidden="1">#REF!</definedName>
    <definedName name="TB060ce0fc_29a9_4d8b_95e6_0085a9915319" hidden="1">#REF!</definedName>
    <definedName name="TB061e032c_1c07_4f2d_a488_d28bc6712a8f" hidden="1">#REF!</definedName>
    <definedName name="TB061f5eb0_11ad_4299_9512_777c640dc274" hidden="1">#REF!</definedName>
    <definedName name="TB06242d3c_938a_49e1_9758_67a6ec2e6b82" hidden="1">#REF!</definedName>
    <definedName name="TB0632d475_aeb5_42c4_a762_b7837345f239" hidden="1">#REF!</definedName>
    <definedName name="TB0639c497_2fb5_4b2b_bd46_64fc9ffd1e90" hidden="1">#REF!</definedName>
    <definedName name="TB063d7647_bf2d_435c_83ac_51f9a3a2653e" hidden="1">#REF!</definedName>
    <definedName name="TB0643ca63_5e66_4efa_a5ea_6382f0e3c306" hidden="1">#REF!</definedName>
    <definedName name="TB06452aa0_684b_489e_a5a2_8b4111eaf978" hidden="1">#REF!</definedName>
    <definedName name="TB064cf8e4_db07_4e3a_b29b_16a9836e7c5d" hidden="1">#REF!</definedName>
    <definedName name="TB0651ac78_6b14_48c0_ad3f_2af8cbffa156" hidden="1">#REF!</definedName>
    <definedName name="TB0651ef3d_3ac9_4969_a50e_ee11685eedba" hidden="1">#REF!</definedName>
    <definedName name="TB065322c0_1fd9_4831_a740_6865f4e2e0ed" hidden="1">#REF!</definedName>
    <definedName name="TB065acb52_39e0_4499_8fcd_e69c5e646ea7" hidden="1">#REF!</definedName>
    <definedName name="TB066be8f9_0dd8_47a9_b017_ceec275a6d22" hidden="1">#REF!</definedName>
    <definedName name="TB0674c403_be26_46f4_baee_7cada50dd7e8" hidden="1">#REF!</definedName>
    <definedName name="TB067bc9f7_d89c_4864_8b4f_7621895cb9df" hidden="1">#REF!</definedName>
    <definedName name="TB067c6da8_8553_4f75_ac02_3e01cf5ff921" hidden="1">#REF!</definedName>
    <definedName name="TB0685bc7a_bdfd_4fdd_82a4_33c7909c6e49" hidden="1">#REF!</definedName>
    <definedName name="TB0688c471_d516_4c02_893f_97514e4dfa9d" hidden="1">#REF!</definedName>
    <definedName name="TB068da288_1c0f_4046_a650_ce9ff6883ac2" hidden="1">#REF!</definedName>
    <definedName name="TB06917d97_b23d_438d_baa6_d14eacb3e0c0" hidden="1">#REF!</definedName>
    <definedName name="TB06936f17_9c67_473f_a74d_be88690158f2" hidden="1">#REF!</definedName>
    <definedName name="TB0693c09c_eae2_460e_b0e1_76b6615d2aa3" hidden="1">#REF!</definedName>
    <definedName name="TB06a39b6d_1334_4cac_a648_583d7d731e04" hidden="1">#REF!</definedName>
    <definedName name="TB06a8c6dc_4e65_4fc7_9755_65737e88bb0b" hidden="1">#REF!</definedName>
    <definedName name="TB06ac957f_a17b_44b2_bfbe_1b8bc43c69d1" hidden="1">#REF!</definedName>
    <definedName name="TB06b08b9f_aa44_4c0d_9055_1f6cf97b882f" hidden="1">#REF!</definedName>
    <definedName name="TB06be33a2_cefa_4711_917f_0f1f58bbf9e6" hidden="1">#REF!</definedName>
    <definedName name="TB06c31b06_b0da_4903_9e1f_2db812a60e3f" hidden="1">#REF!</definedName>
    <definedName name="TB06c64014_6688_4c6e_b51b_979f26baf933" hidden="1">#REF!</definedName>
    <definedName name="TB06ccae01_0361_432d_97ae_f2220776148a" hidden="1">#REF!</definedName>
    <definedName name="TB06d89d41_6b4b_4210_b517_cefd369e5a5e" hidden="1">#REF!</definedName>
    <definedName name="TB06e0bf0e_fd46_43cd_9354_2ea33872e3c4" hidden="1">#REF!</definedName>
    <definedName name="TB070498a0_dd51_48fb_ab7f_8eaaea21efa2" hidden="1">#REF!</definedName>
    <definedName name="TB070951e7_4f43_432c_8fd2_ec085754577c" hidden="1">#REF!</definedName>
    <definedName name="TB070b2e62_7f84_45bc_981b_6c90ad8f1546" hidden="1">#REF!</definedName>
    <definedName name="TB070f079b_09c3_4ed2_854d_ce3914f8edc4" hidden="1">#REF!</definedName>
    <definedName name="TB070fe976_d35c_432d_abff_065bf561fe32" hidden="1">#REF!</definedName>
    <definedName name="TB0715ef68_f532_49fe_ad8c_59cf98f5b34c" hidden="1">#REF!</definedName>
    <definedName name="TB07336e8d_b0ea_452c_9fb4_48c5210ac39b" hidden="1">#REF!</definedName>
    <definedName name="TB0739519f_1287_4f2a_a534_e711e7c8ce0b" hidden="1">#REF!</definedName>
    <definedName name="TB073de12c_a756_47d5_8a67_c536ca9b59a5" hidden="1">#REF!</definedName>
    <definedName name="TB073f0b83_3f8c_40b2_9640_d70682b4bb87" hidden="1">#REF!</definedName>
    <definedName name="TB0745ab88_8a57_4fd4_a0f2_06d15949a893" hidden="1">#REF!</definedName>
    <definedName name="TB0746c4a3_22ef_4208_9274_0ead00b2c1b1" hidden="1">#REF!</definedName>
    <definedName name="TB074750ae_f89a_434f_a88f_46f12ff2bd1e" hidden="1">#REF!</definedName>
    <definedName name="TB0748f98a_62e3_4447_8017_f25e785332a3" hidden="1">#REF!</definedName>
    <definedName name="TB074c3558_e8c8_4999_887c_0edd4f7cc92a" hidden="1">#REF!</definedName>
    <definedName name="TB074ca05b_ef8f_49cb_9b63_23cdd3da9c34" hidden="1">#REF!</definedName>
    <definedName name="TB074dca3d_2954_4f8b_9671_1b2d445d45c4" hidden="1">#REF!</definedName>
    <definedName name="TB07511ddf_2ce1_4c51_89b3_c31a3a4aec9c" hidden="1">#REF!</definedName>
    <definedName name="TB0758a777_2af0_46b1_9ad8_56897d6f1a37" hidden="1">#REF!</definedName>
    <definedName name="TB0758b657_c2aa_4dcb_b304_f29a0aea2f80" hidden="1">#REF!</definedName>
    <definedName name="TB0759dbf0_4b63_4005_bad6_d6963398a77f" hidden="1">#REF!</definedName>
    <definedName name="TB07731e39_dc26_42e7_bed1_5d58e7872a37" hidden="1">#REF!</definedName>
    <definedName name="TB07756bf0_faea_4816_97a9_adbec8af0656" hidden="1">#REF!</definedName>
    <definedName name="TB0776a06b_e843_49f5_9bcb_1626755ac777" hidden="1">#REF!</definedName>
    <definedName name="TB077d7bb3_4bed_4eb4_bb9e_e703a3463a96" hidden="1">#REF!</definedName>
    <definedName name="TB07863e50_48f1_4ae9_87f8_855a0957cb49" hidden="1">#REF!</definedName>
    <definedName name="TB078afb6e_92a1_4251_8dc1_559479c6a553" hidden="1">#REF!</definedName>
    <definedName name="TB078c518a_270c_45c7_8679_025bd300f829" hidden="1">#REF!</definedName>
    <definedName name="TB07a0d0d9_ed55_41ee_9d7a_8cc5c4458abf" hidden="1">#REF!</definedName>
    <definedName name="TB07adb616_3894_4358_860d_3405cec786eb" hidden="1">#REF!</definedName>
    <definedName name="TB07b05b10_893c_4cb5_8b22_5e7f372118e0" hidden="1">#REF!</definedName>
    <definedName name="TB07ba328d_f4ec_46e3_9b61_af24b0957496" hidden="1">#REF!</definedName>
    <definedName name="TB07bd7c7e_a164_4b5e_a5ee_881b782cb45c" hidden="1">#REF!</definedName>
    <definedName name="TB07c7601c_7c0d_445f_9889_56fe7728408d" hidden="1">#REF!</definedName>
    <definedName name="TB07d8dcfa_d462_4330_adfb_280de7761c87" hidden="1">#REF!</definedName>
    <definedName name="TB07dc7d6a_0e6f_4d58_a6c0_2c64ac5b4e2f" hidden="1">#REF!</definedName>
    <definedName name="TB07e3bc0e_349f_42bd_8ad4_271f8c411165" hidden="1">#REF!</definedName>
    <definedName name="TB07e95063_e4ec_4d86_8858_6cbdde61ac4f" hidden="1">#REF!</definedName>
    <definedName name="TB07ecfb2a_e078_4f81_a4ff_f1e2819c2424" hidden="1">#REF!</definedName>
    <definedName name="TB07f63972_603b_467a_9f72_09e0a115e3a0" hidden="1">#REF!</definedName>
    <definedName name="TB07fa30cd_2a39_4963_b053_5359ef44914a" hidden="1">#REF!</definedName>
    <definedName name="TB08057a35_5179_4999_bf04_22d48f45a6f2" hidden="1">#REF!</definedName>
    <definedName name="TB080af131_29a4_4452_9481_54af95090d9e" hidden="1">#REF!</definedName>
    <definedName name="TB080bb63f_fb5d_4989_b6d5_914e180ef600" hidden="1">#REF!</definedName>
    <definedName name="TB08137ce9_598e_445e_93b3_c3e61e4d6b48" hidden="1">#REF!</definedName>
    <definedName name="TB08156c31_3353_4c3a_8f5c_0b42e8033e0e" hidden="1">#REF!</definedName>
    <definedName name="TB081a30c9_3a02_44a0_93c2_3f754f050868" hidden="1">#REF!</definedName>
    <definedName name="TB0826eb4d_22c5_4e04_bfe2_2ef41dc1759e" hidden="1">#REF!</definedName>
    <definedName name="TB08295d67_6917_47b9_a52b_09bd8d7da825" hidden="1">#REF!</definedName>
    <definedName name="TB08332769_8582_4ddb_9ccc_6c42bc9c979e" hidden="1">#REF!</definedName>
    <definedName name="TB083a4622_b2aa_403b_abb2_b49cb0379292" hidden="1">#REF!</definedName>
    <definedName name="TB0845410c_0628_4338_9270_bf64538812a5" hidden="1">#REF!</definedName>
    <definedName name="TB0849fb67_f19d_473f_8152_627e4d27a846" hidden="1">#REF!</definedName>
    <definedName name="TB084d4f46_0899_42d1_a5b2_2754f7df2a33" hidden="1">#REF!</definedName>
    <definedName name="TB08507283_1a7a_4a78_a857_bc6812edf8ba" hidden="1">#REF!</definedName>
    <definedName name="TB085b0f00_565c_4a56_b8a7_c08c6cd96edf" hidden="1">#REF!</definedName>
    <definedName name="TB085b1393_3c5d_4435_808e_6bc36e70501a" hidden="1">#REF!</definedName>
    <definedName name="TB085dfb63_a452_464c_a073_74d393faa938" hidden="1">#REF!</definedName>
    <definedName name="TB0864bcc7_2f64_4591_9966_f41f180fc114" hidden="1">#REF!</definedName>
    <definedName name="TB08660a67_14a8_4b0c_be10_57d4e96299b9" hidden="1">#REF!</definedName>
    <definedName name="TB0870841e_c826_46c7_a487_15f5fdd70ab9" hidden="1">#REF!</definedName>
    <definedName name="TB087469ec_cad1_4e26_b257_75d57499db1d" hidden="1">#REF!</definedName>
    <definedName name="TB088827c4_7d3c_4f08_965e_b169e7579808" hidden="1">#REF!</definedName>
    <definedName name="TB08885c79_e772_4e4a_b735_8a4454971a3f" hidden="1">#REF!</definedName>
    <definedName name="TB088e6c0b_9049_4ed3_be4a_0ea543d98269" hidden="1">#REF!</definedName>
    <definedName name="TB0893a0b2_29b4_4e31_b555_87624e89dec3" hidden="1">#REF!</definedName>
    <definedName name="TB089e3a45_133a_4118_8723_fbdf90283dae" hidden="1">#REF!</definedName>
    <definedName name="TB08af8392_34e8_40f2_9ec3_4ecf31369e87" hidden="1">#REF!</definedName>
    <definedName name="TB08b1fd38_94cc_47dd_8dd6_c83010458d84" hidden="1">#REF!</definedName>
    <definedName name="TB08b56051_2e85_4c46_81d2_59b95891bb32" hidden="1">#REF!</definedName>
    <definedName name="TB08b931d5_1362_4e05_bbac_ab00cdd68dc8" hidden="1">#REF!</definedName>
    <definedName name="TB08be3135_d5ea_4de7_9d94_82eef4292181" hidden="1">#REF!</definedName>
    <definedName name="TB08c7b889_613a_44ae_9f7a_92b6e4a01138" hidden="1">#REF!</definedName>
    <definedName name="TB08cc96cb_e841_41f1_8fc8_2e84d8cc1048" hidden="1">#REF!</definedName>
    <definedName name="TB08d094eb_1899_4f37_a4e8_71ab746657d0" hidden="1">#REF!</definedName>
    <definedName name="TB08d73ead_edb0_4e1e_a409_f6b3eb0f22a7" hidden="1">#REF!</definedName>
    <definedName name="TB08d7f2b7_e58f_4043_936a_da92cf2f8a3b" hidden="1">#REF!</definedName>
    <definedName name="TB08d9263e_46bb_4fee_8c9d_13891843c2bb" hidden="1">#REF!</definedName>
    <definedName name="TB08dc906c_7174_4fd8_9cf8_2479f061ddc5" hidden="1">#REF!</definedName>
    <definedName name="TB08e02ea6_11f5_4538_9b5f_ba424498c3cf" hidden="1">#REF!</definedName>
    <definedName name="TB08e28093_ffa3_44ac_8024_039673bf4329" hidden="1">#REF!</definedName>
    <definedName name="TB08e9f535_0f5c_4e56_b8d2_000ea6ad1369" hidden="1">#REF!</definedName>
    <definedName name="TB08ec5175_5dcf_4221_8373_bec8a99bedd1" hidden="1">#REF!</definedName>
    <definedName name="TB08ed9774_70b8_4037_8bf5_819b6d9cd763" hidden="1">#REF!</definedName>
    <definedName name="TB08f2cda4_455e_436a_90d3_c30b55b69650" hidden="1">#REF!</definedName>
    <definedName name="TB090de447_0395_43c1_9569_e7243e313e68" hidden="1">#REF!</definedName>
    <definedName name="TB091e3e20_c8ed_4ee5_ab90_66710a06b48c" hidden="1">#REF!</definedName>
    <definedName name="TB0928f7e5_d1b6_410b_a36c_c4990f67b736" hidden="1">#REF!</definedName>
    <definedName name="TB09324765_b216_4c9f_9f33_6a2d0dbb472e" hidden="1">#REF!</definedName>
    <definedName name="TB0934b127_4614_43bc_986d_2381619f57a4" hidden="1">#REF!</definedName>
    <definedName name="TB093e00a2_8f06_4b28_addc_a1291538c17f" hidden="1">#REF!</definedName>
    <definedName name="TB095f1ab7_eb54_4f80_ba84_f7b5954ab20c" hidden="1">#REF!</definedName>
    <definedName name="TB0968f371_3629_46e7_96ed_ebb28b71ed53" hidden="1">#REF!</definedName>
    <definedName name="TB09695b9a_1751_4dac_8530_55e87eb2fba9" hidden="1">#REF!</definedName>
    <definedName name="TB0975d728_f637_4a06_9939_accd3b247594" hidden="1">#REF!</definedName>
    <definedName name="TB097a1c91_6e7f_471e_af2a_4ba8ba1850c9" hidden="1">#REF!</definedName>
    <definedName name="TB097ef2d8_f51b_471e_9fad_429a603f7737" hidden="1">#REF!</definedName>
    <definedName name="TB09803d6e_e951_4b28_b396_8e27befcc9ca" hidden="1">#REF!</definedName>
    <definedName name="TB09894a39_d79d_4850_a5ba_2f38392f01ae" hidden="1">#REF!</definedName>
    <definedName name="TB098bd84a_0394_4378_a09e_ff40a8aa1f63" hidden="1">#REF!</definedName>
    <definedName name="TB098e58e5_7a57_474f_9b41_22f40b7ce60a" hidden="1">#REF!</definedName>
    <definedName name="TB0991fac7_5107_4e85_9054_d6c27dacb2bf" hidden="1">#REF!</definedName>
    <definedName name="TB09a60654_ed52_46cd_bdf7_563de38f5f45" hidden="1">#REF!</definedName>
    <definedName name="TB09a8cebf_e7c1_4b50_8d2b_a50224384fbe" hidden="1">#REF!</definedName>
    <definedName name="TB09ae0ee1_7888_42f6_bb7e_35105731919f" hidden="1">#REF!</definedName>
    <definedName name="TB09be93cc_1052_47b3_af12_a0a019eff348" hidden="1">#REF!</definedName>
    <definedName name="TB09d82891_cf9a_433b_83c4_5207f60dc5b8" hidden="1">#REF!</definedName>
    <definedName name="TB09e22705_f34a_4fba_a7e8_3c6421e589d2" hidden="1">#REF!</definedName>
    <definedName name="TB09f317b1_3a18_4bf8_ad7b_3573e7652630" hidden="1">#REF!</definedName>
    <definedName name="TB09f49f22_a224_40f2_9c9a_5d9d5857ed61" hidden="1">#REF!</definedName>
    <definedName name="TB09f75c8a_7b34_499d_8615_c7480e7663a6" hidden="1">#REF!</definedName>
    <definedName name="TB0a033922_d192_48dc_a412_aa4e694c3347" hidden="1">#REF!</definedName>
    <definedName name="TB0a0ababc_0e83_418f_838e_00226072886b" hidden="1">#REF!</definedName>
    <definedName name="TB0a0acadd_5e47_438a_bf2a_70a2cb58100e" hidden="1">#REF!</definedName>
    <definedName name="TB0a0e90c4_d98d_4022_bda4_07b1649ccfd0" hidden="1">#REF!</definedName>
    <definedName name="TB0a0f38e6_aed5_43ab_b647_319059194f5a" hidden="1">#REF!</definedName>
    <definedName name="TB0a10fea3_de55_420b_810a_893fa021b812" hidden="1">#REF!</definedName>
    <definedName name="TB0a15ff53_582c_4ef8_9b9d_0703ddbcb102" hidden="1">#REF!</definedName>
    <definedName name="TB0a1954c0_5901_4ac1_a63d_c7c8b6ca6a63" hidden="1">#REF!</definedName>
    <definedName name="TB0a1b7929_c7cc_4f67_b2ab_98f8be6a76f9" hidden="1">#REF!</definedName>
    <definedName name="TB0a226eca_b73a_4ee2_9027_361845eca408" hidden="1">#REF!</definedName>
    <definedName name="TB0a235b4a_328c_407b_a6a7_fd9c190eeccf" hidden="1">#REF!</definedName>
    <definedName name="TB0a2413dc_e955_42be_a950_449ea3a5a9c3" hidden="1">#REF!</definedName>
    <definedName name="TB0a26e14d_df95_484c_8584_b3a6b2a3d0af" hidden="1">#REF!</definedName>
    <definedName name="TB0a28ba90_ecf6_4f31_ac27_253f4e2c32f4" hidden="1">#REF!</definedName>
    <definedName name="TB0a2e9b4c_0e10_4b87_b1da_1a69bd4c3779" hidden="1">#REF!</definedName>
    <definedName name="TB0a37425a_ebf2_4163_ae71_f244d47541df" hidden="1">#REF!</definedName>
    <definedName name="TB0a3abbf4_5efa_4d16_9af6_1eaf2ce63ea6" hidden="1">#REF!</definedName>
    <definedName name="TB0a3b71a1_4b88_433d_a640_7b53caca8314" hidden="1">#REF!</definedName>
    <definedName name="TB0a4b9a1c_a465_4935_8c98_99e86c8cecd2" hidden="1">#REF!</definedName>
    <definedName name="TB0a4d923b_ca12_4928_8410_43f4901497e6" hidden="1">#REF!</definedName>
    <definedName name="TB0a52403f_753b_4976_b392_8f54fe552ad5" hidden="1">#REF!</definedName>
    <definedName name="TB0a58eeb9_4ab3_4173_b5cd_9d294d84c6c1" hidden="1">#REF!</definedName>
    <definedName name="TB0a6739cb_3cda_4fc9_a513_3ac18ac2d5ad" hidden="1">#REF!</definedName>
    <definedName name="TB0a6b5abe_419a_49c8_908a_b6caa8cc9e6a" hidden="1">#REF!</definedName>
    <definedName name="TB0a72d1ff_035a_46d5_8125_979407b8925a" hidden="1">#REF!</definedName>
    <definedName name="TB0a7579d1_7d37_4044_9ee5_1084e7a6f8d1" hidden="1">#REF!</definedName>
    <definedName name="TB0a8b6cf6_0e92_49e9_8996_d8577325bb0b" hidden="1">#REF!</definedName>
    <definedName name="TB0a94c209_eb48_47e7_af3b_ac175ee46773" hidden="1">#REF!</definedName>
    <definedName name="TB0a995ca7_76f7_4e69_af94_2ac1e7f87667" hidden="1">#REF!</definedName>
    <definedName name="TB0a9aadc9_a119_4b7b_9fdb_608ad5416283" hidden="1">#REF!</definedName>
    <definedName name="TB0ab2c69f_bd61_4236_8d3d_7b96a619de0f" hidden="1">#REF!</definedName>
    <definedName name="TB0ab3aa68_af86_4bff_a475_a3a3d34fe5e5" hidden="1">#REF!</definedName>
    <definedName name="TB0abcdab6_9b55_42a4_87cb_87cc658c7982" hidden="1">#REF!</definedName>
    <definedName name="TB0ae204be_84e1_4431_ba2b_d2f57a1181cd" hidden="1">#REF!</definedName>
    <definedName name="TB0af2700a_88d5_4cc2_b649_256b1e88a171" hidden="1">#REF!</definedName>
    <definedName name="TB0af37f67_9caf_466f_9494_66437883e3b4" hidden="1">#REF!</definedName>
    <definedName name="TB0af50dc7_9f87_4449_b6a3_56db598f02a7" hidden="1">#REF!</definedName>
    <definedName name="TB0afbdbb0_274a_47f6_b711_4ba869ddf158" hidden="1">#REF!</definedName>
    <definedName name="TB0b0b4c15_e10c_4d76_8f36_bfce5587006a" hidden="1">#REF!</definedName>
    <definedName name="TB0b11f6d3_a582_4877_b815_87d88d1ae5a4" hidden="1">#REF!</definedName>
    <definedName name="TB0b18132c_884b_4da9_bd1a_69345ab39e22" hidden="1">#REF!</definedName>
    <definedName name="TB0b26fd0f_28f6_448e_a42e_9e704b4a4325" hidden="1">#REF!</definedName>
    <definedName name="TB0b314e27_a828_4972_8b35_5ef5c96cd626" hidden="1">#REF!</definedName>
    <definedName name="TB0b3e44ba_42cc_4c38_9f85_f05bdc68b6b0" hidden="1">#REF!</definedName>
    <definedName name="TB0b4a3d51_f701_4552_93a4_c3dd49673350" hidden="1">#REF!</definedName>
    <definedName name="TB0b503601_12b7_41fe_a7f5_c6a99277d1e1" hidden="1">#REF!</definedName>
    <definedName name="TB0b52ee0f_1fc6_4d93_91c0_2570b3f84564" hidden="1">#REF!</definedName>
    <definedName name="TB0b53d623_497d_4df3_aec7_f36d30201d12" hidden="1">#REF!</definedName>
    <definedName name="TB0b54730f_130c_406b_bd55_4604b3c21a92" hidden="1">#REF!</definedName>
    <definedName name="TB0b5b5125_9c59_4dab_a3c7_4bea0da38536" hidden="1">#REF!</definedName>
    <definedName name="TB0b62f09a_6234_43cb_9b4d_1d18c278f53d" hidden="1">#REF!</definedName>
    <definedName name="TB0b643c37_c4d4_42e3_a689_16538c3f3320" hidden="1">#REF!</definedName>
    <definedName name="TB0b6cb55b_2360_4742_aab7_073e180b4fda" hidden="1">#REF!</definedName>
    <definedName name="TB0b6e76ac_a345_42cc_9288_e103f050ef31" hidden="1">#REF!</definedName>
    <definedName name="TB0b6f5324_d580_4222_90d5_f49e8d1ee46c" hidden="1">#REF!</definedName>
    <definedName name="TB0b8d68b0_eb2f_4f0f_802f_55ed4d19aeb5" hidden="1">#REF!</definedName>
    <definedName name="TB0b907246_832d_4738_b21e_c738ba77cb84" hidden="1">#REF!</definedName>
    <definedName name="TB0b94d088_f6ad_4f30_93b9_9b2e28e410bc" hidden="1">#REF!</definedName>
    <definedName name="TB0b9657d0_2108_4e21_8506_43278f269e3e" hidden="1">#REF!</definedName>
    <definedName name="TB0ba53302_ee89_4f6b_99bb_ff7710faa54c" hidden="1">#REF!</definedName>
    <definedName name="TB0bacea81_487b_40b8_aa3f_534410f49468" hidden="1">#REF!</definedName>
    <definedName name="TB0bad475f_4915_48b0_a2a5_9e51259b778b" hidden="1">#REF!</definedName>
    <definedName name="TB0bb7a455_c4da_4e59_b66e_08bb1ea487ef" hidden="1">#REF!</definedName>
    <definedName name="TB0bcc2edf_9d49_4422_8f4a_dcf9d81f3a3b" hidden="1">#REF!</definedName>
    <definedName name="TB0bd76f3e_d5b6_48db_959c_7df472fac901" hidden="1">#REF!</definedName>
    <definedName name="TB0bde6652_71f0_4176_b873_ab27d9669084" hidden="1">#REF!</definedName>
    <definedName name="TB0bea1c23_400a_4c18_ab5e_b3f2a25a1260" hidden="1">#REF!</definedName>
    <definedName name="TB0bef7cb0_660e_41b2_b459_2410a599ff6a" hidden="1">#REF!</definedName>
    <definedName name="TB0bf6ca32_c2ec_44e0_9ddb_8ebf25c3c136" hidden="1">#REF!</definedName>
    <definedName name="TB0bfb865c_14cb_4e68_9455_0dadd5408d8d" hidden="1">#REF!</definedName>
    <definedName name="TB0c141cb1_b7ff_4104_8026_2afc238383e2" hidden="1">#REF!</definedName>
    <definedName name="TB0c205fed_4c50_4bc0_9f2a_492825fcb1eb" hidden="1">#REF!</definedName>
    <definedName name="TB0c253cac_bc16_4001_84e8_a596ff094b0f" hidden="1">#REF!</definedName>
    <definedName name="TB0c2f7d4a_c7ce_49e1_95c1_b748213a5131" hidden="1">#REF!</definedName>
    <definedName name="TB0c37b455_4d6c_4e36_8c21_fc30abe444c4" hidden="1">#REF!</definedName>
    <definedName name="TB0c411254_a415_4d2d_aa85_cb4c47f2d55f" hidden="1">#REF!</definedName>
    <definedName name="TB0c43b87f_164d_4f9f_b09a_927e2197b100" hidden="1">#REF!</definedName>
    <definedName name="TB0c526a8c_24c9_4e94_888c_31a85872a7e4" hidden="1">#REF!</definedName>
    <definedName name="TB0c54a48a_6dd7_46f1_818a_f1b0eb7e1342" hidden="1">#REF!</definedName>
    <definedName name="TB0c667bd6_3717_4acc_bbf2_a975e0982b0b" hidden="1">#REF!</definedName>
    <definedName name="TB0c66b47b_8ed0_41ae_8411_1287e5b5c9ae" hidden="1">#REF!</definedName>
    <definedName name="TB0c6882e4_7378_4084_a589_9a7c76655de9" hidden="1">#REF!</definedName>
    <definedName name="TB0c768b35_dfb0_48d6_8b24_4ea9e5a294ab" hidden="1">#REF!</definedName>
    <definedName name="TB0c7721bf_d795_4503_9aa4_eb490177cd5e" hidden="1">#REF!</definedName>
    <definedName name="TB0c7f817e_536e_4f87_b96c_340571c237f0" hidden="1">#REF!</definedName>
    <definedName name="TB0c85c0f4_35e8_44c1_b12a_a3a0bdd63f7f" hidden="1">#REF!</definedName>
    <definedName name="TB0c90f4e0_824c_4eae_b507_7a5acd6b9401" hidden="1">#REF!</definedName>
    <definedName name="TB0c918853_28fc_4de2_8364_c72422b9439d" hidden="1">#REF!</definedName>
    <definedName name="TB0c938551_4baa_4618_a1fa_75aea26ad5cc" hidden="1">#REF!</definedName>
    <definedName name="TB0c94ed56_7609_4e6d_bd60_0fc1de378f15" hidden="1">#REF!</definedName>
    <definedName name="TB0c9bf807_67e8_4e2e_9df7_1b1d0c851c0d" hidden="1">#REF!</definedName>
    <definedName name="TB0ca76d4a_f7fd_41ee_a3c9_208ed0ef3f3c" hidden="1">#REF!</definedName>
    <definedName name="TB0cbe0ff5_b351_4505_a117_a9d8696fe0a2" hidden="1">#REF!</definedName>
    <definedName name="TB0ccfd41d_42de_4dff_b92f_fb16262c729b" hidden="1">#REF!</definedName>
    <definedName name="TB0cd86892_db82_4ea6_aa1a_1b12e2ff9d03" hidden="1">#REF!</definedName>
    <definedName name="TB0cf52af6_a32c_40a3_b31c_46cbd9a17689" hidden="1">#REF!</definedName>
    <definedName name="TB0cf6717e_f4ef_4ab0_9080_c7f44236d3a8" hidden="1">#REF!</definedName>
    <definedName name="TB0cf74502_d9c1_4988_b497_6ef60a2ebf48" hidden="1">#REF!</definedName>
    <definedName name="TB0d0cda90_81e2_4689_8190_76c8e0271dc9" hidden="1">#REF!</definedName>
    <definedName name="TB0d0e935d_d771_4e21_80e6_0d2f31bb1b59" hidden="1">#REF!</definedName>
    <definedName name="TB0d145ccb_9b37_42d7_9a16_d45024c820e6" hidden="1">#REF!</definedName>
    <definedName name="TB0d2bc7bd_f3d7_4056_b18a_1b0136ddc057" hidden="1">#REF!</definedName>
    <definedName name="TB0d340da2_33e2_4780_8349_2199915f51c5" hidden="1">#REF!</definedName>
    <definedName name="TB0d3516fe_7fa5_47e6_95f7_f030f8082d24" hidden="1">#REF!</definedName>
    <definedName name="TB0d4334f1_b3b5_4ddc_9b36_66c6eccb663f" hidden="1">#REF!</definedName>
    <definedName name="TB0d469388_d1da_4d1d_95bd_df615e958ca4" hidden="1">#REF!</definedName>
    <definedName name="TB0d481b1d_be56_4b6b_8f18_f80c8b23e2d4" hidden="1">#REF!</definedName>
    <definedName name="TB0d493dcb_18cd_47ae_bae9_faec5da58a7b" hidden="1">#REF!</definedName>
    <definedName name="TB0d5465f6_6cb3_4a7d_b582_06178cfb6838" hidden="1">#REF!</definedName>
    <definedName name="TB0d650f56_15c8_4309_8da8_3bf176a57229" hidden="1">#REF!</definedName>
    <definedName name="TB0d78d9a9_b831_49fb_8966_5dc26811acca" hidden="1">#REF!</definedName>
    <definedName name="TB0d8a4155_e4e9_4212_85f4_fcb4cc56dedd" hidden="1">#REF!</definedName>
    <definedName name="TB0d8ed24e_c3c6_4ac2_bf6c_1344624b21b2" hidden="1">#REF!</definedName>
    <definedName name="TB0d8f5222_10c1_454a_a4ec_0b1f42167aff" hidden="1">#REF!</definedName>
    <definedName name="TB0d9ce3bc_daeb_46ec_b9dc_25f593ff5ac3" hidden="1">#REF!</definedName>
    <definedName name="TB0d9fad76_9ddf_48cd_ae88_474925bd7b6f" hidden="1">#REF!</definedName>
    <definedName name="TB0da0228c_8cb7_4adb_88dd_686d315851c5" hidden="1">#REF!</definedName>
    <definedName name="TB0da3e35f_ed7c_409a_a867_6ed4c0841de6" hidden="1">#REF!</definedName>
    <definedName name="TB0dae6ebe_80d8_4c23_b4d0_13e12df2d88d" hidden="1">#REF!</definedName>
    <definedName name="TB0daee3b4_c2c1_4ee9_9552_11d858f2608f" hidden="1">#REF!</definedName>
    <definedName name="TB0daf6723_c60d_44ea_bcc1_6eea38388e69" hidden="1">#REF!</definedName>
    <definedName name="TB0dafc2f9_0bb7_48cb_984f_04f664e2fa9e" hidden="1">#REF!</definedName>
    <definedName name="TB0db8fa3e_fa05_431c_9cd1_a1d19801f44d" hidden="1">#REF!</definedName>
    <definedName name="TB0dbac1a2_4192_451e_90ce_68b5589451f6" hidden="1">#REF!</definedName>
    <definedName name="TB0dbb706b_e86e_4eae_931e_515a18211765" hidden="1">#REF!</definedName>
    <definedName name="TB0dbe1825_8e9f_4af2_9d8b_da36ba1f34ee" hidden="1">#REF!</definedName>
    <definedName name="TB0dc186cc_845d_41b9_96b2_190263c867bc" hidden="1">#REF!</definedName>
    <definedName name="TB0dcae766_23b0_403a_8dee_b3f95149d43a" hidden="1">#REF!</definedName>
    <definedName name="TB0dd57532_9e7e_492e_a0b8_0916fd5ae87b" hidden="1">#REF!</definedName>
    <definedName name="TB0de11a0d_4cf8_4867_8623_61db8a389847" hidden="1">#REF!</definedName>
    <definedName name="TB0de35114_5ba0_4dc2_830f_ee30344bfebd" hidden="1">#REF!</definedName>
    <definedName name="TB0de7ab63_15f5_4a72_8e86_2e790acfa4d2" hidden="1">#REF!</definedName>
    <definedName name="TB0dea63d5_f366_4012_912c_66426cd16794" hidden="1">#REF!</definedName>
    <definedName name="TB0dec63fd_567c_4f80_b4be_4baeca704846" hidden="1">#REF!</definedName>
    <definedName name="TB0df19b5a_4de7_4d62_839c_cd2daab96700" hidden="1">#REF!</definedName>
    <definedName name="TB0df41de3_4d5e_43a5_8430_fc84f6f5e85b" hidden="1">#REF!</definedName>
    <definedName name="TB0dfe84dc_f91a_4ca4_80ec_ae734ac96d53" hidden="1">#REF!</definedName>
    <definedName name="TB0dffa4aa_5d7d_4cf0_b846_e3387b500008" hidden="1">#REF!</definedName>
    <definedName name="TB0e03685b_8be2_4812_8e2e_94998635ee83" hidden="1">#REF!</definedName>
    <definedName name="TB0e0d3907_4f03_4e81_916e_fa562eac02b5" hidden="1">#REF!</definedName>
    <definedName name="TB0e112b77_f81d_49c3_aa3a_f25cd9ec6407" hidden="1">#REF!</definedName>
    <definedName name="TB0e1a90cc_e260_4a9e_b8bf_e511a65ce6c7" hidden="1">#REF!</definedName>
    <definedName name="TB0e1b6aa3_3fc9_4e5a_8f0a_cd9f8f0c66d0" hidden="1">#REF!</definedName>
    <definedName name="TB0e212854_161f_4202_bf2f_73134471f5d3" hidden="1">#REF!</definedName>
    <definedName name="TB0e2407fc_16a0_4614_9622_f4eb5ae8934f" hidden="1">#REF!</definedName>
    <definedName name="TB0e24ac7a_a6ee_4d19_8fd0_d3e6c8e68bca" hidden="1">#REF!</definedName>
    <definedName name="TB0e2b1b95_6c37_4969_a395_1bd672ea42ba" hidden="1">#REF!</definedName>
    <definedName name="TB0e383605_0e03_42ee_9950_24e5af9de2a9" hidden="1">#REF!</definedName>
    <definedName name="TB0e45c858_8690_48f5_a66e_3442020ad86e" hidden="1">#REF!</definedName>
    <definedName name="TB0e490800_e504_45a5_a509_2f0045027462" hidden="1">#REF!</definedName>
    <definedName name="TB0e4e7060_588e_429f_a770_1cf0bbe18214" hidden="1">#REF!</definedName>
    <definedName name="TB0e4fa72f_fb1a_402b_8a01_e275711b4421" hidden="1">#REF!</definedName>
    <definedName name="TB0e5adec6_8889_4bc2_aca2_e00bce634cee" hidden="1">#REF!</definedName>
    <definedName name="TB0e60193e_f187_4007_9abd_6f6d07b11b62" hidden="1">#REF!</definedName>
    <definedName name="TB0e62464f_f697_43fd_9155_f98230b56d88" hidden="1">#REF!</definedName>
    <definedName name="TB0e66be39_869c_49e7_91c7_8313639d2751" hidden="1">#REF!</definedName>
    <definedName name="TB0e74904a_03d4_4ed4_ac97_127eb4288860" hidden="1">#REF!</definedName>
    <definedName name="TB0e7645ec_7d4f_47a5_890c_e320ce2f8a6e" hidden="1">#REF!</definedName>
    <definedName name="TB0e779b82_6240_43d2_a5f5_69d9512e3821" hidden="1">#REF!</definedName>
    <definedName name="TB0e795310_df82_4614_91af_df9748c536e6" hidden="1">#REF!</definedName>
    <definedName name="TB0e937d0d_eb4e_4461_8106_1e21b5629a6d" hidden="1">#REF!</definedName>
    <definedName name="TB0e98c961_a989_4af9_86df_4509138d39cb" hidden="1">#REF!</definedName>
    <definedName name="TB0e9d4907_1728_4011_bf03_48459abc3425" hidden="1">#REF!</definedName>
    <definedName name="TB0ea31642_01cc_4829_8526_0faf371c45d7" hidden="1">#REF!</definedName>
    <definedName name="TB0eac9482_c389_4373_ab8f_d733f810dcbd" hidden="1">#REF!</definedName>
    <definedName name="TB0ead4ada_fd58_4b45_9a15_638f8e3051b8" hidden="1">#REF!</definedName>
    <definedName name="TB0eb1472a_ed0f_4709_b7dd_35f3e8b077ce" hidden="1">#REF!</definedName>
    <definedName name="TB0eb19fda_6938_47ee_bb77_f18e0a901aae" hidden="1">#REF!</definedName>
    <definedName name="TB0eb38bb8_344e_464b_b884_0e2854e54283" hidden="1">#REF!</definedName>
    <definedName name="TB0eb78232_3f37_423d_8dfb_9986da2bb5e2" hidden="1">#REF!</definedName>
    <definedName name="TB0eb8a63f_8266_4942_9d04_29c86659e783" hidden="1">#REF!</definedName>
    <definedName name="TB0eb8f1d7_5ef4_42ae_8396_f5fb750323d1" hidden="1">#REF!</definedName>
    <definedName name="TB0ec3b60c_0561_4d42_ae29_2ed6344e5750" hidden="1">#REF!</definedName>
    <definedName name="TB0eca182c_cb6d_4953_bc88_12acc02b167f" hidden="1">#REF!</definedName>
    <definedName name="TB0ed0f9d7_5c99_40ff_bacd_0a01c28f534d" hidden="1">#REF!</definedName>
    <definedName name="TB0ed21645_c179_42ce_bd02_aaf3b11d23f0" hidden="1">#REF!</definedName>
    <definedName name="TB0ed254f9_2edc_44ce_b959_1ede7e139ecc" hidden="1">#REF!</definedName>
    <definedName name="TB0ed45dee_50a8_468b_bae8_4bf576c4f1c3" hidden="1">#REF!</definedName>
    <definedName name="TB0ed8e144_2b63_4de4_b9ed_740c2abaa36f" hidden="1">#REF!</definedName>
    <definedName name="TB0ee49932_9360_4696_811d_cf3f18b17af2" hidden="1">#REF!</definedName>
    <definedName name="TB0ee57a7a_5045_4858_844d_328f121855a7" hidden="1">#REF!</definedName>
    <definedName name="TB0eeff86f_ed82_447f_9bc1_a5f98c72606f" hidden="1">#REF!</definedName>
    <definedName name="TB0efa517a_0469_49bf_9853_048873b19b2c" hidden="1">#REF!</definedName>
    <definedName name="TB0efc05d9_2091_4bdc_a10f_d2671dba9479" hidden="1">#REF!</definedName>
    <definedName name="TB0f1b5d99_8d73_4487_a770_744c0c5c360d" hidden="1">#REF!</definedName>
    <definedName name="TB0f1bfdb4_7c56_4e33_9846_1ed015c6507d" hidden="1">#REF!</definedName>
    <definedName name="TB0f2d77d9_1602_46bd_90b5_b58d474c6641" hidden="1">#REF!</definedName>
    <definedName name="TB0f379910_b806_4b32_89d0_ae891fc6fedd" hidden="1">#REF!</definedName>
    <definedName name="TB0f3b3b4f_1676_46ce_9b6a_98550afb67db" hidden="1">#REF!</definedName>
    <definedName name="TB0f627c59_3363_456e_b35e_a3ac1156f2cb" hidden="1">#REF!</definedName>
    <definedName name="TB0f631e33_47e2_4f0d_a0c0_1a946db5e2e7" hidden="1">#REF!</definedName>
    <definedName name="TB0f655a32_73e4_431b_a0aa_c0aeeedd6b40" hidden="1">#REF!</definedName>
    <definedName name="TB0f6e55d9_b143_4959_9b3f_3154b4b1e460" hidden="1">#REF!</definedName>
    <definedName name="TB0f805276_22dc_4778_874c_8bed4c63e84a" hidden="1">#REF!</definedName>
    <definedName name="TB0f889524_cbb0_4f52_836f_aa293a4dd453" hidden="1">#REF!</definedName>
    <definedName name="TB0f9defcc_e475_403d_ad5c_8a406687afe0" hidden="1">#REF!</definedName>
    <definedName name="TB0f9ed896_5154_434b_9953_aeae53db17cd" hidden="1">#REF!</definedName>
    <definedName name="TB0f9f557c_b97e_4b28_8462_a6a96bc16ccc" hidden="1">#REF!</definedName>
    <definedName name="TB0fabbd00_f279_4d9a_b5ec_8a8a2a7ad407" hidden="1">#REF!</definedName>
    <definedName name="TB0fb21a06_bcb7_44d5_b54c_26d5b2c2c1d5" hidden="1">#REF!</definedName>
    <definedName name="TB0fb2d3b1_6f20_4ad8_b4e5_7930b4ac1930" hidden="1">#REF!</definedName>
    <definedName name="TB0fb8d1d9_35f7_4127_b5b1_41d74f395668" hidden="1">#REF!</definedName>
    <definedName name="TB0fba5fa2_4f4b_4123_b3c3_26a79a7b8a23" hidden="1">#REF!</definedName>
    <definedName name="TB0fc229fe_e6b2_4cb1_a096_9b68dbdeffe4" hidden="1">#REF!</definedName>
    <definedName name="TB0fcbef52_71d7_4d9e_b6d7_05e691b98e41" hidden="1">#REF!</definedName>
    <definedName name="TB0fd67120_fecd_4208_bbb9_5d4663c25295" hidden="1">#REF!</definedName>
    <definedName name="TB0fd773f0_0799_4d6b_a368_f9132e939795" hidden="1">#REF!</definedName>
    <definedName name="TB0fdd5f0a_8b45_4a19_b8fc_9dff1680aa92" hidden="1">#REF!</definedName>
    <definedName name="TB0fe2b0c9_35a4_4531_b375_6d6456b6b7d2" hidden="1">#REF!</definedName>
    <definedName name="TB0fe54919_dffb_4724_998a_779ee0b43672" hidden="1">#REF!</definedName>
    <definedName name="TB0fea928f_9e0b_418b_a4c9_7bea40874ad0" hidden="1">#REF!</definedName>
    <definedName name="TB0ff24369_fb05_49ee_ab06_46a1e0657669" hidden="1">#REF!</definedName>
    <definedName name="TB0ff34b88_0f05_4cce_b492_f33090dffd15" hidden="1">#REF!</definedName>
    <definedName name="TB0ff535b7_2633_4cfb_93d2_c51ba23af7a6" hidden="1">#REF!</definedName>
    <definedName name="TB0ff6b0b4_686c_4227_9e54_6b784f25f159" hidden="1">#REF!</definedName>
    <definedName name="TB1003b587_92bd_47e5_940d_fc8ad0a6b9b6" hidden="1">#REF!</definedName>
    <definedName name="TB100bf8cf_f27a_46ec_8e2a_c3d0ea37e84e" hidden="1">#REF!</definedName>
    <definedName name="TB101132e0_d80d_451e_a685_de8292327f2d" hidden="1">#REF!</definedName>
    <definedName name="TB101138c0_25d4_4df4_9c07_a4507cf0c054" hidden="1">#REF!</definedName>
    <definedName name="TB10123379_0a7d_48c2_9e1e_6ce8bce4ff58" hidden="1">#REF!</definedName>
    <definedName name="TB101e8333_7320_4a2e_8747_15b56654f7d5" hidden="1">#REF!</definedName>
    <definedName name="TB102da840_48cf_4213_9f26_de9b215afe6e" hidden="1">#REF!</definedName>
    <definedName name="TB1031fa4a_b2e6_4a9b_a5da_d3a08ae3d421" hidden="1">#REF!</definedName>
    <definedName name="TB103bbce8_b58e_4632_bb7b_b747a09969d0" hidden="1">#REF!</definedName>
    <definedName name="TB103d7ed6_cd70_47e1_b36c_0e1f83d7c28d" hidden="1">#REF!</definedName>
    <definedName name="TB104d63cf_b17d_43ac_8ebb_ee1f2c63332e" hidden="1">#REF!</definedName>
    <definedName name="TB105187dc_ab99_4eb8_8fa2_e18aa35d41cd" hidden="1">#REF!</definedName>
    <definedName name="TB10527b9a_01ab_47a3_adca_3e03098956c1" hidden="1">#REF!</definedName>
    <definedName name="TB105f0001_80a1_45eb_8256_b6d32a50a00a" hidden="1">#REF!</definedName>
    <definedName name="TB10634f69_bc0c_43f7_9fb2_4bfc852f506a" hidden="1">#REF!</definedName>
    <definedName name="TB1065e8a6_dc53_4828_8852_fb0881ff4912" hidden="1">#REF!</definedName>
    <definedName name="TB107a4386_5693_4ce0_9af8_96c3369e9227" hidden="1">#REF!</definedName>
    <definedName name="TB1082956f_fb42_46dc_95b5_86d900c902a7" hidden="1">#REF!</definedName>
    <definedName name="TB1086721d_d943_437e_b3e3_70c521623c42" hidden="1">#REF!</definedName>
    <definedName name="TB10910dc4_d34d_4f5b_9de6_e1210f8832d7" hidden="1">#REF!</definedName>
    <definedName name="TB109150b0_f27e_4167_92a7_d2b0372b34c8" hidden="1">#REF!</definedName>
    <definedName name="TB10920e09_4b8c_4146_a918_a08433d577ab" hidden="1">#REF!</definedName>
    <definedName name="TB10945498_2336_45c5_89c6_0da6d7489870" hidden="1">#REF!</definedName>
    <definedName name="TB10994f06_ee84_4cf2_93e5_4ce598609e29" hidden="1">#REF!</definedName>
    <definedName name="TB109cb173_1f78_427c_a7b0_f2e267f7fd76" hidden="1">#REF!</definedName>
    <definedName name="TB10a8f839_9bea_428f_86ae_e4847c5574fe" hidden="1">#REF!</definedName>
    <definedName name="TB10ac42c7_0749_4720_83b3_12fb905fa983" hidden="1">#REF!</definedName>
    <definedName name="TB10b37ea5_94bb_405c_bc4d_befb237328b2" hidden="1">#REF!</definedName>
    <definedName name="TB10b5e755_3cd0_433a_bbdd_146217b92e5c" hidden="1">#REF!</definedName>
    <definedName name="TB10cbf2c0_e36b_443c_954e_a702ee875e48" hidden="1">#REF!</definedName>
    <definedName name="TB10db8d0f_3c49_4983_b0e2_193e957837d3" hidden="1">#REF!</definedName>
    <definedName name="TB10dbe993_c47f_4811_9831_846cb3982731" hidden="1">#REF!</definedName>
    <definedName name="TB10e21027_6450_4d25_9213_4d32b3db20f8" hidden="1">#REF!</definedName>
    <definedName name="TB10e83744_8d7b_4edf_a5d4_01e37218a6e6" hidden="1">#REF!</definedName>
    <definedName name="TB10f175ee_9322_4c0e_97c5_2957ae104741" hidden="1">#REF!</definedName>
    <definedName name="TB10ff07d1_8b71_4db0_bedf_851427540553" hidden="1">#REF!</definedName>
    <definedName name="TB11052635_f195_44aa_af9e_cc655f895151" hidden="1">#REF!</definedName>
    <definedName name="TB110b5396_b94b_4a31_b990_39a61fde0902" hidden="1">#REF!</definedName>
    <definedName name="TB110d378e_de70_4e26_ab0e_a7004222c65d" hidden="1">#REF!</definedName>
    <definedName name="TB110f4d4d_362c_4785_a18b_0664100f70ad" hidden="1">#REF!</definedName>
    <definedName name="TB11161872_2148_4bbb_9d4d_707368908fdd" hidden="1">#REF!</definedName>
    <definedName name="TB111d5f0f_f4d4_4c02_a0e3_60a9a0397548" hidden="1">#REF!</definedName>
    <definedName name="TB111ea875_67d9_44c2_a0b6_173542de46b8" hidden="1">#REF!</definedName>
    <definedName name="TB11268bc3_5970_4edc_9d57_2421430db9cb" hidden="1">#REF!</definedName>
    <definedName name="TB1131bb44_9ed7_4c7b_997c_87d6c7660fb8" hidden="1">#REF!</definedName>
    <definedName name="TB113cf17d_6a0f_4ad3_8833_7718f512039a" hidden="1">#REF!</definedName>
    <definedName name="TB11482f8a_99b9_4fe4_b6bd_a611068cd9c7" hidden="1">#REF!</definedName>
    <definedName name="TB114abf77_2f56_46df_b429_3ba4c5611555" hidden="1">#REF!</definedName>
    <definedName name="TB114bb41b_98af_49af_82f7_44cc7eb09955" hidden="1">#REF!</definedName>
    <definedName name="TB1152770d_15d5_4838_bc78_4d9960588d0f" hidden="1">#REF!</definedName>
    <definedName name="TB1155d967_35c2_4f87_89b5_ca074400bf2d" hidden="1">#REF!</definedName>
    <definedName name="TB1161de32_ee93_4bff_a2ac_6b7f355e2c1b" hidden="1">#REF!</definedName>
    <definedName name="TB11623773_c453_453c_8769_7596fab34a9a" hidden="1">#REF!</definedName>
    <definedName name="TB116ba228_7dd7_4380_968d_3da076332643" hidden="1">#REF!</definedName>
    <definedName name="TB116cddcf_a9eb_491c_aa30_4306292f5b3d" hidden="1">#REF!</definedName>
    <definedName name="TB11832fdb_cf10_467d_a2b0_1c6579e4c923" hidden="1">#REF!</definedName>
    <definedName name="TB118acaf3_d7ed_4d19_b05d_71ef4e87ca06" hidden="1">#REF!</definedName>
    <definedName name="TB118c4c3c_5597_4427_b267_720b7e92edea" hidden="1">#REF!</definedName>
    <definedName name="TB118e8d65_107b_4aab_9e71_d898921fd671" hidden="1">#REF!</definedName>
    <definedName name="TB118f19bc_ef04_4caf_a64d_ec5ec7986f0f" hidden="1">#REF!</definedName>
    <definedName name="TB119b915f_6593_40b3_b672_d39a8a3a17f3" hidden="1">#REF!</definedName>
    <definedName name="TB11b4ff47_7b3f_4f77_9537_e356c74f8476" hidden="1">#REF!</definedName>
    <definedName name="TB11bd2df8_577e_4983_b138_e7c87cea1486" hidden="1">#REF!</definedName>
    <definedName name="TB11c1d344_f3f4_4735_b8ce_94987d840994" hidden="1">#REF!</definedName>
    <definedName name="TB11c5cbdc_7b3a_4788_ac35_db2c2c2c55bb" hidden="1">#REF!</definedName>
    <definedName name="TB11c62b1a_3fe3_4045_880b_ccf9e764221e" hidden="1">#REF!</definedName>
    <definedName name="TB11c7f8d8_a4a8_48f6_b5e4_17ba0928fcf6" hidden="1">#REF!</definedName>
    <definedName name="TB11cbb7a2_a36b_4021_b2f0_93ef92ba2a80" hidden="1">#REF!</definedName>
    <definedName name="TB11e507f1_67e4_4783_9104_181370cbd5cd" hidden="1">#REF!</definedName>
    <definedName name="TB11ea1ca2_d2d9_4360_b29a_63a088e103b5" hidden="1">#REF!</definedName>
    <definedName name="TB11eb3a30_ee20_45a4_ba2d_2094eeaf4bad" hidden="1">#REF!</definedName>
    <definedName name="TB11ec8617_1278_4f66_a2fc_4773b4c93520" hidden="1">#REF!</definedName>
    <definedName name="TB11ed03a4_7329_4c1e_8947_24613d12ce9f" hidden="1">#REF!</definedName>
    <definedName name="TB11f33de6_a3cf_41f0_aed1_66b306a70e15" hidden="1">#REF!</definedName>
    <definedName name="TB11f49043_69ce_42c3_aaa0_bde416e85719" hidden="1">#REF!</definedName>
    <definedName name="TB11f67943_e347_49bb_8070_c9045d677fc7" hidden="1">#REF!</definedName>
    <definedName name="TB1207475c_e3e4_4c3d_b110_c3bd72c5bda0" hidden="1">#REF!</definedName>
    <definedName name="TB1220104d_7f4a_401e_b35d_eb8ab0a3943f" hidden="1">#REF!</definedName>
    <definedName name="TB122e25e2_c58b_461f_acb5_5dba3a172acd" hidden="1">#REF!</definedName>
    <definedName name="TB12321de4_047d_427f_a8fd_bf8f224baca8" hidden="1">#REF!</definedName>
    <definedName name="TB123cd26b_2cca_44a8_ae57_f1b8068dc905" hidden="1">#REF!</definedName>
    <definedName name="TB124227a2_ff57_41c3_aac1_65f21839d976" hidden="1">#REF!</definedName>
    <definedName name="TB124390f2_75c5_4aed_baac_22872fafa048" hidden="1">#REF!</definedName>
    <definedName name="TB124dcbcc_f0ae_490a_a667_47f7c79adcc0" hidden="1">#REF!</definedName>
    <definedName name="TB124fa138_90cf_4d98_a823_7aa05fe62775" hidden="1">#REF!</definedName>
    <definedName name="TB12507172_544d_4f6c_b871_a4128145d5b0" hidden="1">#REF!</definedName>
    <definedName name="TB12528878_cb60_4b9d_9435_7eb6c4c5e2be" hidden="1">#REF!</definedName>
    <definedName name="TB12545afd_23d5_4e75_92a1_6136ff09e1ea" hidden="1">#REF!</definedName>
    <definedName name="TB1256ac9f_f8a1_44b9_a2a7_2e3ffd3c7091" hidden="1">#REF!</definedName>
    <definedName name="TB12596210_cc6f_4da7_8aaf_6ecffe5247fe" hidden="1">#REF!</definedName>
    <definedName name="TB126444c1_1038_4bb7_97c4_f677ad298305" hidden="1">#REF!</definedName>
    <definedName name="TB12705540_2f26_45a0_9752_b5ebd4f1ef04" hidden="1">#REF!</definedName>
    <definedName name="TB127227d4_4c0a_4209_b448_4c1dc554c1bb" hidden="1">#REF!</definedName>
    <definedName name="TB1277441a_d02b_4c76_94dd_3e87613e5252" hidden="1">#REF!</definedName>
    <definedName name="TB1278e014_f818_4d24_be80_8602ffe286b1" hidden="1">#REF!</definedName>
    <definedName name="TB127d7af4_81f0_4354_aa9d_b5cf56bb971d" hidden="1">#REF!</definedName>
    <definedName name="TB12a93b4a_9379_4e84_997c_a71d26fb316d" hidden="1">#REF!</definedName>
    <definedName name="TB12aa8010_dab9_455e_8def_9fba0fe1d8a4" hidden="1">#REF!</definedName>
    <definedName name="TB12ac8b20_8be4_4426_b2f6_43b70bb9f24d" hidden="1">#REF!</definedName>
    <definedName name="TB12b37afb_74c8_4397_aab2_a232a6799ece" hidden="1">#REF!</definedName>
    <definedName name="TB12b91345_1f07_4030_8f00_d54661271be9" hidden="1">#REF!</definedName>
    <definedName name="TB12c2c3d8_a8c0_47e1_ad1d_88d3ccdb0ef7" hidden="1">#REF!</definedName>
    <definedName name="TB12c6ad95_0641_4daa_8ba3_0e80457821d3" hidden="1">#REF!</definedName>
    <definedName name="TB12d98f5c_8f41_4fa7_a2c4_268404d3d018" hidden="1">#REF!</definedName>
    <definedName name="TB12ebf5f7_4227_46d5_951d_311dab8e72f3" hidden="1">#REF!</definedName>
    <definedName name="TB12ecc8c0_a3f8_41c7_9013_bc61548395e4" hidden="1">#REF!</definedName>
    <definedName name="TB12f981f2_202c_4fc5_8127_22f29e02f9fc" hidden="1">#REF!</definedName>
    <definedName name="TB130a354d_10ed_44d5_9c83_3cc0a06eb840" hidden="1">#REF!</definedName>
    <definedName name="TB130d4334_2d72_4751_9b47_763320f92cf7" hidden="1">#REF!</definedName>
    <definedName name="TB130ed2ca_6a53_44ca_9227_fe95c9bb735d" hidden="1">#REF!</definedName>
    <definedName name="TB13177524_b209_4df5_b4ca_776c65de020d" hidden="1">#REF!</definedName>
    <definedName name="TB132000aa_21ab_4383_95d6_6e46f9e5d673" hidden="1">#REF!</definedName>
    <definedName name="TB13218bc9_f13b_4b7b_b568_f0ae111c58ed" hidden="1">#REF!</definedName>
    <definedName name="TB13239942_c4d1_4646_afbc_513cb02dded3" hidden="1">#REF!</definedName>
    <definedName name="TB132d496a_fef5_4d59_be5b_d5370b3d23bf" hidden="1">#REF!</definedName>
    <definedName name="TB1333474e_0af9_47e9_86e3_082c44a61459" hidden="1">#REF!</definedName>
    <definedName name="TB133c74d3_b694_42ab_a3af_5b37044b5874" hidden="1">#REF!</definedName>
    <definedName name="TB1341d1d0_6290_4ed7_9ddf_0a7b597d60dc" hidden="1">#REF!</definedName>
    <definedName name="TB1352387e_148d_424a_a057_f93608782c37" hidden="1">#REF!</definedName>
    <definedName name="TB13533ce1_78e2_4d44_82eb_451e07620685" hidden="1">#REF!</definedName>
    <definedName name="TB135a90ac_dec5_4532_99d2_36b4836c3d67" hidden="1">#REF!</definedName>
    <definedName name="TB135ab3e5_9321_46a0_9fa2_9a232b59bc3b" hidden="1">#REF!</definedName>
    <definedName name="TB13608103_74a0_4a99_93ec_1a6952d4c5a3" hidden="1">#REF!</definedName>
    <definedName name="TB13620f1a_2b29_4052_95d8_11988e990bc0" hidden="1">#REF!</definedName>
    <definedName name="TB1363ba11_0ba8_49b6_83fd_5ebd0962ad89" hidden="1">#REF!</definedName>
    <definedName name="TB13642162_5277_47c0_80d8_680612953dec" hidden="1">#REF!</definedName>
    <definedName name="TB13663cc1_ae02_4a6c_b9c4_63928ea9cbd9" hidden="1">#REF!</definedName>
    <definedName name="TB1366b26b_13de_4d2b_b658_2f15f8b00828" hidden="1">#REF!</definedName>
    <definedName name="TB136990f2_7fd2_46f6_b344_8b2ad625ddf6" hidden="1">#REF!</definedName>
    <definedName name="TB136e1fb6_4aa3_46b1_965a_06c3cf2d690a" hidden="1">#REF!</definedName>
    <definedName name="TB136e9268_e7cd_4ab3_9d4a_59179e7d6679" hidden="1">#REF!</definedName>
    <definedName name="TB136f1754_25ea_4bad_9d8b_6b2df726d797" hidden="1">#REF!</definedName>
    <definedName name="TB13704a9b_e131_4fa5_b6e3_2d413b55fdac" hidden="1">#REF!</definedName>
    <definedName name="TB13704dda_fa6c_4e16_99b6_fd8378b893ef" hidden="1">#REF!</definedName>
    <definedName name="TB1372390e_b4ae_4537_9651_d4327ce30c6f" hidden="1">#REF!</definedName>
    <definedName name="TB1376b380_d570_49b7_bd44_da2c73e7deb1" hidden="1">#REF!</definedName>
    <definedName name="TB1384ee41_6d3a_4521_a643_54b35373042a" hidden="1">#REF!</definedName>
    <definedName name="TB138f3cbb_bb86_4a28_af70_02f78e906bcd" hidden="1">#REF!</definedName>
    <definedName name="TB139598b8_177c_4c1b_9f6b_f98e3a8f925f" hidden="1">#REF!</definedName>
    <definedName name="TB139f4d4a_6896_4b1a_b745_72483e3cfe98" hidden="1">#REF!</definedName>
    <definedName name="TB13a42f33_8ea4_456d_9c22_75f676dc880b" hidden="1">#REF!</definedName>
    <definedName name="TB13c4dadf_02fe_4250_a1f7_cd4a60e525b3" hidden="1">#REF!</definedName>
    <definedName name="TB13c4f41d_fef3_461d_b8bb_73e7aaf3a86a" hidden="1">#REF!</definedName>
    <definedName name="TB13c95d6f_34d6_49a6_bb4f_e612e63630bd" hidden="1">#REF!</definedName>
    <definedName name="TB13cf3dbc_71e1_46f0_a8b3_332e9d58b3f9" hidden="1">#REF!</definedName>
    <definedName name="TB13d665b9_2f06_4b82_b8b0_69cae840f2f1" hidden="1">#REF!</definedName>
    <definedName name="TB13e4956f_dbee_4b91_9d0d_9d77781a312d" hidden="1">#REF!</definedName>
    <definedName name="TB13e5268f_dd59_4650_aa6d_fbeb0438f093" hidden="1">#REF!</definedName>
    <definedName name="TB13e7a671_60a6_4ac1_b18a_9e42ec668746" hidden="1">#REF!</definedName>
    <definedName name="TB13ef2426_5f04_4d68_a20e_dfc3fa246e29" hidden="1">#REF!</definedName>
    <definedName name="TB13f368af_fdde_4de7_b635_acb7d4abe1f8" hidden="1">#REF!</definedName>
    <definedName name="TB13f52472_9d38_4034_838e_6b7976db6300" hidden="1">#REF!</definedName>
    <definedName name="TB1405425b_13e6_4516_9e00_7f101901b6c7" hidden="1">#REF!</definedName>
    <definedName name="TB140f8c7b_e005_4d66_8d56_e32898216263" hidden="1">#REF!</definedName>
    <definedName name="TB141373d5_eb0f_446e_80dd_8f62abeb2355" hidden="1">#REF!</definedName>
    <definedName name="TB14150daf_0e29_4fc6_895a_19eaa77499fd" hidden="1">#REF!</definedName>
    <definedName name="TB1418e529_cb49_4364_8774_3c5c7d460531" hidden="1">#REF!</definedName>
    <definedName name="TB1418f0b6_bab6_46ac_8e49_bb212ae7e52b" hidden="1">#REF!</definedName>
    <definedName name="TB1439add2_2e38_47a8_91ad_25879100368b" hidden="1">#REF!</definedName>
    <definedName name="TB143c25c7_c48f_4660_9779_f0d087a03f31" hidden="1">#REF!</definedName>
    <definedName name="TB143e7fb5_7770_4048_ba0a_b6075eaf50a9" hidden="1">#REF!</definedName>
    <definedName name="TB144367da_e0bd_409b_9c7f_a1d64a736ef2" hidden="1">#REF!</definedName>
    <definedName name="TB144a7aca_afc8_4fa9_b436_f0a9b8d7b5ca" hidden="1">#REF!</definedName>
    <definedName name="TB1454376b_74d6_4b42_983a_67666323eb17" hidden="1">#REF!</definedName>
    <definedName name="TB14569786_d845_40f8_9268_c182a17ea84a" hidden="1">#REF!</definedName>
    <definedName name="TB145792a8_4588_4957_bbdc_5c1cacf6055f" hidden="1">#REF!</definedName>
    <definedName name="TB146025d1_bb09_449a_b5db_60c4e08c25d8" hidden="1">#REF!</definedName>
    <definedName name="TB1464764a_c47d_42b9_bb10_82dad859dcf1" hidden="1">#REF!</definedName>
    <definedName name="TB14675a52_8044_4869_a8f7_608ec52d006e" hidden="1">#REF!</definedName>
    <definedName name="TB1468e3f8_2f1d_48f6_8a55_36eb350dcf80" hidden="1">#REF!</definedName>
    <definedName name="TB1468f179_3096_43d3_8204_be3bda5bbe3a" hidden="1">#REF!</definedName>
    <definedName name="TB146fc9a4_806a_443c_ac3e_a1519c6a84f6" hidden="1">#REF!</definedName>
    <definedName name="TB1470ce40_6074_4d0a_9231_253fb77fa8f5" hidden="1">#REF!</definedName>
    <definedName name="TB147b832a_1c98_46ae_a82c_edb03d187d1e" hidden="1">#REF!</definedName>
    <definedName name="TB147c37f9_c624_4421_8ae6_e15aeb3b3452" hidden="1">#REF!</definedName>
    <definedName name="TB147e7648_ee61_46fe_90be_a1f6dfec4466" hidden="1">#REF!</definedName>
    <definedName name="TB148dba98_12ff_4541_9799_04c7443c876f" hidden="1">#REF!</definedName>
    <definedName name="TB149219a8_d26b_40dc_ae66_fa9ebf96eab1" hidden="1">#REF!</definedName>
    <definedName name="TB149b01fd_f40d_49d0_a35d_5e376dc3fc5a" hidden="1">#REF!</definedName>
    <definedName name="TB149d03ac_f4ce_4bec_951d_b1c19292c1d7" hidden="1">#REF!</definedName>
    <definedName name="TB14a3c8bc_446f_4c9d_8691_ebc1898b031e" hidden="1">#REF!</definedName>
    <definedName name="TB14ab4a59_86ea_4a94_bd00_80895a6d59ff" hidden="1">#REF!</definedName>
    <definedName name="TB14afb6b5_d266_41ee_8d57_798a3c3e729a" hidden="1">#REF!</definedName>
    <definedName name="TB14b7bafd_73b6_46e3_90ba_d291fe6eb014" hidden="1">#REF!</definedName>
    <definedName name="TB14c35ac7_ef61_468d_a551_f381b7670341" hidden="1">#REF!</definedName>
    <definedName name="TB14c3dac4_fa7a_42a2_9e5d_e95b33e0b79a" hidden="1">#REF!</definedName>
    <definedName name="TB14da7e2c_7a4b_4859_9704_793870b76950" hidden="1">#REF!</definedName>
    <definedName name="TB14dbfbc6_a454_49fe_9e17_fd3b6431ffb1" hidden="1">#REF!</definedName>
    <definedName name="TB14dc5dfa_7da7_46d6_9a3c_4b7d064ef139" hidden="1">#REF!</definedName>
    <definedName name="TB14e101b9_4526_45c1_8fe0_42321a861e68" hidden="1">#REF!</definedName>
    <definedName name="TB14e98c63_5327_4c2e_a734_e32848ed8cd7" hidden="1">#REF!</definedName>
    <definedName name="TB14fc46e6_145c_48e8_9cc3_7895d6192632" hidden="1">#REF!</definedName>
    <definedName name="TB14fece90_c9c3_4d68_8b1a_ab7bd716c56b" hidden="1">#REF!</definedName>
    <definedName name="TB151401a6_6845_4500_9f37_40c4e94d1412" hidden="1">#REF!</definedName>
    <definedName name="TB15292034_91d6_4cb6_83f1_dc3e9739185a" hidden="1">#REF!</definedName>
    <definedName name="TB152e64d0_0c78_4321_9e5c_feb28f61089d" hidden="1">#REF!</definedName>
    <definedName name="TB15342958_92d4_47b1_9567_d2a960383989" hidden="1">#REF!</definedName>
    <definedName name="TB153b302f_dccc_48d8_85aa_643499e3f79d" hidden="1">#REF!</definedName>
    <definedName name="TB154244b2_2410_4304_b9e5_2de2473e3af0" hidden="1">#REF!</definedName>
    <definedName name="TB1542cb64_1747_42d5_b63b_58cb7ffc4063" hidden="1">#REF!</definedName>
    <definedName name="TB1543b7f6_6642_49e0_a277_925e4dfdfd97" hidden="1">#REF!</definedName>
    <definedName name="TB1548927c_6efd_482a_8f07_da70b961020b" hidden="1">#REF!</definedName>
    <definedName name="TB15605b94_cff2_47bf_babe_4f7f277f4291" hidden="1">#REF!</definedName>
    <definedName name="TB15701b7d_0a5f_45eb_a351_42fa7357ab2c" hidden="1">#REF!</definedName>
    <definedName name="TB1571252c_4ef2_41c1_a1d1_1874cc26930f" hidden="1">#REF!</definedName>
    <definedName name="TB1571496d_2a2d_46c3_953d_63809d50d81c" hidden="1">#REF!</definedName>
    <definedName name="TB15819264_1bd7_4197_8fa8_fc32c9f6d6dd" hidden="1">#REF!</definedName>
    <definedName name="TB1584a3f2_2c2d_4736_a6ea_b233de589b53" hidden="1">#REF!</definedName>
    <definedName name="TB158d184d_cf72_4d30_8036_561b7aef224f" hidden="1">#REF!</definedName>
    <definedName name="TB158d28a3_a359_4b21_be34_53e73ecd0ca3" hidden="1">#REF!</definedName>
    <definedName name="TB158eee12_d27e_4bd8_9360_a175dc14cb44" hidden="1">#REF!</definedName>
    <definedName name="TB159855b9_598c_43c4_adbf_590ddc7ec62e" hidden="1">#REF!</definedName>
    <definedName name="TB1599e05a_3fd6_485a_92c2_7cd468b057e1" hidden="1">#REF!</definedName>
    <definedName name="TB159d8e4f_8964_4f32_81fc_984a18849a1d" hidden="1">#REF!</definedName>
    <definedName name="TB15a1381f_d01d_47e8_b5f8_35aa50ab05a6" hidden="1">#REF!</definedName>
    <definedName name="TB15a3cd24_73ac_438a_8893_4dc700251887" hidden="1">#REF!</definedName>
    <definedName name="TB15a6348b_4ea4_40d9_8885_ccfb23cca579" hidden="1">#REF!</definedName>
    <definedName name="TB15a6833f_6f75_4590_b9e0_4955d8389253" hidden="1">#REF!</definedName>
    <definedName name="TB15a94d8e_7a40_4efa_995a_adc21e399290" hidden="1">#REF!</definedName>
    <definedName name="TB15ae4b22_2f32_4a47_977d_731ea7fd8486" hidden="1">#REF!</definedName>
    <definedName name="TB15b0a0b5_0437_4c14_9bcc_f33f3fffae46" hidden="1">#REF!</definedName>
    <definedName name="TB15ba46c7_d873_4b45_bbb8_ca4ce957b514" hidden="1">#REF!</definedName>
    <definedName name="TB15bf32be_b4b2_4957_90d8_97c421958f3f" hidden="1">#REF!</definedName>
    <definedName name="TB15cf34d0_2742_4ea4_8dc1_843ffd9f1a97" hidden="1">#REF!</definedName>
    <definedName name="TB15d1debe_349c_466a_844c_627cc0cda3a9" hidden="1">#REF!</definedName>
    <definedName name="TB15e0c191_726b_4943_818b_f21e740198db" hidden="1">#REF!</definedName>
    <definedName name="TB15e5ce65_8bae_4ecf_b5f4_e2bca30cb4e2" hidden="1">#REF!</definedName>
    <definedName name="TB15eba8b0_86f5_49c5_ad47_e742482f0a6c" hidden="1">#REF!</definedName>
    <definedName name="TB15ebb680_1e5b_4a13_a3ab_aac11dc42dcd" hidden="1">#REF!</definedName>
    <definedName name="TB15f03d11_68a1_4bd9_a1d3_594507585864" hidden="1">#REF!</definedName>
    <definedName name="TB15fc31d7_93e5_47ab_a666_2162676a12e6" hidden="1">#REF!</definedName>
    <definedName name="TB15fc6aad_63de_4984_bd16_a68399ff1b72" hidden="1">#REF!</definedName>
    <definedName name="TB160729bd_fd5a_4969_aac1_a176274d9b0b" hidden="1">#REF!</definedName>
    <definedName name="TB1607a1e6_e9e1_4ee6_81a5_ba93a0e8a716" hidden="1">#REF!</definedName>
    <definedName name="TB1607efdd_cc02_491e_ab69_496219c710ec" hidden="1">#REF!</definedName>
    <definedName name="TB16095f9c_de3e_46db_aa7f_e471af3afd10" hidden="1">#REF!</definedName>
    <definedName name="TB160f5f69_c2e3_47c3_9921_bbc951362ecf" hidden="1">#REF!</definedName>
    <definedName name="TB160ff31e_718c_4f5e_bd9e_d0e54ff62bad" hidden="1">#REF!</definedName>
    <definedName name="TB1615c50b_f53a_45b9_978a_671c1274e612" hidden="1">#REF!</definedName>
    <definedName name="TB161b580d_eedd_481f_9198_1e1b52e27851" hidden="1">#REF!</definedName>
    <definedName name="TB1622d6d7_e6f9_44b6_8992_c05f84125754" hidden="1">#REF!</definedName>
    <definedName name="TB16259639_744c_4772_a980_06ef65b9cfbd" hidden="1">#REF!</definedName>
    <definedName name="TB162a3e48_ba11_4382_8703_ee5ea82030df" hidden="1">#REF!</definedName>
    <definedName name="TB1631a88c_c519_4402_b259_c3adc507d4ab" hidden="1">#REF!</definedName>
    <definedName name="TB16364161_311f_4550_bc2c_ee3c213425fc" hidden="1">#REF!</definedName>
    <definedName name="TB16391b1d_01fc_4d98_8b45_fd671904fe5e" hidden="1">#REF!</definedName>
    <definedName name="TB163de5ae_125a_468d_8bf5_412758659370" hidden="1">#REF!</definedName>
    <definedName name="TB163eae4d_3119_4dce_a69e_577a9cd4f987" hidden="1">#REF!</definedName>
    <definedName name="TB1644ea0f_bfff_4e90_9cbb_b388f8059207" hidden="1">#REF!</definedName>
    <definedName name="TB16498818_bd17_4f4a_bd2c_2c4886bb9079" hidden="1">#REF!</definedName>
    <definedName name="TB16531503_c809_4100_b490_c3e649d15a20" hidden="1">#REF!</definedName>
    <definedName name="TB16569f59_8f4d_4f81_9b93_5f655b7cda76" hidden="1">#REF!</definedName>
    <definedName name="TB166c58b6_d72c_4501_9ed0_3aef52e141e9" hidden="1">#REF!</definedName>
    <definedName name="TB167ba314_0a5b_4f34_9b4d_8bd8b719d179" hidden="1">#REF!</definedName>
    <definedName name="TB16815463_5908_45c0_be40_552c2e1a039f" hidden="1">#REF!</definedName>
    <definedName name="TB168b5337_f4a7_4a4a_9921_b329835c5ab4" hidden="1">#REF!</definedName>
    <definedName name="TB169281d5_b7f4_47c0_b810_8a321ce69b4d" hidden="1">#REF!</definedName>
    <definedName name="TB169310dd_e34a_4686_aa5a_5487ffddd468" hidden="1">#REF!</definedName>
    <definedName name="TB16958e4a_0b44_4e84_b071_d4677ae3eab1" hidden="1">#REF!</definedName>
    <definedName name="TB16a413aa_0fe4_43ff_8f80_992f427479e0" hidden="1">#REF!</definedName>
    <definedName name="TB16a42c8b_80a4_443b_851c_d774dbea99f6" hidden="1">#REF!</definedName>
    <definedName name="TB16a78720_3c2e_40cf_8af3_7558ed89a635" hidden="1">#REF!</definedName>
    <definedName name="TB16a80448_a0b0_4297_af48_fc849fad6406" hidden="1">#REF!</definedName>
    <definedName name="TB16acf702_5945_4dc1_bcba_f95307b531cd" hidden="1">#REF!</definedName>
    <definedName name="TB16c14708_24c8_4908_be09_8a65277521d2" hidden="1">#REF!</definedName>
    <definedName name="TB16c20553_a745_43f4_8cd9_326cf1068f2f" hidden="1">#REF!</definedName>
    <definedName name="TB16d51e51_bce5_4cba_a7dd_f45720cd1fe9" hidden="1">#REF!</definedName>
    <definedName name="TB16d6034f_9cb7_4a10_8125_0665cf04fa36" hidden="1">#REF!</definedName>
    <definedName name="TB16dc7f6c_370d_4b03_8ab1_c7c3c5e8806b" hidden="1">#REF!</definedName>
    <definedName name="TB16e94263_64d0_4a2e_9649_56c11ebe94b7" hidden="1">#REF!</definedName>
    <definedName name="TB16f6ba07_e9cf_4957_bda2_96ec216253d2" hidden="1">#REF!</definedName>
    <definedName name="TB16f8b614_0b0c_4365_9fda_6ac6c57b5f14" hidden="1">#REF!</definedName>
    <definedName name="TB16fecc62_a0a2_4c84_a5f0_b30a569ab1fd" hidden="1">#REF!</definedName>
    <definedName name="TB1700e78f_f82a_4dc7_ba22_c4baa68d3881" hidden="1">#REF!</definedName>
    <definedName name="TB1705b3c3_5560_45f9_a993_43662dc6cf40" hidden="1">#REF!</definedName>
    <definedName name="TB171567e6_a1f2_40a0_ab9b_35821ffbd690" hidden="1">#REF!</definedName>
    <definedName name="TB17177a85_f27a_47f9_88a4_59c9e42a6e45" hidden="1">#REF!</definedName>
    <definedName name="TB172540a6_a935_466e_b89e_313ca22566f2" hidden="1">#REF!</definedName>
    <definedName name="TB172612f9_c14d_40a4_967b_f0516f6ed609" hidden="1">#REF!</definedName>
    <definedName name="TB172790a1_bfd5_4f2e_9e14_05ec5cb4d664" hidden="1">#REF!</definedName>
    <definedName name="TB17290fd8_acf8_4ea0_b2c6_d5bf93257d72" hidden="1">#REF!</definedName>
    <definedName name="TB17376469_f48e_4b21_a49c_a37a55cf4ee5" hidden="1">#REF!</definedName>
    <definedName name="TB17402770_9129_4557_8a5a_a5380b2284ba" hidden="1">#REF!</definedName>
    <definedName name="TB1745c101_30ce_429e_9eba_a030f407497b" hidden="1">#REF!</definedName>
    <definedName name="TB174a02d2_0803_4c17_9942_1fef4292e9f9" hidden="1">#REF!</definedName>
    <definedName name="TB174f877a_ec51_4062_add8_0f018d7673b0" hidden="1">#REF!</definedName>
    <definedName name="TB175232ec_10b2_40ac_b2bb_9900781929ea" hidden="1">#REF!</definedName>
    <definedName name="TB17532ec7_06e9_4094_8579_66250617cbdd" hidden="1">#REF!</definedName>
    <definedName name="TB1755f703_474a_4602_90e1_89a9b7bca84d" hidden="1">#REF!</definedName>
    <definedName name="TB176a24a9_56a0_4476_905b_a05986a89861" hidden="1">#REF!</definedName>
    <definedName name="TB177b1e29_5389_4657_ab8d_0b1d458bfd4c" hidden="1">#REF!</definedName>
    <definedName name="TB1781336a_3c4c_43ec_9f7a_e54e7a6ff242" hidden="1">#REF!</definedName>
    <definedName name="TB178854a9_2677_42fa_9985_c32757a53898" hidden="1">#REF!</definedName>
    <definedName name="TB178a33aa_0eae_4b9a_8ac5_e7b3a75c8a8e" hidden="1">#REF!</definedName>
    <definedName name="TB178f13e1_c5db_4889_bf39_b25b24909418" hidden="1">#REF!</definedName>
    <definedName name="TB17963088_1e7a_476d_bcae_c0f255d933ca" hidden="1">#REF!</definedName>
    <definedName name="TB1797e608_58aa_4833_a7a4_8d663d6f7d2a" hidden="1">#REF!</definedName>
    <definedName name="TB1798550e_0224_432d_acc7_e1af36ac7f2d" hidden="1">#REF!</definedName>
    <definedName name="TB179973c3_18a7_47d2_9159_bceb6839bd56" hidden="1">#REF!</definedName>
    <definedName name="TB1799f48f_c81f_4690_91cc_a24ab6ea9ecc" hidden="1">#REF!</definedName>
    <definedName name="TB179e2544_2763_4ccf_8d35_d08e55b25ec6" hidden="1">#REF!</definedName>
    <definedName name="TB17a20baa_80a8_4dfb_b0b2_919bf07d552b" hidden="1">#REF!</definedName>
    <definedName name="TB17a3d9bc_7aee_4462_b62a_f99457e028e8" hidden="1">#REF!</definedName>
    <definedName name="TB17a66586_06cf_4a80_812e_72b85d828560" hidden="1">#REF!</definedName>
    <definedName name="TB17a67e8d_e23b_49f0_b4c0_4f618fd34be2" hidden="1">#REF!</definedName>
    <definedName name="TB17b95e70_6be2_438b_bbad_7ffa769cfcfe" hidden="1">#REF!</definedName>
    <definedName name="TB17bd1c0c_5f80_411c_8454_37b1480eb0ac" hidden="1">#REF!</definedName>
    <definedName name="TB17bd9d88_4691_48a1_8007_b1c64f04af6b" hidden="1">#REF!</definedName>
    <definedName name="TB17c1438e_ae25_4818_975d_7949edceb487" hidden="1">#REF!</definedName>
    <definedName name="TB17c5dfe2_2dec_47fd_92e7_f38a0bd6da45" hidden="1">#REF!</definedName>
    <definedName name="TB17caeb68_92f2_4e3b_b288_a62902f6f2ae" hidden="1">#REF!</definedName>
    <definedName name="TB17cfdf63_355d_4c12_ac12_fc1398ad8246" hidden="1">#REF!</definedName>
    <definedName name="TB17d68e23_c6fa_4723_8b8b_bda48f6329ac" hidden="1">#REF!</definedName>
    <definedName name="TB17dc8bb9_f1d9_4d3c_9877_866bc40cbd4f" hidden="1">#REF!</definedName>
    <definedName name="TB17e38042_4a8a_45ec_9e12_ad543bd388c2" hidden="1">#REF!</definedName>
    <definedName name="TB17e5eef2_1b53_45dd_a230_b0cf42da5958" hidden="1">#REF!</definedName>
    <definedName name="TB17f56323_af23_40cd_b455_1d4f042329a7" hidden="1">#REF!</definedName>
    <definedName name="TB17f5a8cb_d6e4_4555_a826_cb6608de66eb" hidden="1">#REF!</definedName>
    <definedName name="TB17fa2b4c_cf96_49c9_a240_d2779b35912b" hidden="1">#REF!</definedName>
    <definedName name="TB18152de0_4d84_4358_a863_3b2a40ca9bb1" hidden="1">#REF!</definedName>
    <definedName name="TB181ce8b6_7a3b_4a08_893c_cf147c31414f" hidden="1">#REF!</definedName>
    <definedName name="TB18231e3c_b2ab_4b6c_ba5b_f264dc8493a8" hidden="1">#REF!</definedName>
    <definedName name="TB1824c7d3_7cc2_4956_bfd4_e963f0e3f043" hidden="1">#REF!</definedName>
    <definedName name="TB1827d024_4217_4ab9_9db9_d9b275eb02d8" hidden="1">#REF!</definedName>
    <definedName name="TB18338ebc_407e_42cc_9c82_5ad331703c77" hidden="1">#REF!</definedName>
    <definedName name="TB18392108_c47d_48cf_b6a5_a2fc4ab86278" hidden="1">#REF!</definedName>
    <definedName name="TB1842dcb7_2657_4800_9676_298db625fda2" hidden="1">#REF!</definedName>
    <definedName name="TB18444497_5892_4877_8f6e_c89aff7eedd3" hidden="1">#REF!</definedName>
    <definedName name="TB1845d1be_3880_4faf_adde_a6a4eae42983" hidden="1">#REF!</definedName>
    <definedName name="TB18464887_91d2_44f9_9c8c_40b3ef70f092" hidden="1">#REF!</definedName>
    <definedName name="TB184a4bcd_f671_4efb_8383_fbc031f9c109" hidden="1">#REF!</definedName>
    <definedName name="TB184aa192_39b1_4438_8505_f1182eab3992" hidden="1">#REF!</definedName>
    <definedName name="TB184fb979_afa2_4830_9b45_284c910ba952" hidden="1">#REF!</definedName>
    <definedName name="TB18582cee_37ed_4a76_8a22_5f32f419cb49" hidden="1">#REF!</definedName>
    <definedName name="TB18597106_3198_46b0_ab0f_f5dad078f672" hidden="1">#REF!</definedName>
    <definedName name="TB1865fe2b_31a9_49a4_aba6_6b7d428d45fe" hidden="1">#REF!</definedName>
    <definedName name="TB1866cdcc_baa6_473a_81ab_459233088503" hidden="1">#REF!</definedName>
    <definedName name="TB1869bdc0_11fd_4423_bf4b_bc5d227c8ccb" hidden="1">#REF!</definedName>
    <definedName name="TB186c46bc_8c25_4b72_8061_07973baed359" hidden="1">#REF!</definedName>
    <definedName name="TB1881c791_37be_4586_91f8_bf577927fe54" hidden="1">#REF!</definedName>
    <definedName name="TB18827b6b_d78d_407d_a294_7085b11aacd7" hidden="1">#REF!</definedName>
    <definedName name="TB18854532_4b57_46ff_8b8e_3c0f447700d5" hidden="1">#REF!</definedName>
    <definedName name="TB188d7e84_cd88_47df_9c24_75a00060a62d" hidden="1">#REF!</definedName>
    <definedName name="TB18989c06_1d57_4b8a_bfce_6a96c72b9698" hidden="1">#REF!</definedName>
    <definedName name="TB1899b14e_72d8_47a8_9636_904574ec611a" hidden="1">#REF!</definedName>
    <definedName name="TB18a1772c_31c0_4161_941e_7f2d96f74991" hidden="1">#REF!</definedName>
    <definedName name="TB18a66d5e_409b_49a2_b629_945510915bf2" hidden="1">#REF!</definedName>
    <definedName name="TB18ac5c25_ec9a_4900_834b_6adb32a2ec77" hidden="1">#REF!</definedName>
    <definedName name="TB18af2959_635c_42d2_b4ed_59693f9419b3" hidden="1">#REF!</definedName>
    <definedName name="TB18b9ecdd_1519_4fc4_8309_9253d33d4172" hidden="1">#REF!</definedName>
    <definedName name="TB18babb82_820a_468e_9a25_9f42f929735f" hidden="1">#REF!</definedName>
    <definedName name="TB18c0f802_12a5_4d46_ab1c_f2db239dab6a" hidden="1">#REF!</definedName>
    <definedName name="TB18d6d02b_a2eb_4667_b57a_89bb89e185fd" hidden="1">#REF!</definedName>
    <definedName name="TB18de1d9a_91be_499a_aad0_99e7ebcdfde7" hidden="1">#REF!</definedName>
    <definedName name="TB18f8d66b_9581_49d5_b155_0e33b68d8ed1" hidden="1">#REF!</definedName>
    <definedName name="TB18fb4fd5_6d69_4f93_8ed5_6df9e9423cf2" hidden="1">#REF!</definedName>
    <definedName name="TB19218242_a742_41e9_af55_542efc7bff9a" hidden="1">#REF!</definedName>
    <definedName name="TB19268378_407f_4a3a_be13_09612fd8cadf" hidden="1">#REF!</definedName>
    <definedName name="TB19302491_79ec_45a0_bf45_f911052a8d97" hidden="1">#REF!</definedName>
    <definedName name="TB193cb900_7db5_4590_81fa_958beefebc13" hidden="1">#REF!</definedName>
    <definedName name="TB194700dc_b367_43ce_af84_4ad76ea0786f" hidden="1">#REF!</definedName>
    <definedName name="TB194ecf91_00ce_4290_8e01_83970b6107ba" hidden="1">#REF!</definedName>
    <definedName name="TB1951b49b_a958_4c68_b66f_16be6db3aef4" hidden="1">#REF!</definedName>
    <definedName name="TB1953dc9d_f7ec_4f69_8e9b_9b5ed76031ca" hidden="1">#REF!</definedName>
    <definedName name="TB19583a50_d25a_450d_9c91_10e8f31bdf68" hidden="1">#REF!</definedName>
    <definedName name="TB19685d8e_8725_4e82_8280_c7d21de47c17" hidden="1">#REF!</definedName>
    <definedName name="TB196c454b_7e52_4da5_9c88_3e27436de614" hidden="1">#REF!</definedName>
    <definedName name="TB196c8e54_8709_4959_a75e_5c12b67ff14e" hidden="1">#REF!</definedName>
    <definedName name="TB196ecf47_2d6f_4324_a3f0_c9e94dd8c184" hidden="1">#REF!</definedName>
    <definedName name="TB197152dd_989a_46e0_99c2_0f49bb027e03" hidden="1">#REF!</definedName>
    <definedName name="TB1972dfb9_d3e9_4208_9caf_29df36dd43f8" hidden="1">#REF!</definedName>
    <definedName name="TB1972f5f7_9c36_4d5c_8b74_3b3957d9e871" hidden="1">#REF!</definedName>
    <definedName name="TB19795a7f_4a9d_4168_ba00_fc21e202d891" hidden="1">#REF!</definedName>
    <definedName name="TB197abef1_b531_4fb0_9bfe_c7c6148e65f2" hidden="1">#REF!</definedName>
    <definedName name="TB198c76a1_4ec0_41aa_a50a_9ebc20ab54ef" hidden="1">#REF!</definedName>
    <definedName name="TB19911fda_1ee8_4e0f_8e7c_6b46841014cf" hidden="1">#REF!</definedName>
    <definedName name="TB1998b84c_70ab_4abe_b0ba_364091e26b12" hidden="1">#REF!</definedName>
    <definedName name="TB199c011b_612c_43b1_9fda_31233ebedda1" hidden="1">#REF!</definedName>
    <definedName name="TB19a56f79_3133_4706_8bfd_92ffe5cd18a0" hidden="1">#REF!</definedName>
    <definedName name="TB19a6825c_63bc_4c0c_9414_f99d0892f25d" hidden="1">#REF!</definedName>
    <definedName name="TB19b8ed96_7a4a_4151_a400_a6cc8e298b1d" hidden="1">#REF!</definedName>
    <definedName name="TB19b9168e_b9af_448a_9441_b08fe14c4e50" hidden="1">#REF!</definedName>
    <definedName name="TB19cbe156_5ae6_43f8_bb33_1a0421061515" hidden="1">#REF!</definedName>
    <definedName name="TB19ce9d17_00cb_4c47_90a2_c1695ec79758" hidden="1">#REF!</definedName>
    <definedName name="TB19da8c77_fc29_42a9_8333_272e382860b3" hidden="1">#REF!</definedName>
    <definedName name="TB19db503e_5956_44bd_a2ba_c7c36a6386f3" hidden="1">#REF!</definedName>
    <definedName name="TB19dddf61_cfeb_4c37_8b71_0c1fdc37bfd6" hidden="1">#REF!</definedName>
    <definedName name="TB19e18709_fd10_40a9_abf7_83fe072e7634" hidden="1">#REF!</definedName>
    <definedName name="TB19e74e51_d8a0_4e5d_beee_06571278b613" hidden="1">#REF!</definedName>
    <definedName name="TB19ee4e43_bf3b_4847_bfee_729d12116078" hidden="1">#REF!</definedName>
    <definedName name="TB19ee9a84_dd9a_4526_b872_64164d4c7159" hidden="1">#REF!</definedName>
    <definedName name="TB19f3f940_b915_47bd_8162_968cb8c87e74" hidden="1">#REF!</definedName>
    <definedName name="TB19febe0c_90a8_4e6d_9239_33fe62983df3" hidden="1">#REF!</definedName>
    <definedName name="TB1a02ed7d_d48d_4623_a268_6e9c460e085d" hidden="1">#REF!</definedName>
    <definedName name="TB1a07ca65_9944_4505_be09_fb91713b0592" hidden="1">#REF!</definedName>
    <definedName name="TB1a0f4c5d_819e_4c69_bfdc_9b8145319556" hidden="1">#REF!</definedName>
    <definedName name="TB1a1088ac_355a_4182_99aa_0920970525f9" hidden="1">#REF!</definedName>
    <definedName name="TB1a159faa_29ce_4ec8_a581_f1c0a5238e58" hidden="1">#REF!</definedName>
    <definedName name="TB1a1a96ed_7e20_4080_bebf_1d7173fdd448" hidden="1">#REF!</definedName>
    <definedName name="TB1a2e448e_749e_4cc1_bc3e_4c91d37e39c3" hidden="1">#REF!</definedName>
    <definedName name="TB1a302c4f_d5f1_4e61_a294_1822fbf1cf7e" hidden="1">#REF!</definedName>
    <definedName name="TB1a33e42a_1e37_447e_af75_13353425df9a" hidden="1">#REF!</definedName>
    <definedName name="TB1a3849f9_bd7d_40ae_a908_3544cd0b1aaf" hidden="1">#REF!</definedName>
    <definedName name="TB1a3a0633_8ac4_4fa1_95a6_b5c5f5a27e97" hidden="1">#REF!</definedName>
    <definedName name="TB1a3beb33_8ae0_415c_b6bb_36283c97dc7d" hidden="1">#REF!</definedName>
    <definedName name="TB1a4e71f4_e839_4762_988f_1d5c436e1b6a" hidden="1">#REF!</definedName>
    <definedName name="TB1a527dd4_8288_4eeb_8254_6f886c5aee93" hidden="1">#REF!</definedName>
    <definedName name="TB1a5a02ea_e56a_4e90_a09e_e15229dbf612" hidden="1">#REF!</definedName>
    <definedName name="TB1a5d601d_7c51_4116_b9d1_111f4f4bff14" hidden="1">#REF!</definedName>
    <definedName name="TB1a5d9c33_f425_4f22_b35d_1914e37707b7" hidden="1">#REF!</definedName>
    <definedName name="TB1a626420_f586_4c24_a62f_f8a5844bea65" hidden="1">#REF!</definedName>
    <definedName name="TB1a72f87a_005b_4ee5_878b_6d0a4e6997b9" hidden="1">#REF!</definedName>
    <definedName name="TB1a73245d_847e_49ea_a441_aa986ffd37d6" hidden="1">#REF!</definedName>
    <definedName name="TB1a74713a_c5ec_483f_9338_1969b8c8ab90" hidden="1">#REF!</definedName>
    <definedName name="TB1a81ed61_88d0_446c_866d_c36364482e4f" hidden="1">#REF!</definedName>
    <definedName name="TB1a85b4d0_7246_438b_9cce_d06f87dcac2d" hidden="1">#REF!</definedName>
    <definedName name="TB1a8bff9b_4661_49b1_aa7e_bdce6631ae98" hidden="1">#REF!</definedName>
    <definedName name="TB1a8f24f5_8751_4698_aea2_7b4b870b3c2b" hidden="1">#REF!</definedName>
    <definedName name="TB1aa2d98d_0a80_46b6_95be_18d9b2b8b33b" hidden="1">#REF!</definedName>
    <definedName name="TB1aa561cb_d6e8_4def_b342_251f6b4732be" hidden="1">#REF!</definedName>
    <definedName name="TB1aaa6010_0975_42f8_aad6_3cbc79f7f224" hidden="1">#REF!</definedName>
    <definedName name="TB1aae7712_9981_4333_9db8_3dc80fd7da71" hidden="1">#REF!</definedName>
    <definedName name="TB1ac319c2_0324_4ef5_a2de_a7ece8562f2a" hidden="1">#REF!</definedName>
    <definedName name="TB1ac48b60_ed8e_423f_8446_e2b309301baf" hidden="1">#REF!</definedName>
    <definedName name="TB1ac57f8a_9236_4ee2_9ec4_0179ca7048ec" hidden="1">#REF!</definedName>
    <definedName name="TB1acc7ec3_3124_4696_aabe_9d62cd6e1ead" hidden="1">#REF!</definedName>
    <definedName name="TB1add7ccb_6891_40ee_a0c8_acb0c9c5b3c0" hidden="1">#REF!</definedName>
    <definedName name="TB1ae1a7ed_028b_4282_b795_2ae7027dbe6d" hidden="1">#REF!</definedName>
    <definedName name="TB1ae2cbfc_a291_43fb_b168_9dd69cd59a07" hidden="1">#REF!</definedName>
    <definedName name="TB1ae68242_09fb_4d40_9c83_a9d34ad935a2" hidden="1">#REF!</definedName>
    <definedName name="TB1ae8f27d_0051_4528_8a49_f1295b986676" hidden="1">#REF!</definedName>
    <definedName name="TB1ae93e92_9f80_4542_90b1_5fbfcd49c149" hidden="1">#REF!</definedName>
    <definedName name="TB1ae9a556_001b_498f_afed_656eac9bd00f" hidden="1">#REF!</definedName>
    <definedName name="TB1aeb19b3_6aa0_4542_9a4a_6870d7377081" hidden="1">#REF!</definedName>
    <definedName name="TB1af29ca0_96d6_4411_b388_e50c9dfa7053" hidden="1">#REF!</definedName>
    <definedName name="TB1afbed6e_3acd_4924_8e05_173aa6075781" hidden="1">#REF!</definedName>
    <definedName name="TB1b00d8ae_04d1_4997_8b22_5a524df411ee" hidden="1">#REF!</definedName>
    <definedName name="TB1b02015a_f8f5_4561_b343_51814f34701a" hidden="1">#REF!</definedName>
    <definedName name="TB1b18c462_d460_426d_bfba_a26f44b7b19c" hidden="1">#REF!</definedName>
    <definedName name="TB1b18fe33_b2f1_4f8c_be4a_fe9cbc3e66da" hidden="1">#REF!</definedName>
    <definedName name="TB1b26f000_a992_42ca_9a7c_2b2736611269" hidden="1">#REF!</definedName>
    <definedName name="TB1b2ed97a_b1c0_448c_bfc5_a5f948a54c05" hidden="1">#REF!</definedName>
    <definedName name="TB1b3bf29d_2731_460c_857e_2202f38bbd6f" hidden="1">#REF!</definedName>
    <definedName name="TB1b58696c_1849_4b97_acbc_0c5cbb18963e" hidden="1">#REF!</definedName>
    <definedName name="TB1b58c26a_911f_4216_999d_a79c1ae28a4c" hidden="1">#REF!</definedName>
    <definedName name="TB1b5a7f16_b38c_41b0_86e4_c61942a73257" hidden="1">#REF!</definedName>
    <definedName name="TB1b5e47f4_624c_445b_96c3_bbea3ea0a852" hidden="1">#REF!</definedName>
    <definedName name="TB1b5e654c_8eca_41ae_a7eb_f676d38d8375" hidden="1">#REF!</definedName>
    <definedName name="TB1b609390_c5be_49d3_a272_6f109722815f" hidden="1">#REF!</definedName>
    <definedName name="TB1b6f9af1_4897_49a2_a84c_1d3cecbcf404" hidden="1">#REF!</definedName>
    <definedName name="TB1b76ff81_8c87_4511_af0b_ebbc045cb2e3" hidden="1">#REF!</definedName>
    <definedName name="TB1b7cede9_ef7d_4f2c_8c4c_f2255dc1af59" hidden="1">#REF!</definedName>
    <definedName name="TB1b83e0ea_3086_41ff_b436_c966fb01275a" hidden="1">#REF!</definedName>
    <definedName name="TB1b88d5ae_2724_4e0a_a2de_40484ecfa1c7" hidden="1">#REF!</definedName>
    <definedName name="TB1b8e99db_34d0_4fc0_a4fe_333ce6255a81" hidden="1">#REF!</definedName>
    <definedName name="TB1b942efe_cf48_4ea3_9b24_ff567ff7470b" hidden="1">#REF!</definedName>
    <definedName name="TB1ba25a39_8505_4f67_9131_259e2926e343" hidden="1">#REF!</definedName>
    <definedName name="TB1ba4c904_a661_4e34_8e41_76e6406afe44" hidden="1">#REF!</definedName>
    <definedName name="TB1ba979d1_0e04_4f84_a2d3_2bbae4e4db37" hidden="1">#REF!</definedName>
    <definedName name="TB1baa122e_1e00_4e63_a031_adc497a04fd6" hidden="1">#REF!</definedName>
    <definedName name="TB1bad3715_54e9_4f83_a879_fe4273cd583f" hidden="1">#REF!</definedName>
    <definedName name="TB1badc23b_3400_4436_9e53_aa7cd66ec1f3" hidden="1">#REF!</definedName>
    <definedName name="TB1bb99a5c_a06e_4324_b0cc_773966b130ef" hidden="1">#REF!</definedName>
    <definedName name="TB1bcc91f9_3425_465b_91f0_ff950b971ec3" hidden="1">#REF!</definedName>
    <definedName name="TB1bd363fe_63de_48d5_bec2_3a2b73429b2c" hidden="1">#REF!</definedName>
    <definedName name="TB1bd785f8_3597_435c_bd46_1761c250332d" hidden="1">#REF!</definedName>
    <definedName name="TB1bded797_1354_4b4a_8e60_a8167e7d3782" hidden="1">#REF!</definedName>
    <definedName name="TB1bf0f9d8_aa7a_41f9_9948_da5e9b096638" hidden="1">#REF!</definedName>
    <definedName name="TB1bf275e2_81a0_4cef_8fef_6b1dd5d370bd" hidden="1">#REF!</definedName>
    <definedName name="TB1bf4d6fa_c7fc_44d8_9ae8_e7bdf8fac646" hidden="1">#REF!</definedName>
    <definedName name="TB1bf678eb_c0d2_4619_a232_4710399cd4a4" hidden="1">#REF!</definedName>
    <definedName name="TB1c01046e_9991_43f3_b26d_99cd1fea23a2" hidden="1">#REF!</definedName>
    <definedName name="TB1c037c53_3132_4157_b173_70dee7604320" hidden="1">#REF!</definedName>
    <definedName name="TB1c05dfd2_332c_4fb7_8e19_8aecdd0e6c9b" hidden="1">#REF!</definedName>
    <definedName name="TB1c062cf8_162a_46b7_bdbd_3530a747ffa7" hidden="1">#REF!</definedName>
    <definedName name="TB1c0a2575_ac74_4737_9068_aa844705bb7a" hidden="1">#REF!</definedName>
    <definedName name="TB1c13f2b2_dfef_4997_a8df_718b3f0ce1eb" hidden="1">#REF!</definedName>
    <definedName name="TB1c1a3267_e8e5_4d2f_8452_194ecff0f986" hidden="1">#REF!</definedName>
    <definedName name="TB1c1d6154_12ee_41f5_8927_9c19d3a3909b" hidden="1">#REF!</definedName>
    <definedName name="TB1c2b7fc1_6ef5_45cf_82a9_feb5c3ec80aa" hidden="1">#REF!</definedName>
    <definedName name="TB1c2d170e_7877_4128_9fae_36f67f77e7f9" hidden="1">#REF!</definedName>
    <definedName name="TB1c3973f2_e306_4e7e_aead_1ce824d64f90" hidden="1">#REF!</definedName>
    <definedName name="TB1c3d1383_1616_4e3b_b0e3_4ddb9f63b6a3" hidden="1">#REF!</definedName>
    <definedName name="TB1c3ff7d2_9d80_4148_9d7c_582ccc8151e2" hidden="1">#REF!</definedName>
    <definedName name="TB1c46118b_f1ab_4031_ba97_862b2dcdb9d8" hidden="1">#REF!</definedName>
    <definedName name="TB1c4a85f8_b6b1_4034_8b52_bab74137cfd4" hidden="1">#REF!</definedName>
    <definedName name="TB1c4eb4ad_4eff_46c7_b340_549d6b81566d" hidden="1">#REF!</definedName>
    <definedName name="TB1c5938c5_556d_4bdd_81c4_4b3106dfece1" hidden="1">#REF!</definedName>
    <definedName name="TB1c5fe02f_baf9_4a25_9e29_d192859e4c96" hidden="1">#REF!</definedName>
    <definedName name="TB1c66730a_b588_4439_bcbb_a5514d4b5c93" hidden="1">#REF!</definedName>
    <definedName name="TB1c6a41a9_c98e_4710_aeac_f5c55240234f" hidden="1">#REF!</definedName>
    <definedName name="TB1c708c50_e750_43ec_a99a_65ac2cc492af" hidden="1">#REF!</definedName>
    <definedName name="TB1c767a42_e910_4e0c_931c_c3de00a80f1d" hidden="1">#REF!</definedName>
    <definedName name="TB1c7c1e31_896b_436d_b21c_8929fdb4bed0" hidden="1">#REF!</definedName>
    <definedName name="TB1c8447b3_c11c_4434_a2ac_9f971cd9ebc2" hidden="1">#REF!</definedName>
    <definedName name="TB1c900576_2ed6_4117_9e6b_289a5556e51c" hidden="1">#REF!</definedName>
    <definedName name="TB1c9545ad_0460_471f_a3e5_9e324029a74c" hidden="1">#REF!</definedName>
    <definedName name="TB1c99a558_aff6_4e04_a24c_6b38e6453df3" hidden="1">#REF!</definedName>
    <definedName name="TB1ca19a6b_9035_4c14_8a74_a1fc43ead7cb" hidden="1">#REF!</definedName>
    <definedName name="TB1cb9dca2_169d_486b_b295_09434bdde201" hidden="1">#REF!</definedName>
    <definedName name="TB1cc1f801_9b53_43ab_823d_ba6d35e99b3b" hidden="1">#REF!</definedName>
    <definedName name="TB1cd81211_f3d8_4db6_87fb_1f67b0ec1aa3" hidden="1">#REF!</definedName>
    <definedName name="TB1cd9ba12_8754_40ea_8f0b_83aee28eaacb" hidden="1">#REF!</definedName>
    <definedName name="TB1cef4838_3363_4547_a581_21afb6a903f2" hidden="1">#REF!</definedName>
    <definedName name="TB1cf111dc_4637_4598_9c07_fee043a16cd8" hidden="1">#REF!</definedName>
    <definedName name="TB1cfdf51f_2cb2_4a40_bbd4_7f5676e5d133" hidden="1">#REF!</definedName>
    <definedName name="TB1d0febd6_9e01_4cb2_9cc0_870f63e0041e" hidden="1">#REF!</definedName>
    <definedName name="TB1d0ff111_2fc3_40a7_914b_3da8ff6901d3" hidden="1">#REF!</definedName>
    <definedName name="TB1d1a37ae_2f1a_43f8_9b1d_d7aa769fd659" hidden="1">#REF!</definedName>
    <definedName name="TB1d209691_4f26_486b_849d_6e021b7e161d" hidden="1">#REF!</definedName>
    <definedName name="TB1d27c058_624b_4fe0_8000_50d5f40d47e7" hidden="1">#REF!</definedName>
    <definedName name="TB1d28fd03_f9f3_4d55_ad87_5bf1bf5e1ecb" hidden="1">#REF!</definedName>
    <definedName name="TB1d2fcb18_fa41_430b_804d_c5030c62967d" hidden="1">#REF!</definedName>
    <definedName name="TB1d34de45_41be_407a_b650_a28235388abe" hidden="1">#REF!</definedName>
    <definedName name="TB1d3579d8_66ed_47b4_a9e6_00a867ae96ff" hidden="1">#REF!</definedName>
    <definedName name="TB1d35eade_7dca_411c_8fdd_37b58bf8258d" hidden="1">#REF!</definedName>
    <definedName name="TB1d37d3f3_4d13_4599_9426_de8ca8132787" hidden="1">#REF!</definedName>
    <definedName name="TB1d3b6311_6d3e_4df5_a3c8_16a7ed07c67c" hidden="1">#REF!</definedName>
    <definedName name="TB1d3e12dc_7201_4917_bdc2_80781ac4037f" hidden="1">#REF!</definedName>
    <definedName name="TB1d47d1c2_eeff_4338_baeb_e928f291d6a1" hidden="1">#REF!</definedName>
    <definedName name="TB1d56980c_9f20_44d1_a26a_93cf4fbd696f" hidden="1">#REF!</definedName>
    <definedName name="TB1d629266_accc_42af_b79d_d5f5f865fb40" hidden="1">#REF!</definedName>
    <definedName name="TB1d67e15a_740e_4a45_bcac_bb0776c1341e" hidden="1">#REF!</definedName>
    <definedName name="TB1d68c3c1_6a33_4b16_a422_27a12d10fec0" hidden="1">#REF!</definedName>
    <definedName name="TB1d6b4c8c_a377_4846_bd67_017b9c900e8c" hidden="1">#REF!</definedName>
    <definedName name="TB1d6be072_d3cb_4c31_aad7_b5082345a340" hidden="1">#REF!</definedName>
    <definedName name="TB1d6cf0a6_931e_4da9_a446_57cd9336e1ac" hidden="1">#REF!</definedName>
    <definedName name="TB1d6d0c3a_39b5_4d5b_91aa_4e5543595c3b" hidden="1">#REF!</definedName>
    <definedName name="TB1d9a8ded_7179_40ab_9782_93d165426452" hidden="1">#REF!</definedName>
    <definedName name="TB1da001ee_abb7_4e2c_8d03_95e31e28e291" hidden="1">#REF!</definedName>
    <definedName name="TB1da68bef_cfc7_4585_bdf6_c7d3304d198a" hidden="1">#REF!</definedName>
    <definedName name="TB1da88e37_cbf1_4bc6_9459_13bb220b53a3" hidden="1">#REF!</definedName>
    <definedName name="TB1db53ec4_e962_46da_a5ad_a916f9e9e14c" hidden="1">#REF!</definedName>
    <definedName name="TB1db937c5_1d94_4d02_91d2_d0842b781aa6" hidden="1">#REF!</definedName>
    <definedName name="TB1dbc4196_adc1_4d8b_9cd9_b17a62ed715e" hidden="1">#REF!</definedName>
    <definedName name="TB1dbe249e_47ec_44c1_8631_9b6b45a0745f" hidden="1">#REF!</definedName>
    <definedName name="TB1dc1db8b_2262_4394_b9ad_ad773a66ef7b" hidden="1">#REF!</definedName>
    <definedName name="TB1dd9f2d7_9666_4b47_8a1f_a07ce59ba085" hidden="1">#REF!</definedName>
    <definedName name="TB1de2ea54_71c2_4205_a0cc_637f66d82d69" hidden="1">#REF!</definedName>
    <definedName name="TB1dff24b8_7031_4efe_a3b4_99a0cfd279aa" hidden="1">#REF!</definedName>
    <definedName name="TB1e122efa_f814_4bf2_98c4_b6bac2a3982a" hidden="1">#REF!</definedName>
    <definedName name="TB1e1b1f38_b090_4e9f_adc0_505cb84573f9" hidden="1">#REF!</definedName>
    <definedName name="TB1e2672e6_3073_40e1_adaf_67fe6dd0597c" hidden="1">#REF!</definedName>
    <definedName name="TB1e305a6e_d150_4816_a8fa_49439a770ae9" hidden="1">#REF!</definedName>
    <definedName name="TB1e3097b6_7c17_4e38_8365_c98c44ae3619" hidden="1">#REF!</definedName>
    <definedName name="TB1e4778bc_e65f_401f_b626_9c737a9409a6" hidden="1">#REF!</definedName>
    <definedName name="TB1e4a3620_c1f2_4700_9ee6_443af7ffdb46" hidden="1">#REF!</definedName>
    <definedName name="TB1e4e8b35_7b8b_45b6_a734_72f0fe5eebba" hidden="1">#REF!</definedName>
    <definedName name="TB1e525199_1744_4ca8_8158_dc175859f3d9" hidden="1">#REF!</definedName>
    <definedName name="TB1e549c88_49bb_4404_9353_00d0428141f5" hidden="1">#REF!</definedName>
    <definedName name="TB1e579954_85fb_4c33_95a5_06cb802f43dd" hidden="1">#REF!</definedName>
    <definedName name="TB1e694f1b_6bf3_42e1_97cc_d03a476562ef" hidden="1">#REF!</definedName>
    <definedName name="TB1e6e5779_8b60_42b0_80fd_c22856604a81" hidden="1">#REF!</definedName>
    <definedName name="TB1e713bfb_f76d_47a8_84bd_9744fe043fdf" hidden="1">#REF!</definedName>
    <definedName name="TB1e74c045_4034_4c02_b9f4_8db402255e6f" hidden="1">#REF!</definedName>
    <definedName name="TB1e7e00a6_4469_4703_807c_4efd83c13d84" hidden="1">#REF!</definedName>
    <definedName name="TB1e814c4c_94f1_4ac8_82e3_7b75baac5fad" hidden="1">#REF!</definedName>
    <definedName name="TB1e87ee34_61be_4ee7_93a0_b7ac63ff16c0" hidden="1">#REF!</definedName>
    <definedName name="TB1e905848_295b_417f_b071_8f4b76219015" hidden="1">#REF!</definedName>
    <definedName name="TB1e949644_a09e_4b55_9277_b767e73dcc54" hidden="1">#REF!</definedName>
    <definedName name="TB1e95a189_c714_4102_a52c_9361af2de0d3" hidden="1">#REF!</definedName>
    <definedName name="TB1e97a602_494c_43bb_b111_41225193b39a" hidden="1">#REF!</definedName>
    <definedName name="TB1e9b4dc7_4451_4b2f_a1f7_b73f77f372c8" hidden="1">#REF!</definedName>
    <definedName name="TB1eae68a3_6d94_46d9_981a_2fb0a70879b6" hidden="1">#REF!</definedName>
    <definedName name="TB1eb48001_f1da_4968_a7e8_bc19156c446f" hidden="1">#REF!</definedName>
    <definedName name="TB1ec430bc_2b47_476a_8fc8_b2aa9a8b3f94" hidden="1">#REF!</definedName>
    <definedName name="TB1ec8419a_c239_4c85_8d7a_890402d9b2d9" hidden="1">#REF!</definedName>
    <definedName name="TB1ecb1998_aa8a_4928_b131_29f6555022a0" hidden="1">#REF!</definedName>
    <definedName name="TB1edbe847_b64f_4276_b346_b40b120a6589" hidden="1">#REF!</definedName>
    <definedName name="TB1ee3c605_ee4a_4b19_bb7f_e0b158266461" hidden="1">#REF!</definedName>
    <definedName name="TB1ee59730_5440_454a_b314_f5cd35d331de" hidden="1">#REF!</definedName>
    <definedName name="TB1eee478e_be94_4989_ab52_e00afa39882e" hidden="1">#REF!</definedName>
    <definedName name="TB1ef56b34_76cc_4107_a2ad_48b8528265e5" hidden="1">#REF!</definedName>
    <definedName name="TB1efb7cbf_bebd_43d4_854e_d07b23b1ee76" hidden="1">#REF!</definedName>
    <definedName name="TB1f106ba3_b345_462c_b37f_19582586e094" hidden="1">#REF!</definedName>
    <definedName name="TB1f162aef_73a1_4c4c_a819_9a299fed8100" hidden="1">#REF!</definedName>
    <definedName name="TB1f17472a_59c6_46fe_a28a_4356e525b53d" hidden="1">#REF!</definedName>
    <definedName name="TB1f1da7e8_0ee6_4197_a12c_aff78b1b9ff7" hidden="1">#REF!</definedName>
    <definedName name="TB1f28ce61_740e_4aa9_9a8f_4dbff52587d3" hidden="1">#REF!</definedName>
    <definedName name="TB1f2bc00b_ad56_40ee_b677_37c9e8ecfdd8" hidden="1">#REF!</definedName>
    <definedName name="TB1f339cd8_97b3_4745_8d50_9efb867bfe5c" hidden="1">#REF!</definedName>
    <definedName name="TB1f347afa_21f9_46c2_8e49_f58c8d745f95" hidden="1">#REF!</definedName>
    <definedName name="TB1f3657d9_8408_41e9_ac90_11147f01d0dc" hidden="1">#REF!</definedName>
    <definedName name="TB1f3aff30_8dd9_4e12_a3f5_3eb8a27d7027" hidden="1">#REF!</definedName>
    <definedName name="TB1f3bb9ec_e9a2_413f_8679_32eb367080cc" hidden="1">#REF!</definedName>
    <definedName name="TB1f3ed85a_ed2b_4048_97b5_8ed79b4a3a75" hidden="1">#REF!</definedName>
    <definedName name="TB1f487350_cbe7_4a0b_b542_4043a87b6c4d" hidden="1">#REF!</definedName>
    <definedName name="TB1f4c7fde_54f4_4ca7_a601_704428ccfe2d" hidden="1">#REF!</definedName>
    <definedName name="TB1f4f338e_81fa_48b4_85eb_58f8513e1913" hidden="1">#REF!</definedName>
    <definedName name="TB1f4fc0fc_db87_490e_a377_223c78cc7377" hidden="1">#REF!</definedName>
    <definedName name="TB1f5a4848_3074_4626_8eaa_9c0117daaa63" hidden="1">#REF!</definedName>
    <definedName name="TB1f652651_dd9f_49ab_a75f_c287b24869fc" hidden="1">#REF!</definedName>
    <definedName name="TB1f6abc8d_515b_4bd0_826d_a482a1ed47ef" hidden="1">#REF!</definedName>
    <definedName name="TB1f7156c1_f1b9_4415_821e_410075601203" hidden="1">#REF!</definedName>
    <definedName name="TB1f7c5cd6_f5e6_48de_9f66_cfad8121d98d" hidden="1">#REF!</definedName>
    <definedName name="TB1f883baf_2ef7_4129_8fa0_f00aed5a385e" hidden="1">#REF!</definedName>
    <definedName name="TB1f8bc777_4283_4b74_9371_84660d0eb620" hidden="1">#REF!</definedName>
    <definedName name="TB1f98699b_9b38_4431_ba23_1c14a24be389" hidden="1">#REF!</definedName>
    <definedName name="TB1f997c7e_bc23_4627_941d_a657d7378484" hidden="1">#REF!</definedName>
    <definedName name="TB1f9a3275_4d1c_4f14_aa6f_6600b9c77275" hidden="1">#REF!</definedName>
    <definedName name="TB1fa6a316_96c4_452e_9623_f5c04303a9fc" hidden="1">#REF!</definedName>
    <definedName name="TB1fc0ec4c_445a_41a7_81e5_a56518633bbc" hidden="1">#REF!</definedName>
    <definedName name="TB1fc18f06_c70b_4053_a72d_7223773e8a69" hidden="1">#REF!</definedName>
    <definedName name="TB1fcd4014_8a20_4e87_936b_d5163a74980c" hidden="1">#REF!</definedName>
    <definedName name="TB1fcf9d4e_8cbb_4203_964c_0ebaa37e9dba" hidden="1">#REF!</definedName>
    <definedName name="TB1fd41efd_d7e4_40d5_804c_6481010f6a48" hidden="1">#REF!</definedName>
    <definedName name="TB1fd6914e_576f_43cc_b743_02f5147917ac" hidden="1">#REF!</definedName>
    <definedName name="TB1fd87b79_1e0e_4c93_a736_c9c543d044bf" hidden="1">#REF!</definedName>
    <definedName name="TB1fda8a5c_5858_4732_86ce_833efd923a08" hidden="1">#REF!</definedName>
    <definedName name="TB1fed6f7a_d5f9_4ea9_80e6_c69d18dd7879" hidden="1">#REF!</definedName>
    <definedName name="TB1feffae8_2c30_4cb5_8375_4398d557f8c3" hidden="1">#REF!</definedName>
    <definedName name="TB1ff8301e_0475_480f_93dd_23b47a693016" hidden="1">#REF!</definedName>
    <definedName name="TB1ffa6c42_059e_4d00_b9d3_df0df7886ae8" hidden="1">#REF!</definedName>
    <definedName name="TB1ffee97d_ba6b_4874_af11_d2f29eeac848" hidden="1">#REF!</definedName>
    <definedName name="TB200159f0_1287_440b_90ea_4fead4c4a326" hidden="1">#REF!</definedName>
    <definedName name="TB2014093d_7064_416c_9bd6_15f11125ba56" hidden="1">#REF!</definedName>
    <definedName name="TB201510c9_dab8_4c45_8c5b_53ab9b855dc5" hidden="1">#REF!</definedName>
    <definedName name="TB20180dc8_142d_4e0e_9c20_050921074d89" hidden="1">#REF!</definedName>
    <definedName name="TB201aa362_e2c7_4663_a042_b67c091e9c27" hidden="1">#REF!</definedName>
    <definedName name="TB2021c460_bf45_404e_9261_9b0b47f2d3ec" hidden="1">#REF!</definedName>
    <definedName name="TB2029b80e_9177_413b_84ec_45c54530ee36" hidden="1">#REF!</definedName>
    <definedName name="TB202b5496_95ee_490e_8c51_433e89b47325" hidden="1">#REF!</definedName>
    <definedName name="TB2035419e_236d_4fad_9f20_c01c8e6a8c67" hidden="1">#REF!</definedName>
    <definedName name="TB2035605d_e221_45ea_bc0a_11fc66b60f6c" hidden="1">#REF!</definedName>
    <definedName name="TB20416c9d_4822_45ce_be6e_37d34df6530e" hidden="1">#REF!</definedName>
    <definedName name="TB2043907d_01ce_47ac_8f84_74c3d5eee763" hidden="1">#REF!</definedName>
    <definedName name="TB204c7519_db96_470b_9e69_16a4fb8b84c1" hidden="1">#REF!</definedName>
    <definedName name="TB204d9988_b8fc_4b97_93d9_6a774d78231a" hidden="1">#REF!</definedName>
    <definedName name="TB2076c617_c1c9_45aa_ba72_944a410c751b" hidden="1">#REF!</definedName>
    <definedName name="TB207883c4_e708_49f1_a515_e859bd3a720a" hidden="1">#REF!</definedName>
    <definedName name="TB2087ba30_5444_49b0_a522_2baaa22713c2" hidden="1">#REF!</definedName>
    <definedName name="TB20898a14_cb3f_4e67_9ec5_e5701060458b" hidden="1">#REF!</definedName>
    <definedName name="TB2098fd45_7de3_43ef_a42a_c78ea015463f" hidden="1">#REF!</definedName>
    <definedName name="TB2099c60d_a852_45b0_8d9a_f06e8c461634" hidden="1">#REF!</definedName>
    <definedName name="TB209dee6e_44ab_4f5f_af6a_a9f86b0a3940" hidden="1">#REF!</definedName>
    <definedName name="TB20ad68d5_d010_44ce_ae0a_bc32e6a5d079" hidden="1">#REF!</definedName>
    <definedName name="TB20b1418b_b2ec_49a6_8ab6_8a2be5bc3cd3" hidden="1">#REF!</definedName>
    <definedName name="TB20bfe19e_e6a3_4d1a_b2a4_29c2c97ab011" hidden="1">#REF!</definedName>
    <definedName name="TB20c40ea1_a8ef_4806_a1be_1b5660517702" hidden="1">#REF!</definedName>
    <definedName name="TB20c7d00d_3a36_4105_8282_8b706d0b6924" hidden="1">#REF!</definedName>
    <definedName name="TB20e1c971_68f7_4b53_9759_a936f2411901" hidden="1">#REF!</definedName>
    <definedName name="TB20ebe41d_56a8_4965_b7e5_f1d9a36e61c6" hidden="1">#REF!</definedName>
    <definedName name="TB21000af7_b735_4f79_9eaf_8628ef454f6e" hidden="1">#REF!</definedName>
    <definedName name="TB21054354_b2a6_4fd9_b69e_1cbcc30a7222" hidden="1">#REF!</definedName>
    <definedName name="TB21063e24_4bcd_4638_b696_783f8dc7260e" hidden="1">#REF!</definedName>
    <definedName name="TB2112c594_68b0_4890_ac8c_341e9eab90a8" hidden="1">#REF!</definedName>
    <definedName name="TB211445b3_6bb4_4824_a5d5_15039ee69152" hidden="1">#REF!</definedName>
    <definedName name="TB21280d4a_a6e8_4a2d_96ef_571f8b37d1d7" hidden="1">#REF!</definedName>
    <definedName name="TB212addfe_27ba_4bca_bab2_a19493e76f3e" hidden="1">#REF!</definedName>
    <definedName name="TB212e041c_c0ca_4adc_827e_5698ab2afade" hidden="1">#REF!</definedName>
    <definedName name="TB21302255_7665_46b1_92b4_83f0bd4d75c6" hidden="1">#REF!</definedName>
    <definedName name="TB2139c325_377b_4d14_bb97_7c51856eeec8" hidden="1">#REF!</definedName>
    <definedName name="TB213cde6f_cee0_4d06_ba44_9f7432c686a3" hidden="1">#REF!</definedName>
    <definedName name="TB213d13ba_cec6_44b1_84ae_e553c908f246" hidden="1">#REF!</definedName>
    <definedName name="TB2143d020_92d4_45f7_9973_558880d25e09" hidden="1">#REF!</definedName>
    <definedName name="TB214dfcfd_4b98_436e_9916_d869adff8a42" hidden="1">#REF!</definedName>
    <definedName name="TB215945b9_0f38_43b3_91da_283b8bb798ff" hidden="1">#REF!</definedName>
    <definedName name="TB215b550c_40cf_4e36_bd1e_0a6feab99e7a" hidden="1">#REF!</definedName>
    <definedName name="TB2160dcd6_44c3_4df1_8804_f0877d8a0c41" hidden="1">#REF!</definedName>
    <definedName name="TB216caaad_daaa_44b8_8894_0eeebfd6b019" hidden="1">#REF!</definedName>
    <definedName name="TB21715bf3_7506_4437_909d_7ec51ce0e4cb" hidden="1">#REF!</definedName>
    <definedName name="TB2175cf19_2498_4790_b696_97e904d6f1c1" hidden="1">#REF!</definedName>
    <definedName name="TB2176ef29_7331_4e3f_9326_2ca8d401d148" hidden="1">#REF!</definedName>
    <definedName name="TB2178f0e2_6a7a_45e8_b2a7_8bb650c6df99" hidden="1">#REF!</definedName>
    <definedName name="TB21803976_b7f7_41b5_bf37_02b1d08843e5" hidden="1">#REF!</definedName>
    <definedName name="TB21897b55_a158_4904_8c4a_1056ea8c4122" hidden="1">#REF!</definedName>
    <definedName name="TB2195bc68_d818_45fc_8ad7_793a322620f1" hidden="1">#REF!</definedName>
    <definedName name="TB21a78144_c8f1_42fa_b027_40e49803b130" hidden="1">#REF!</definedName>
    <definedName name="TB21b07207_6579_4422_96f0_a78dd8981190" hidden="1">#REF!</definedName>
    <definedName name="TB21b8d331_c750_4254_81fe_10d1c8b026ee" hidden="1">#REF!</definedName>
    <definedName name="TB21bf4e08_4d56_47de_b757_663cde7b5a1a" hidden="1">#REF!</definedName>
    <definedName name="TB21c09209_42f4_4f03_9ab0_405c59112b83" hidden="1">#REF!</definedName>
    <definedName name="TB21c24976_0d33_4de8_96b1_e41b4cc2a672" hidden="1">#REF!</definedName>
    <definedName name="TB21c55852_3fb1_45ca_96cd_d0c574e42753" hidden="1">#REF!</definedName>
    <definedName name="TB21cc0525_7748_4e14_9363_013107274214" hidden="1">#REF!</definedName>
    <definedName name="TB21d3459d_6628_4660_b91a_7b8478a46b15" hidden="1">#REF!</definedName>
    <definedName name="TB21d6e797_a6ca_42fc_bfbc_fa8ffac93835" hidden="1">#REF!</definedName>
    <definedName name="TB21d82011_e52d_49c8_bab6_511b7c92d82b" hidden="1">#REF!</definedName>
    <definedName name="TB21d976b3_b975_48fc_9bbe_f9e1f7ee496e" hidden="1">#REF!</definedName>
    <definedName name="TB21dab80c_0fc8_47af_a235_6280a4276a7f" hidden="1">#REF!</definedName>
    <definedName name="TB21dd2291_dfdc_475f_852e_940fd57ac548" hidden="1">#REF!</definedName>
    <definedName name="TB21ec7d8f_4bd6_4cb5_9388_dedf301bfd42" hidden="1">#REF!</definedName>
    <definedName name="TB21ee7a2c_f894_47f7_8543_ab1a6c38471a" hidden="1">#REF!</definedName>
    <definedName name="TB21f36693_768c_4fa8_90a5_bf938529b88b" hidden="1">#REF!</definedName>
    <definedName name="TB21fc8f5f_af32_402b_88c2_d9371395e0c5" hidden="1">#REF!</definedName>
    <definedName name="TB22051735_fc2d_43f2_8335_47980727b8fe" hidden="1">#REF!</definedName>
    <definedName name="TB2207911b_364d_4c1b_a077_b079a14ed21f" hidden="1">#REF!</definedName>
    <definedName name="TB220d2263_b041_4142_895e_dc5ab05113d5" hidden="1">#REF!</definedName>
    <definedName name="TB2218ebbe_21f0_4518_927d_51e372830499" hidden="1">#REF!</definedName>
    <definedName name="TB221abfb4_8aae_48e4_871d_7c3529de23ef" hidden="1">#REF!</definedName>
    <definedName name="TB221bfa8c_72a1_486f_8d75_06165fac40b4" hidden="1">#REF!</definedName>
    <definedName name="TB2225a9a9_e20d_4912_8a88_5872660db46e" hidden="1">#REF!</definedName>
    <definedName name="TB222b97a0_5780_4351_9570_7fa7990e62dc" hidden="1">#REF!</definedName>
    <definedName name="TB22312352_0d0c_4ab2_846c_a83edef65061" hidden="1">#REF!</definedName>
    <definedName name="TB22351121_3a8b_43ea_9ada_9f5e549e7e51" hidden="1">#REF!</definedName>
    <definedName name="TB223bc2e4_9757_467d_80b7_c67c70a12363" hidden="1">#REF!</definedName>
    <definedName name="TB2245af4d_4846_4513_97b0_f0b1f28746aa" hidden="1">#REF!</definedName>
    <definedName name="TB224e94d3_eeff_43b5_86b7_0124a6e1b4a5" hidden="1">#REF!</definedName>
    <definedName name="TB2259fb2c_3b42_4e1e_ac0e_4cb74e84dd08" hidden="1">#REF!</definedName>
    <definedName name="TB225ff980_e3cd_4c58_b91d_ac8dbc2f7d9d" hidden="1">#REF!</definedName>
    <definedName name="TB226381a8_f1fb_477a_ad99_06ce49fcaa0a" hidden="1">#REF!</definedName>
    <definedName name="TB226af689_75e2_43bd_bcec_ca02e68d6e7a" hidden="1">#REF!</definedName>
    <definedName name="TB228faff3_7dba_4135_b5d9_941e5b7fc882" hidden="1">#REF!</definedName>
    <definedName name="TB22900c69_90bb_460b_8e30_8790093515f7" hidden="1">#REF!</definedName>
    <definedName name="TB22908397_45a8_4dac_954f_6312b30ce3f3" hidden="1">#REF!</definedName>
    <definedName name="TB229f678e_9265_4da1_817e_0064252100e5" hidden="1">#REF!</definedName>
    <definedName name="TB229fba5b_7ef7_422a_a997_d7205c82ce96" hidden="1">#REF!</definedName>
    <definedName name="TB22a44841_85dc_4d51_adc7_8d411ee44566" hidden="1">#REF!</definedName>
    <definedName name="TB22aa8174_3539_47e3_b6be_602ea3912d20" hidden="1">#REF!</definedName>
    <definedName name="TB22b6c0d8_393f_4f83_8e4f_81d02f4d2bdb" hidden="1">#REF!</definedName>
    <definedName name="TB22bd52a5_d84c_4c0c_b9ed_674aec1da333" hidden="1">#REF!</definedName>
    <definedName name="TB22c3bb93_f4af_42f2_aa05_c650f47cd9c5" hidden="1">#REF!</definedName>
    <definedName name="TB22cd735f_8128_4a9b_9ff0_158944305d5c" hidden="1">#REF!</definedName>
    <definedName name="TB22d0d942_1afb_4604_a041_0100ae66a61b" hidden="1">#REF!</definedName>
    <definedName name="TB22d4ec3e_81b9_467d_a70e_391739908660" hidden="1">#REF!</definedName>
    <definedName name="TB22da0185_45cc_49ce_9fdb_4639db3d1016" hidden="1">#REF!</definedName>
    <definedName name="TB22e211a5_459f_47dc_b185_a32276c10c66" hidden="1">#REF!</definedName>
    <definedName name="TB22f2e6c6_a612_43a9_929c_408099859898" hidden="1">#REF!</definedName>
    <definedName name="TB22f48d50_836f_4842_97a1_eab1b8ec2747" hidden="1">#REF!</definedName>
    <definedName name="TB22f534b6_d65d_4fc5_8217_d28b14ccfc5b" hidden="1">#REF!</definedName>
    <definedName name="TB23005953_887f_4bb3_81a5_c8fd774d010d" hidden="1">#REF!</definedName>
    <definedName name="TB2300e26c_d56f_4360_898a_1a0cdb49b1a9" hidden="1">#REF!</definedName>
    <definedName name="TB230672e2_6e97_4873_b7d8_3dfe11220ae8" hidden="1">#REF!</definedName>
    <definedName name="TB2309fd80_88af_40f1_8b36_922e5e0989b6" hidden="1">#REF!</definedName>
    <definedName name="TB231ef6d8_fc66_43fd_bb17_e29e7bb40dd7" hidden="1">#REF!</definedName>
    <definedName name="TB232082d5_0a97_40bf_962d_35be38496159" hidden="1">#REF!</definedName>
    <definedName name="TB23278a92_410f_4af9_a199_1eb7ffde57cb" hidden="1">#REF!</definedName>
    <definedName name="TB23278e79_00fc_48fa_8747_9d1de6bdc72e" hidden="1">#REF!</definedName>
    <definedName name="TB23319f16_72b8_4261_8eb3_c2c48c0c87fc" hidden="1">#REF!</definedName>
    <definedName name="TB2346b606_0ba6_4652_8215_3f10e611eb35" hidden="1">#REF!</definedName>
    <definedName name="TB234a899c_e2df_44d2_97f9_94f3d57e6077" hidden="1">#REF!</definedName>
    <definedName name="TB23501a57_387a_4d00_b602_0ce2e6a75841" hidden="1">#REF!</definedName>
    <definedName name="TB2350dcb0_f195_434f_ac04_0d660fe1e949" hidden="1">#REF!</definedName>
    <definedName name="TB235f1b9a_c27b_46b3_b520_6e06b2833e30" hidden="1">#REF!</definedName>
    <definedName name="TB2369454f_8cae_4e0f_95a9_071aedeea79f" hidden="1">#REF!</definedName>
    <definedName name="TB23731ffe_3c07_43d6_952b_7cd12f6bc538" hidden="1">#REF!</definedName>
    <definedName name="TB2376b95e_751d_4c2d_a00d_84ef90dcbc84" hidden="1">#REF!</definedName>
    <definedName name="TB237862c9_0d9b_484e_a81f_8959657061a7" hidden="1">#REF!</definedName>
    <definedName name="TB2385713f_6ddd_4d0e_9a35_214c18225a28" hidden="1">#REF!</definedName>
    <definedName name="TB23866e79_93d6_47ac_af8d_181687b93dbf" hidden="1">#REF!</definedName>
    <definedName name="TB2389a4d5_3bc4_4277_8a0a_50d14c748aa2" hidden="1">#REF!</definedName>
    <definedName name="TB2390f73e_7888_4de4_9c9a_03b431eb373e" hidden="1">#REF!</definedName>
    <definedName name="TB23954e01_6762_4393_b044_957f5c852447" hidden="1">#REF!</definedName>
    <definedName name="TB239702fa_5e6d_4de3_9a04_36d38fd0c3ac" hidden="1">#REF!</definedName>
    <definedName name="TB239e8484_f48f_47ee_9ce8_eac2384ffbb8" hidden="1">#REF!</definedName>
    <definedName name="TB23a4a304_f9ac_4d5c_838d_b838201773e6" hidden="1">#REF!</definedName>
    <definedName name="TB23a60cef_18ea_4ef2_ba56_5d6e210dc844" hidden="1">#REF!</definedName>
    <definedName name="TB23aa06bb_c3f6_4a02_be5a_32233845c84e" hidden="1">#REF!</definedName>
    <definedName name="TB23abb05a_ea6d_4de5_9402_0c10f619200d" hidden="1">#REF!</definedName>
    <definedName name="TB23b47112_3edf_427e_bfe1_761109384d4c" hidden="1">#REF!</definedName>
    <definedName name="TB23c7a34e_7e59_49f8_bd8e_88b0535d754f" hidden="1">#REF!</definedName>
    <definedName name="TB23ca8b05_a8af_4133_9c7e_b57f96e2a247" hidden="1">#REF!</definedName>
    <definedName name="TB23cc9598_bb25_4dd5_a315_ee10f0eb40b1" hidden="1">#REF!</definedName>
    <definedName name="TB23d72cd4_f04e_4126_b4b1_42c4639f6818" hidden="1">#REF!</definedName>
    <definedName name="TB23e45831_c28c_4e4e_bbdf_4606664f4a50" hidden="1">#REF!</definedName>
    <definedName name="TB23e72c4c_66f0_43b9_8dd2_e446c2053748" hidden="1">#REF!</definedName>
    <definedName name="TB23eb3f3c_743d_4c58_843a_09d936201ffe" hidden="1">#REF!</definedName>
    <definedName name="TB23eb8df7_9400_4e6e_af4c_22c9420f1d4d" hidden="1">#REF!</definedName>
    <definedName name="TB23f9d7dc_77f5_4e22_9d64_8afebef7cbf0" hidden="1">#REF!</definedName>
    <definedName name="TB24009f14_1e8a_4286_9dc6_7cc694c25433" hidden="1">#REF!</definedName>
    <definedName name="TB2401bc7d_bb1b_42a7_a77a_9a55a7342561" hidden="1">#REF!</definedName>
    <definedName name="TB2407eb7b_fcbf_4e5a_8a35_f250a3121f5f" hidden="1">#REF!</definedName>
    <definedName name="TB2408fb92_16e4_42e4_ac39_d3ab7a6ef398" hidden="1">#REF!</definedName>
    <definedName name="TB2418c823_32e8_417d_98f6_14f39cbc0a75" hidden="1">#REF!</definedName>
    <definedName name="TB243feea1_ed76_4d2f_b3c3_c26ba4662fa9" hidden="1">#REF!</definedName>
    <definedName name="TB2444e63e_b78b_48e9_933f_c1afc3f1cbbd" hidden="1">#REF!</definedName>
    <definedName name="TB24450dc4_90ef_43a5_a342_c2002547f542" hidden="1">#REF!</definedName>
    <definedName name="TB244ec0d6_7662_4ed8_b319_5dfcf825cf2e" hidden="1">#REF!</definedName>
    <definedName name="TB246f865d_c695_4043_8c4d_19a63605c28c" hidden="1">#REF!</definedName>
    <definedName name="TB2473ca54_073d_4a0e_8928_07291d64d84f" hidden="1">#REF!</definedName>
    <definedName name="TB2474898b_1a22_4c8e_85e9_2165500c7e92" hidden="1">#REF!</definedName>
    <definedName name="TB2476adea_78f4_4470_926f_d033caabdfa7" hidden="1">#REF!</definedName>
    <definedName name="TB24827b76_cb21_4496_b818_0cbf7a42d5cb" hidden="1">#REF!</definedName>
    <definedName name="TB24887d8f_e8b9_4f2a_83cf_44f7dc14d93a" hidden="1">#REF!</definedName>
    <definedName name="TB248a6599_18f6_4d4f_946a_e781d01a260a" hidden="1">#REF!</definedName>
    <definedName name="TB248de8e0_9bc8_4b38_b3ec_f07c7bc9a9ff" hidden="1">#REF!</definedName>
    <definedName name="TB24b0d845_41c2_48fd_bda0_a671a4b09db1" hidden="1">#REF!</definedName>
    <definedName name="TB24b5abb2_2228_4147_8c54_f5b6bb9731c2" hidden="1">#REF!</definedName>
    <definedName name="TB24b6bf58_fc9e_4f4c_a6bb_74e000b83cb2" hidden="1">#REF!</definedName>
    <definedName name="TB24bcf86c_25fe_4e27_b521_bb90cf75db7e" hidden="1">#REF!</definedName>
    <definedName name="TB24c16eb9_933b_4f5e_a042_3d692406772f" hidden="1">#REF!</definedName>
    <definedName name="TB24c3b2ff_f8f6_4cb4_a39e_51445c8dade6" hidden="1">#REF!</definedName>
    <definedName name="TB24c8752c_2b57_41d8_9801_05132b22d1b3" hidden="1">#REF!</definedName>
    <definedName name="TB24cd6eab_a0a8_417d_b0ff_cd06ab3a73c4" hidden="1">#REF!</definedName>
    <definedName name="TB24d10ac5_9725_4fba_ae35_add6fdb2431e" hidden="1">#REF!</definedName>
    <definedName name="TB24d3075c_8f76_4903_832e_4abc307250ba" hidden="1">#REF!</definedName>
    <definedName name="TB24db727a_4a92_45b2_bb72_2dc8ae319bd3" hidden="1">#REF!</definedName>
    <definedName name="TB24e32f2f_7a59_481a_ab85_e9ecc04873fe" hidden="1">#REF!</definedName>
    <definedName name="TB24e5b56a_4f02_4c92_bd84_99911a50a8b9" hidden="1">#REF!</definedName>
    <definedName name="TB24e8202f_1e07_4511_8c0f_37d21b236497" hidden="1">#REF!</definedName>
    <definedName name="TB24ea4311_f5c7_4644_98ac_aa1b2bcc4035" hidden="1">#REF!</definedName>
    <definedName name="TB24ebe34c_e907_4978_9c09_514b27cc972f" hidden="1">#REF!</definedName>
    <definedName name="TB24ee1db2_d03c_4db8_b1ac_cfae64b0bfd9" hidden="1">#REF!</definedName>
    <definedName name="TB2518da36_0918_401b_82ef_0de46fc95cf2" hidden="1">#REF!</definedName>
    <definedName name="TB2520b8b0_2d4b_4b7e_beb6_097942937e28" hidden="1">#REF!</definedName>
    <definedName name="TB25246c30_9e27_4555_ac37_d5ca830d90ee" hidden="1">#REF!</definedName>
    <definedName name="TB25261338_7d11_444d_acae_b699fa8dc0d1" hidden="1">#REF!</definedName>
    <definedName name="TB252e7332_f098_4316_95ec_81a50b6e09ff" hidden="1">#REF!</definedName>
    <definedName name="TB2536383b_38ba_45fc_b4b2_07a2c3296eef" hidden="1">#REF!</definedName>
    <definedName name="TB2543bdfe_661c_4142_af45_7dd5d1210263" hidden="1">#REF!</definedName>
    <definedName name="TB254cc6b2_0556_47a5_9483_86f6287e2415" hidden="1">#REF!</definedName>
    <definedName name="TB25528712_8403_48fa_9d4c_596d2831f61b" hidden="1">#REF!</definedName>
    <definedName name="TB25616793_f3b4_4fb0_9dac_8efc6513c773" hidden="1">#REF!</definedName>
    <definedName name="TB2565560b_683f_461a_9960_0edcf57d7900" hidden="1">#REF!</definedName>
    <definedName name="TB257182d0_6ed5_40f6_8701_ed2506688a92" hidden="1">#REF!</definedName>
    <definedName name="TB2578c526_2d9d_4aae_8059_518a81a112a2" hidden="1">#REF!</definedName>
    <definedName name="TB25796abf_c51f_439d_bbff_415833fa69bc" hidden="1">#REF!</definedName>
    <definedName name="TB25877935_73ac_404f_8dc7_7caf2ed02bbc" hidden="1">#REF!</definedName>
    <definedName name="TB25888c43_dc88_4c97_b458_28d29d179969" hidden="1">#REF!</definedName>
    <definedName name="TB258a0b7f_e217_4f8d_a562_85f5b040c629" hidden="1">#REF!</definedName>
    <definedName name="TB25963ede_73ca_4471_8b3c_a490a046a796" hidden="1">#REF!</definedName>
    <definedName name="TB25b494a3_80c0_4f22_86d8_211c8da5e8e5" hidden="1">#REF!</definedName>
    <definedName name="TB25c7e316_0801_4a1c_9139_6366ee8be687" hidden="1">#REF!</definedName>
    <definedName name="TB25c9d7df_1a2b_42d4_a1c5_5b03dd99334b" hidden="1">#REF!</definedName>
    <definedName name="TB25cfca2b_8621_4a99_bdb2_fc356a79a7eb" hidden="1">#REF!</definedName>
    <definedName name="TB25d5bdc5_e985_4e68_8ce6_ffe172654ef4" hidden="1">#REF!</definedName>
    <definedName name="TB25db45fb_783c_4b3d_b742_93d32f0ba8b2" hidden="1">#REF!</definedName>
    <definedName name="TB25e821fd_e97a_4089_80e6_dacfa716ff4e" hidden="1">#REF!</definedName>
    <definedName name="TB260720be_f361_4cf2_8911_bc84e0098999" hidden="1">#REF!</definedName>
    <definedName name="TB260e59e3_0a0a_4298_ba3a_082aef5d2b7d" hidden="1">#REF!</definedName>
    <definedName name="TB261facb4_a288_4a05_978b_54efb8da46fc" hidden="1">#REF!</definedName>
    <definedName name="TB26202266_ddc5_42f2_98d6_4ec2b68193c4" hidden="1">#REF!</definedName>
    <definedName name="TB262653c7_3245_4c4d_a483_c901b018141a" hidden="1">#REF!</definedName>
    <definedName name="TB262cf572_0f0d_4ce8_a526_6ae95cce4524" hidden="1">#REF!</definedName>
    <definedName name="TB26350182_ebfb_4f98_9aa0_06fc6fb3a87d" hidden="1">#REF!</definedName>
    <definedName name="TB264f3f43_b556_4d6f_8ed2_df854700394e" hidden="1">#REF!</definedName>
    <definedName name="TB2650653f_3681_4a86_a6e5_ede15da17fb8" hidden="1">#REF!</definedName>
    <definedName name="TB26534c59_004d_496f_b751_5b2c99edaba6" hidden="1">#REF!</definedName>
    <definedName name="TB2660b72d_5e6a_4214_87a3_b7bcb6424862" hidden="1">#REF!</definedName>
    <definedName name="TB266b6305_0f5b_4250_8951_fac3586395a6" hidden="1">#REF!</definedName>
    <definedName name="TB266d56cd_c248_4308_9ae4_d94349dce456" hidden="1">#REF!</definedName>
    <definedName name="TB267eb5f7_fb08_4b32_b39a_8655520039cd" hidden="1">#REF!</definedName>
    <definedName name="TB26816720_2d64_4cd2_8bba_7d3464aff8bf" hidden="1">#REF!</definedName>
    <definedName name="TB269286b7_8302_408c_9b06_0487d40ac75b" hidden="1">#REF!</definedName>
    <definedName name="TB26962801_4166_470d_9e3b_57e8d9374aa8" hidden="1">#REF!</definedName>
    <definedName name="TB269f5395_26d5_4196_910e_a77c91a561ae" hidden="1">#REF!</definedName>
    <definedName name="TB26b1469b_978b_4cf8_a3a6_43c8d6804be3" hidden="1">#REF!</definedName>
    <definedName name="TB26b83a68_9a68_4e08_a3a6_f3ae65a4f9d7" hidden="1">#REF!</definedName>
    <definedName name="TB26b91bfc_10f3_4423_8b8b_58013b84705e" hidden="1">#REF!</definedName>
    <definedName name="TB26c926f8_2e3d_4af1_8be7_d310294cb3d9" hidden="1">#REF!</definedName>
    <definedName name="TB26c9b7b0_9431_452e_90c2_0f8e5a4b797c" hidden="1">#REF!</definedName>
    <definedName name="TB26ca7c4f_1501_4c9b_8370_2100e8456fb2" hidden="1">#REF!</definedName>
    <definedName name="TB26cf08aa_889c_4e89_bdef_c6c32a6dc5a0" hidden="1">#REF!</definedName>
    <definedName name="TB26d50500_de54_4af9_ba2a_ada42f6dfde0" hidden="1">#REF!</definedName>
    <definedName name="TB26deadd3_b0d7_4c88_aebe_cf6fc42a38f2" hidden="1">#REF!</definedName>
    <definedName name="TB26e14f98_faa3_4f5e_9925_3caba4582f44" hidden="1">#REF!</definedName>
    <definedName name="TB26e82aef_39b1_454f_8b81_b268a58655a0" hidden="1">#REF!</definedName>
    <definedName name="TB26fadbfe_fbbe_458c_911f_b67e1bde37f2" hidden="1">#REF!</definedName>
    <definedName name="TB2706acb1_39a9_4fee_a105_01f1fc6769fa" hidden="1">#REF!</definedName>
    <definedName name="TB2706c369_12b5_4cfc_92ed_d5af5aa984a3" hidden="1">#REF!</definedName>
    <definedName name="TB270d8a75_bb72_4ac3_926a_8bfb85e6b360" hidden="1">#REF!</definedName>
    <definedName name="TB27186c44_974e_4a83_802d_f8754b9dcb74" hidden="1">#REF!</definedName>
    <definedName name="TB2726f35b_f260_48dd_8ac9_16035e9b97b7" hidden="1">#REF!</definedName>
    <definedName name="TB2728ca50_842c_4583_af35_93da55559f96" hidden="1">#REF!</definedName>
    <definedName name="TB2731632e_c2a5_401d_bf47_2e489fa04f73" hidden="1">#REF!</definedName>
    <definedName name="TB2735e274_8f4d_4e72_b79d_3811157d9302" hidden="1">#REF!</definedName>
    <definedName name="TB27408c6b_0a0d_40ff_9495_17161757ad33" hidden="1">#REF!</definedName>
    <definedName name="TB2740dc31_58be_476c_b9ea_795b9fa1aa2f" hidden="1">#REF!</definedName>
    <definedName name="TB2745a7af_ee7e_4286_9043_2aa8422756cb" hidden="1">#REF!</definedName>
    <definedName name="TB2748788b_6796_4bb7_a157_bff6879a04fe" hidden="1">#REF!</definedName>
    <definedName name="TB274cb430_178a_4a40_af4c_08f04d65f3c2" hidden="1">#REF!</definedName>
    <definedName name="TB274d539f_67a8_4f2b_bc88_0902d5df6bd1" hidden="1">#REF!</definedName>
    <definedName name="TB2759e3c5_389d_4e5d_ab3e_225ba15fa26c" hidden="1">#REF!</definedName>
    <definedName name="TB275bcdb1_bfb7_4050_abae_42f8d1d49b5f" hidden="1">#REF!</definedName>
    <definedName name="TB275d0e7c_47a5_467d_a897_ee64d2214c76" hidden="1">#REF!</definedName>
    <definedName name="TB2774ef20_4393_427e_bed2_7ddd5624bba6" hidden="1">#REF!</definedName>
    <definedName name="TB2778d72b_5d69_4214_8f8d_49baa4cb2178" hidden="1">#REF!</definedName>
    <definedName name="TB2789cf34_81ab_46e3_b236_17f958cb4c52" hidden="1">#REF!</definedName>
    <definedName name="TB278d07c6_e33a_492e_b8a8_399fb8de81a2" hidden="1">#REF!</definedName>
    <definedName name="TB2798f1bd_0158_4ebd_b46a_699914b4bf64" hidden="1">#REF!</definedName>
    <definedName name="TB279e6c63_833e_4e68_9b14_bdc0e2b0583c" hidden="1">#REF!</definedName>
    <definedName name="TB27a92349_da60_42cb_88f9_32af4a8236b4" hidden="1">#REF!</definedName>
    <definedName name="TB27a98793_be45_45c9_89ef_3e2abda15933" hidden="1">#REF!</definedName>
    <definedName name="TB27aac4f9_b800_4b9e_9f24_9fcf59a9e7f7" hidden="1">#REF!</definedName>
    <definedName name="TB27ce1364_21ea_487b_8064_fb84b012945c" hidden="1">#REF!</definedName>
    <definedName name="TB27da08ba_d2af_473c_9249_9a2a59144a99" hidden="1">#REF!</definedName>
    <definedName name="TB27e09c28_b7de_4d95_b06e_62ae2bd5cadf" hidden="1">#REF!</definedName>
    <definedName name="TB27e38ada_7f04_4245_bec1_07af112f4eb1" hidden="1">#REF!</definedName>
    <definedName name="TB27e43d67_10d9_4faf_a913_bb6eee9efc85" hidden="1">#REF!</definedName>
    <definedName name="TB27e526e6_3035_485e_aaf2_28e2aebe501c" hidden="1">#REF!</definedName>
    <definedName name="TB27f0f5fe_ef2a_4cec_ae47_f140cbdc9076" hidden="1">#REF!</definedName>
    <definedName name="TB27f3db14_e92e_41d1_ab00_07329bed1a85" hidden="1">#REF!</definedName>
    <definedName name="TB27f85bd2_e7a1_4084_95da_fbfe3dececff" hidden="1">#REF!</definedName>
    <definedName name="TB27f87ed0_6629_4b73_ab1b_279fb61ba196" hidden="1">#REF!</definedName>
    <definedName name="TB28059e3c_9c8a_4fea_b5f9_5f66af9f645a" hidden="1">#REF!</definedName>
    <definedName name="TB280c7afe_6191_43dc_967c_2d13cb837c39" hidden="1">#REF!</definedName>
    <definedName name="TB280e4f44_0955_4bcd_b444_ca511fb11303" hidden="1">#REF!</definedName>
    <definedName name="TB28141784_433a_4c47_87ae_0471c8d3bc01" hidden="1">#REF!</definedName>
    <definedName name="TB282deb8c_c486_418c_afaa_6451ea277dbc" hidden="1">#REF!</definedName>
    <definedName name="TB2832d60b_9fae_4f19_9df1_2a63cd90146c" hidden="1">#REF!</definedName>
    <definedName name="TB2833058a_5bd0_4964_8129_0fc1e49f9e80" hidden="1">#REF!</definedName>
    <definedName name="TB284a0388_c004_49f8_a415_9b11f2e2230c" hidden="1">#REF!</definedName>
    <definedName name="TB284af4ac_6559_498e_a1be_52856726a95e" hidden="1">#REF!</definedName>
    <definedName name="TB28555fdc_47b3_4086_ad5b_79d7f2ea3945" hidden="1">#REF!</definedName>
    <definedName name="TB2865142e_952b_4128_bf98_fc6ffb714e07" hidden="1">#REF!</definedName>
    <definedName name="TB2866c358_61e9_4cbc_9a6c_3d712ecaefd1" hidden="1">#REF!</definedName>
    <definedName name="TB286a63d6_39c9_42f6_9b29_e1b2420b991c" hidden="1">#REF!</definedName>
    <definedName name="TB2871064d_018b_4063_928b_27b43c8b9e91" hidden="1">#REF!</definedName>
    <definedName name="TB28725ed7_f6b8_469f_95e9_c7cb216b3093" hidden="1">#REF!</definedName>
    <definedName name="TB2875f353_613f_457e_8d64_1133c0e3fdd2" hidden="1">#REF!</definedName>
    <definedName name="TB287768e5_2a89_4a95_aa62_2abfc6bace37" hidden="1">#REF!</definedName>
    <definedName name="TB2879d1ab_bfbb_490f_adeb_556197598836" hidden="1">#REF!</definedName>
    <definedName name="TB2885157b_fc4a_4f77_ae8f_3ebefc914af9" hidden="1">#REF!</definedName>
    <definedName name="TB2885eb5d_fdc0_4db6_a3ad_d3deb4a26247" hidden="1">#REF!</definedName>
    <definedName name="TB288cb4be_01e6_46ea_b5c6_76922484c3c4" hidden="1">#REF!</definedName>
    <definedName name="TB28a0c469_fe84_4e53_8527_5235b3a44e8a" hidden="1">#REF!</definedName>
    <definedName name="TB28a5e9ab_13c6_4819_bc5e_5d6e2b37f711" hidden="1">#REF!</definedName>
    <definedName name="TB28a98275_c38d_445f_8a42_db79a34aebc2" hidden="1">#REF!</definedName>
    <definedName name="TB28b35012_7718_45d7_bf5e_eb693ba41250" hidden="1">#REF!</definedName>
    <definedName name="TB28b3cd97_ed90_4696_95bb_7bb796867b4f" hidden="1">#REF!</definedName>
    <definedName name="TB28d3ff88_c2ea_4d72_a80f_c69cdcfd397e" hidden="1">#REF!</definedName>
    <definedName name="TB28e6e72b_5d24_4c5b_a64b_0c0eba16a0c3" hidden="1">#REF!</definedName>
    <definedName name="TB28ed4db7_3419_4a3c_ace4_ccc8454ec4ce" hidden="1">#REF!</definedName>
    <definedName name="TB28ff1690_0c20_4092_bbe4_875226ff05e6" hidden="1">#REF!</definedName>
    <definedName name="TB2906cdfd_0eb9_44e9_bf1e_939b54fc21c6" hidden="1">#REF!</definedName>
    <definedName name="TB290d9b9e_feb6_421f_b41f_ef009bd2582e" hidden="1">#REF!</definedName>
    <definedName name="TB2919ca1a_4edf_40bd_bedc_d23487a6f767" hidden="1">#REF!</definedName>
    <definedName name="TB291a8c74_f825_4b89_bb35_19b9bba3b7fe" hidden="1">#REF!</definedName>
    <definedName name="TB291dadf5_1ae6_4f99_8b34_d84818ab1167" hidden="1">#REF!</definedName>
    <definedName name="TB292e606f_dba6_4f8e_93c6_8bccdb4a1b75" hidden="1">#REF!</definedName>
    <definedName name="TB2930bc9a_cdae_4b60_91a9_bc091a58dc52" hidden="1">#REF!</definedName>
    <definedName name="TB293215c2_1a44_4267_bbda_7f7493f2ee32" hidden="1">#REF!</definedName>
    <definedName name="TB293d223e_3105_4947_a0a6_cba6283e8299" hidden="1">#REF!</definedName>
    <definedName name="TB2947faa5_0bd3_463e_a357_070b49e0ba1f" hidden="1">#REF!</definedName>
    <definedName name="TB294c406d_761d_4de7_a374_6c73f6d6d4ee" hidden="1">#REF!</definedName>
    <definedName name="TB294f710d_90e7_4ca8_9fa7_8a854cb28481" hidden="1">#REF!</definedName>
    <definedName name="TB29541018_9160_45c1_9dad_7360427e461e" hidden="1">#REF!</definedName>
    <definedName name="TB29547725_44be_41f7_a1d5_05229764c8e0" hidden="1">#REF!</definedName>
    <definedName name="TB295cd91e_5a9a_479a_b190_271ef8a62640" hidden="1">#REF!</definedName>
    <definedName name="TB297413b9_d549_4f75_a6a1_c4ac5efa131d" hidden="1">#REF!</definedName>
    <definedName name="TB297882c4_e4b2_4487_a9c9_0a16feaffc98" hidden="1">#REF!</definedName>
    <definedName name="TB297aa130_f4f4_4391_a6d6_8ba377505269" hidden="1">#REF!</definedName>
    <definedName name="TB29845419_f881_4d5e_8453_98857cd4f3aa" hidden="1">#REF!</definedName>
    <definedName name="TB29856706_bb26_433a_8af4_cf5ff3f4f2ba" hidden="1">#REF!</definedName>
    <definedName name="TB29a14ff4_b889_4c60_875f_64d2cc9eb9e0" hidden="1">#REF!</definedName>
    <definedName name="TB29aaf2d2_aacb_418c_99cd_120121eb9231" hidden="1">#REF!</definedName>
    <definedName name="TB29b65b83_5082_43bf_8ac4_d62bcd54f165" hidden="1">#REF!</definedName>
    <definedName name="TB29b6c4ed_940e_4c53_ad93_aacc8edff76e" hidden="1">#REF!</definedName>
    <definedName name="TB29b965d8_ae8c_4180_b7c3_beb533c49a22" hidden="1">#REF!</definedName>
    <definedName name="TB29bc8ecd_85cd_4654_9fa1_aca6925bafcd" hidden="1">#REF!</definedName>
    <definedName name="TB29cd66ac_a664_4d67_b228_4e4b0f303ae2" hidden="1">#REF!</definedName>
    <definedName name="TB29cff092_fab3_4eb7_9f0c_fbe38a2c0cec" hidden="1">#REF!</definedName>
    <definedName name="TB29d44709_ddbd_4296_b91f_7cfc44387106" hidden="1">#REF!</definedName>
    <definedName name="TB29d7cc72_fe11_4d28_91b3_5ff1fee90496" hidden="1">#REF!</definedName>
    <definedName name="TB29e802b4_a235_453c_a781_f49e3752af58" hidden="1">#REF!</definedName>
    <definedName name="TB29eec207_20aa_4fae_865a_0a1f070ca346" hidden="1">#REF!</definedName>
    <definedName name="TB29f083dd_0f1e_4b1c_b087_63093dc3c71b" hidden="1">#REF!</definedName>
    <definedName name="TB29fb3838_c3e8_49fd_8b53_ab294ca458d5" hidden="1">#REF!</definedName>
    <definedName name="TB29fb5a3d_99d8_45f9_b7c8_09a39104c64d" hidden="1">#REF!</definedName>
    <definedName name="TB29fc5f3c_2a2b_4051_8af3_c4397c78e847" hidden="1">#REF!</definedName>
    <definedName name="TB29ff11ea_2f9b_4c9e_a722_355d9d64a2cf" hidden="1">#REF!</definedName>
    <definedName name="TB29ff1bea_10b1_4315_bd55_96fd2e6dccb5" hidden="1">#REF!</definedName>
    <definedName name="TB2a004a41_5229_4b03_9cd8_68549f27652b" hidden="1">#REF!</definedName>
    <definedName name="TB2a06f16d_ad1d_4fb3_b499_bd610f89f807" hidden="1">#REF!</definedName>
    <definedName name="TB2a0f4618_b489_4b55_a23f_a4ea2550518f" hidden="1">#REF!</definedName>
    <definedName name="TB2a0fecd5_6cb2_41bc_866b_b76658c5163f" hidden="1">#REF!</definedName>
    <definedName name="TB2a0ffa16_d29f_40b1_999f_6a1c64fcc365" hidden="1">#REF!</definedName>
    <definedName name="TB2a2032bb_c619_43c3_b321_12c7898636f1" hidden="1">#REF!</definedName>
    <definedName name="TB2a232a12_8cfb_42d8_a9c7_060294ab9504" hidden="1">#REF!</definedName>
    <definedName name="TB2a245a0d_e537_447f_8a3f_8c25107bbf4a" hidden="1">#REF!</definedName>
    <definedName name="TB2a292457_69ee_4d0d_9f3f_e3459e5be9b9" hidden="1">#REF!</definedName>
    <definedName name="TB2a2e2cc8_125a_4c95_aba9_cc075584502c" hidden="1">#REF!</definedName>
    <definedName name="TB2a3a0175_60ce_4f41_8d1a_8109fa680093" hidden="1">#REF!</definedName>
    <definedName name="TB2a405568_3e15_4b5d_831b_773551209778" hidden="1">#REF!</definedName>
    <definedName name="TB2a419a94_02a4_45ca_af15_9def069a1d1c" hidden="1">#REF!</definedName>
    <definedName name="TB2a44b1ad_2761_461b_8240_2e5bb4ae17f7" hidden="1">#REF!</definedName>
    <definedName name="TB2a50fac8_5ccf_4556_aba6_e6c8b6e6becd" hidden="1">#REF!</definedName>
    <definedName name="TB2a5eb23f_4b59_43b1_9a16_8971db81627e" hidden="1">#REF!</definedName>
    <definedName name="TB2a5f23bb_388a_4b6b_baba_c0fb2c45a66b" hidden="1">#REF!</definedName>
    <definedName name="TB2a61d2f1_cc2d_4c52_8f88_122d988a61df" hidden="1">#REF!</definedName>
    <definedName name="TB2a75a5e4_8f96_48c0_8a0d_20c49196e44a" hidden="1">#REF!</definedName>
    <definedName name="TB2a7ef10f_0e11_4f32_87ec_162a3b666349" hidden="1">#REF!</definedName>
    <definedName name="TB2a8030f3_1dd6_4044_96d2_b2a1da98dfcd" hidden="1">#REF!</definedName>
    <definedName name="TB2a85f3ef_1887_43a0_b8b7_25674d531ee0" hidden="1">#REF!</definedName>
    <definedName name="TB2a877177_dc1e_4d59_9419_84d3e022ddb1" hidden="1">#REF!</definedName>
    <definedName name="TB2a8c22c3_7b12_415d_8a43_ff3b956bf6d4" hidden="1">#REF!</definedName>
    <definedName name="TB2a99787d_8ee5_4715_ab36_3c2368ce227c" hidden="1">#REF!</definedName>
    <definedName name="TB2a9a8986_f0b5_43a2_8de0_27f60d770061" hidden="1">#REF!</definedName>
    <definedName name="TB2a9c1e18_0e79_4cf1_a754_b4d1ca84b327" hidden="1">#REF!</definedName>
    <definedName name="TB2aabd358_3a01_47c2_8e18_2da2c19d5651" hidden="1">#REF!</definedName>
    <definedName name="TB2aaf118e_7c78_4a10_ba4b_7a271bfa66c1" hidden="1">#REF!</definedName>
    <definedName name="TB2ab35f64_d36a_4706_80ed_843302c72e1d" hidden="1">#REF!</definedName>
    <definedName name="TB2ab9fd0d_ec5d_493a_b9b6_a30534346fba" hidden="1">#REF!</definedName>
    <definedName name="TB2acae345_3c27_40a8_93f3_0d866be62253" hidden="1">#REF!</definedName>
    <definedName name="TB2ad2ab76_7413_4e52_89ef_297201477291" hidden="1">#REF!</definedName>
    <definedName name="TB2ad46d5a_a61f_4c7d_a271_0a85e97bd560" hidden="1">#REF!</definedName>
    <definedName name="TB2adffb2c_6af2_445e_a8ac_050aa0221d32" hidden="1">#REF!</definedName>
    <definedName name="TB2ae8fb02_69e2_45fd_af6b_adbd88d196e5" hidden="1">#REF!</definedName>
    <definedName name="TB2aef8832_4d14_4655_906a_654dc71fedf0" hidden="1">#REF!</definedName>
    <definedName name="TB2af34207_fccb_41b6_9380_4bd4d5dfdd74" hidden="1">#REF!</definedName>
    <definedName name="TB2af88b15_dfb0_4dc7_be91_13f7b4436621" hidden="1">#REF!</definedName>
    <definedName name="TB2afb0729_9ae9_4a9d_8269_557421392a27" hidden="1">#REF!</definedName>
    <definedName name="TB2afb0985_6a2a_4dbb_a300_78119bea6f15" hidden="1">#REF!</definedName>
    <definedName name="TB2afee0f2_8eac_4d4f_98ca_b313b9646003" hidden="1">#REF!</definedName>
    <definedName name="TB2b0045a9_708d_4510_a2a9_780b666ffd72" hidden="1">#REF!</definedName>
    <definedName name="TB2b094125_b44e_457f_be86_92b9e9fc7c35" hidden="1">#REF!</definedName>
    <definedName name="TB2b0cfb34_fb68_424d_ab0e_7bd4403ab556" hidden="1">#REF!</definedName>
    <definedName name="TB2b12cb42_c3bb_412e_91ae_cd95bc444306" hidden="1">#REF!</definedName>
    <definedName name="TB2b13ee5b_e8ac_4140_9f44_9aeec0fede3c" hidden="1">#REF!</definedName>
    <definedName name="TB2b18c952_80ab_4b3b_8866_6fc9e60a5e1e" hidden="1">#REF!</definedName>
    <definedName name="TB2b1ffe06_197e_4afa_b8bb_29830b498ff1" hidden="1">#REF!</definedName>
    <definedName name="TB2b251694_c6f3_4a62_9527_dfea68809b39" hidden="1">#REF!</definedName>
    <definedName name="TB2b261294_f77c_4f2c_8774_f4fe36500368" hidden="1">#REF!</definedName>
    <definedName name="TB2b2d415a_65a9_4f29_997e_5b0fa3ee87ba" hidden="1">#REF!</definedName>
    <definedName name="TB2b38aab9_642c_48e7_854c_cefb61177782" hidden="1">#REF!</definedName>
    <definedName name="TB2b41c27c_4db6_478b_8828_32a42b05ff33" hidden="1">#REF!</definedName>
    <definedName name="TB2b55b4d8_8c8e_4b23_8033_4cf98e07fec4" hidden="1">#REF!</definedName>
    <definedName name="TB2b61f53c_8d4b_472d_a009_ea52a878ea98" hidden="1">#REF!</definedName>
    <definedName name="TB2b623650_70e8_451e_807c_839179916d26" hidden="1">#REF!</definedName>
    <definedName name="TB2b6a4a1a_d4b9_4110_81be_2b54ee72d889" hidden="1">#REF!</definedName>
    <definedName name="TB2b6a946c_c810_46bc_ab5b_e32db1f9d784" hidden="1">#REF!</definedName>
    <definedName name="TB2b783b8b_8364_4f73_bea3_6a6e6e43c818" hidden="1">#REF!</definedName>
    <definedName name="TB2b89f683_17e5_4d83_ae7b_d1e57233d6f3" hidden="1">#REF!</definedName>
    <definedName name="TB2b908f2b_f0f0_43ff_bffa_018bb66d05be" hidden="1">#REF!</definedName>
    <definedName name="TB2b9938b1_6ca3_496d_a07b_42738f29c07f" hidden="1">#REF!</definedName>
    <definedName name="TB2b99a130_ae02_442d_87a9_53da5462c1cb" hidden="1">#REF!</definedName>
    <definedName name="TB2bbd8686_ceb6_40c1_9c83_b3242d10d776" hidden="1">#REF!</definedName>
    <definedName name="TB2bccf7d1_42e1_4998_bd8d_242f086f0c81" hidden="1">#REF!</definedName>
    <definedName name="TB2bcde4e9_5b22_467e_a0ff_7bc8cb342768" hidden="1">#REF!</definedName>
    <definedName name="TB2bd68b08_6bf0_4f6c_93d6_d5fdea97941b" hidden="1">#REF!</definedName>
    <definedName name="TB2bde74f9_b60d_45a0_8c06_abf40f881f03" hidden="1">#REF!</definedName>
    <definedName name="TB2bdfbe62_cfad_466b_8a49_45801d30ab42" hidden="1">#REF!</definedName>
    <definedName name="TB2be704a9_aa4f_4cc5_ab58_97dca5854999" hidden="1">#REF!</definedName>
    <definedName name="TB2bf47690_9789_44d3_84d5_4ab90ded1d51" hidden="1">#REF!</definedName>
    <definedName name="TB2bf93009_a8eb_4dc8_9984_0ccee5de81af" hidden="1">#REF!</definedName>
    <definedName name="TB2c030eb6_efb5_4ba2_b429_eaf6b0c13282" hidden="1">#REF!</definedName>
    <definedName name="TB2c03af7b_e4d0_4cb1_baa6_b00cd91c3f7c" hidden="1">#REF!</definedName>
    <definedName name="TB2c0846ea_62ba_40cd_97d0_9202b9f9f2e2" hidden="1">#REF!</definedName>
    <definedName name="TB2c1c0497_4b45_4e74_80c7_f9436f4057ab" hidden="1">#REF!</definedName>
    <definedName name="TB2c27d516_7868_47dc_a4bc_8d21e64815af" hidden="1">#REF!</definedName>
    <definedName name="TB2c2e4d06_fa55_4a0c_af92_227aa71714c0" hidden="1">#REF!</definedName>
    <definedName name="TB2c2e930c_9a81_4adf_8144_a8f06148fb06" hidden="1">#REF!</definedName>
    <definedName name="TB2c2f6e7f_29a9_4775_b30a_f6ed357c77a7" hidden="1">#REF!</definedName>
    <definedName name="TB2c323cae_2d71_4244_947a_812c80d32233" hidden="1">#REF!</definedName>
    <definedName name="TB2c36fb97_7abb_433c_8737_9401a7691fbc" hidden="1">#REF!</definedName>
    <definedName name="TB2c39092a_ef1e_49ff_90c9_7eb25db4a44f" hidden="1">#REF!</definedName>
    <definedName name="TB2c391a97_5036_45a2_a55b_9097bdcd3690" hidden="1">#REF!</definedName>
    <definedName name="TB2c3dc644_edd9_44a8_bea8_6997d9b12602" hidden="1">#REF!</definedName>
    <definedName name="TB2c4f7869_58af_4b00_97c0_cd7f3c3839c6" hidden="1">#REF!</definedName>
    <definedName name="TB2c504236_9cc5_4e79_bb3f_4d2c5318614b" hidden="1">#REF!</definedName>
    <definedName name="TB2c519a8e_f29f_413c_9255_af6a714ea937" hidden="1">#REF!</definedName>
    <definedName name="TB2c57fb14_fd57_47ac_ba01_647a3f3d10b3" hidden="1">#REF!</definedName>
    <definedName name="TB2c586900_fa13_406d_bcc7_381391c070e3" hidden="1">#REF!</definedName>
    <definedName name="TB2c5ce447_738a_4627_8fdc_a3ec40c1d456" hidden="1">#REF!</definedName>
    <definedName name="TB2c630fd5_52ba_4970_a19a_fc547001c3d8" hidden="1">#REF!</definedName>
    <definedName name="TB2c6378de_adf3_44bd_a502_f8f25d8f9833" hidden="1">#REF!</definedName>
    <definedName name="TB2c703d1e_b335_4924_8ad8_ff937673a6ea" hidden="1">#REF!</definedName>
    <definedName name="TB2c7663e1_25ef_474e_ba5f_8254e4c82659" hidden="1">#REF!</definedName>
    <definedName name="TB2c78533c_c1c1_41a7_b0fe_a47e4bf16241" hidden="1">#REF!</definedName>
    <definedName name="TB2c7ae605_bca8_4203_8e5a_4e05f432ac55" hidden="1">#REF!</definedName>
    <definedName name="TB2c81704b_e3eb_496f_b704_51ee401c060f" hidden="1">#REF!</definedName>
    <definedName name="TB2c859ce2_54ef_4f7f_9665_7b3d62528a19" hidden="1">#REF!</definedName>
    <definedName name="TB2c8a6295_afca_4520_ba8a_2aeb22a4a6a1" hidden="1">#REF!</definedName>
    <definedName name="TB2c943bdf_86e4_4379_a094_fc5d6696c035" hidden="1">#REF!</definedName>
    <definedName name="TB2c94b222_9e78_4770_a26b_bce43c4f5c29" hidden="1">#REF!</definedName>
    <definedName name="TB2c9b34e8_eda6_4983_885e_521ab15f88a8" hidden="1">#REF!</definedName>
    <definedName name="TB2c9ea107_0104_4fc3_9685_79f6726e709f" hidden="1">#REF!</definedName>
    <definedName name="TB2c9ec089_b527_44ee_93f1_e2af46ecf39a" hidden="1">#REF!</definedName>
    <definedName name="TB2ca0b342_ea7d_41eb_809f_8811d08eec4a" hidden="1">#REF!</definedName>
    <definedName name="TB2ca10090_b419_40ed_bd30_4b4ff1c8fce1" hidden="1">#REF!</definedName>
    <definedName name="TB2ca9294c_0d97_4c42_8d9c_9825cc61feeb" hidden="1">#REF!</definedName>
    <definedName name="TB2cbdceba_dcda_4895_8f3a_8147b8288c4e" hidden="1">#REF!</definedName>
    <definedName name="TB2cd4357f_ee7d_4d35_80bf_48d2b7d7d75d" hidden="1">#REF!</definedName>
    <definedName name="TB2cda1c98_24e6_48cb_8e84_103af4ead101" hidden="1">#REF!</definedName>
    <definedName name="TB2ce01fd8_edaf_417e_884b_ca9430974829" hidden="1">#REF!</definedName>
    <definedName name="TB2ce8c050_2552_4fff_88f9_9714c8b740cd" hidden="1">#REF!</definedName>
    <definedName name="TB2cecbf70_b448_4ce5_9e7d_4c46cdf80ba9" hidden="1">#REF!</definedName>
    <definedName name="TB2cecf204_bd18_487a_b1b2_c4f649d2b296" hidden="1">#REF!</definedName>
    <definedName name="TB2d07cd1c_72c6_49ab_8253_12ec9d70a5dc" hidden="1">#REF!</definedName>
    <definedName name="TB2d0b7c48_4cc7_4a89_bf69_e1dde8b17db1" hidden="1">#REF!</definedName>
    <definedName name="TB2d0c9bee_9b8f_4a89_af7f_55c91ac86a64" hidden="1">#REF!</definedName>
    <definedName name="TB2d132d93_fcff_4dca_81f2_b3f459360b83" hidden="1">#REF!</definedName>
    <definedName name="TB2d1ba622_1739_4f9f_b8f7_d9775989ab32" hidden="1">#REF!</definedName>
    <definedName name="TB2d253a41_e52e_4fc5_9bfb_c4aa647a1125" hidden="1">#REF!</definedName>
    <definedName name="TB2d2894e5_fb53_46f0_98d1_e7a1d0509575" hidden="1">#REF!</definedName>
    <definedName name="TB2d2b8c8d_5f12_4d17_936d_407fae4a5dd6" hidden="1">#REF!</definedName>
    <definedName name="TB2d2ca5be_0b3c_4d7b_b9df_d941a49b92f8" hidden="1">#REF!</definedName>
    <definedName name="TB2d305789_a0b4_4676_8c48_34cf1e073898" hidden="1">#REF!</definedName>
    <definedName name="TB2d3478bb_bd0a_4139_96dc_9b4f719b0809" hidden="1">#REF!</definedName>
    <definedName name="TB2d34f66e_c7a3_4144_873b_ddacfe8b0498" hidden="1">#REF!</definedName>
    <definedName name="TB2d399c81_3636_40f2_a3bc_3b15193b0815" hidden="1">#REF!</definedName>
    <definedName name="TB2d39b68b_c83b_42d6_8416_0e7c69ce0593" hidden="1">#REF!</definedName>
    <definedName name="TB2d40a852_4edf_4a8c_bf49_ec4310b19bc0" hidden="1">#REF!</definedName>
    <definedName name="TB2d55d10e_fa30_4b6e_bf2f_a90997c79190" hidden="1">#REF!</definedName>
    <definedName name="TB2d695b8c_69cd_43f3_8227_1183107d5d60" hidden="1">#REF!</definedName>
    <definedName name="TB2d7ac4e0_a55b_403c_a5b7_c637aa5a33d2" hidden="1">#REF!</definedName>
    <definedName name="TB2d7f6d4b_673c_4a68_be48_79ae37fec382" hidden="1">#REF!</definedName>
    <definedName name="TB2d841bfa_f52e_4926_abfd_c1bc32eefaab" hidden="1">#REF!</definedName>
    <definedName name="TB2d84cd92_939f_4af0_855d_41c1330e2a2e" hidden="1">#REF!</definedName>
    <definedName name="TB2d880508_63a7_4f70_a1a3_7c219da889ee" hidden="1">#REF!</definedName>
    <definedName name="TB2d94170c_da7c_4a5f_978c_c932ef249a8e" hidden="1">#REF!</definedName>
    <definedName name="TB2d9fb6d8_37e5_4d32_9adc_21cab75bb846" hidden="1">#REF!</definedName>
    <definedName name="TB2da3bac0_e1ce_4893_aaba_621c03d95bdf" hidden="1">#REF!</definedName>
    <definedName name="TB2da65478_c776_4438_9e30_c491cd051f0a" hidden="1">#REF!</definedName>
    <definedName name="TB2daf1f5c_41ff_4957_b4ef_0eb1a79de559" hidden="1">#REF!</definedName>
    <definedName name="TB2db3f277_52af_4b06_903e_efacab3d9b1b" hidden="1">#REF!</definedName>
    <definedName name="TB2db659b9_3843_4eb4_8181_1ed35b72f296" hidden="1">#REF!</definedName>
    <definedName name="TB2dc2958b_bbd9_4541_a55d_098757d7f211" hidden="1">#REF!</definedName>
    <definedName name="TB2dd46c32_b164_42a4_ac14_2d951d255ddc" hidden="1">#REF!</definedName>
    <definedName name="TB2de10ea6_548e_4ffb_a129_4dbbc58f23ff" hidden="1">#REF!</definedName>
    <definedName name="TB2ded910d_4c28_4e9b_951b_499bdf67cfdf" hidden="1">#REF!</definedName>
    <definedName name="TB2dee3223_c434_4ebc_8a9a_cd5069f4d7b1" hidden="1">#REF!</definedName>
    <definedName name="TB2df61834_8574_4f8d_ba0d_82e76b9028a6" hidden="1">#REF!</definedName>
    <definedName name="TB2df9e30a_4a41_4c41_b075_4afe68914fe6" hidden="1">#REF!</definedName>
    <definedName name="TB2dfc597e_bf8c_48e9_88f9_4ea1468c044b" hidden="1">#REF!</definedName>
    <definedName name="TB2e030970_48a2_4502_bdca_245aad2ac8b4" hidden="1">#REF!</definedName>
    <definedName name="TB2e0c328b_ecf2_4fc0_962c_bedc00e89bb0" hidden="1">#REF!</definedName>
    <definedName name="TB2e0df519_146e_4401_9ab1_2acc1b687b03" hidden="1">#REF!</definedName>
    <definedName name="TB2e137b45_db0c_4378_821c_05212380aec6" hidden="1">#REF!</definedName>
    <definedName name="TB2e1679a9_7d59_486e_87b0_881332967675" hidden="1">#REF!</definedName>
    <definedName name="TB2e1d1123_98da_4379_9b82_bc0abf3e6380" hidden="1">#REF!</definedName>
    <definedName name="TB2e318d5c_21b7_4978_9d4a_8085cbd19e4d" hidden="1">#REF!</definedName>
    <definedName name="TB2e3629d3_b8f0_4221_917f_e24695b51a8f" hidden="1">#REF!</definedName>
    <definedName name="TB2e384709_d8f1_474f_b1ce_5b2f0d80fdde" hidden="1">#REF!</definedName>
    <definedName name="TB2e3c1dde_1b22_4066_871a_49799569b49b" hidden="1">#REF!</definedName>
    <definedName name="TB2e406ac3_bb0a_45d8_aa3a_cbfa53808ac8" hidden="1">#REF!</definedName>
    <definedName name="TB2e4130b7_0f1d_4c25_a04a_584d9b5a6239" hidden="1">#REF!</definedName>
    <definedName name="TB2e460056_762d_43be_9db8_8fee2a66f508" hidden="1">#REF!</definedName>
    <definedName name="TB2e4c0262_165f_44e6_90d1_d487456d0cd0" hidden="1">#REF!</definedName>
    <definedName name="TB2e4ece7b_00ae_440c_93ca_29ab74b03755" hidden="1">#REF!</definedName>
    <definedName name="TB2e5f80f3_d900_42c8_8552_3b7a25ac06c2" hidden="1">#REF!</definedName>
    <definedName name="TB2e605e79_a6a8_4f7e_bc99_0af7396ae04e" hidden="1">#REF!</definedName>
    <definedName name="TB2e62a7a7_a39c_4d96_b350_2ccb9506755e" hidden="1">#REF!</definedName>
    <definedName name="TB2e6b5e0e_b3f1_4fa3_b67c_6992beaf47de" hidden="1">#REF!</definedName>
    <definedName name="TB2e724226_3f53_4ba0_85dd_625a5529ba62" hidden="1">#REF!</definedName>
    <definedName name="TB2e792666_0dbc_4e6f_8f1e_ccfe93cdb2ce" hidden="1">#REF!</definedName>
    <definedName name="TB2e818347_3906_4fd3_82a5_7cdf3e1c3bb6" hidden="1">#REF!</definedName>
    <definedName name="TB2e8942f4_0169_4418_aac4_c3b81d2aa64e" hidden="1">#REF!</definedName>
    <definedName name="TB2e8a24e9_8f18_4c65_9083_b2e75eb1cc75" hidden="1">#REF!</definedName>
    <definedName name="TB2e8d4891_3a56_421b_91a9_bf7cf32a3f34" hidden="1">#REF!</definedName>
    <definedName name="TB2e92fb9a_c712_49d8_b44a_ba6c2f01a5b3" hidden="1">#REF!</definedName>
    <definedName name="TB2e9a176d_239b_4a5d_b52c_66ff56853dcd" hidden="1">#REF!</definedName>
    <definedName name="TB2eafea29_ea4d_4c93_b4bf_e2815aa796fe" hidden="1">#REF!</definedName>
    <definedName name="TB2eb7ba6f_cbe8_4b85_95c8_606cb2a04e45" hidden="1">#REF!</definedName>
    <definedName name="TB2ec6d510_2ef1_44d1_b3ce_42bb7ff05c52" hidden="1">#REF!</definedName>
    <definedName name="TB2ed0e8c7_a0e5_4952_8d36_8cfca2e104b4" hidden="1">#REF!</definedName>
    <definedName name="TB2ed40963_5466_4c90_a5c2_71516c64a763" hidden="1">#REF!</definedName>
    <definedName name="TB2ee74785_834d_4488_90c3_ccc540e2b159" hidden="1">#REF!</definedName>
    <definedName name="TB2ee8ec38_ffd3_419a_a17c_69a58e101afe" hidden="1">#REF!</definedName>
    <definedName name="TB2ef0787f_22d8_49dd_951c_8d99565f9fce" hidden="1">#REF!</definedName>
    <definedName name="TB2ef0a109_9cd0_467c_b3c4_e5161cce173a" hidden="1">#REF!</definedName>
    <definedName name="TB2efdfa28_e514_40e1_b469_8c42dfa1ff5a" hidden="1">#REF!</definedName>
    <definedName name="TB2efe4136_edd1_4749_8be9_0b2c4a5170a8" hidden="1">#REF!</definedName>
    <definedName name="TB2efed175_cc33_4ee0_aaa6_43819358bc5e" hidden="1">#REF!</definedName>
    <definedName name="TB2f0183eb_9310_4745_8c09_d106e9c3c31b" hidden="1">#REF!</definedName>
    <definedName name="TB2f03cb5d_e0b0_4007_879b_1fc31fee6a73" hidden="1">#REF!</definedName>
    <definedName name="TB2f0a7051_2249_43f0_9773_6b96d433da21" hidden="1">#REF!</definedName>
    <definedName name="TB2f192472_455e_4c14_82e1_67609cd3d262" hidden="1">#REF!</definedName>
    <definedName name="TB2f1d9fa7_a554_47df_82f0_1b394899666e" hidden="1">#REF!</definedName>
    <definedName name="TB2f28fc1a_5b01_4eae_a1c0_197e656ed13b" hidden="1">#REF!</definedName>
    <definedName name="TB2f2b87ee_13bf_4b39_8546_b91e68eb50cd" hidden="1">#REF!</definedName>
    <definedName name="TB2f2ecd6d_bce5_42f5_a454_90163a5cff06" hidden="1">#REF!</definedName>
    <definedName name="TB2f3e1349_aacc_402d_a60a_363c1828ad2f" hidden="1">#REF!</definedName>
    <definedName name="TB2f431ff3_bbc4_4de4_8b5e_5fb410577286" hidden="1">#REF!</definedName>
    <definedName name="TB2f4e1859_e97a_479e_907b_03987e7ca799" hidden="1">#REF!</definedName>
    <definedName name="TB2f541414_4e56_432a_bcf9_0a214220f724" hidden="1">#REF!</definedName>
    <definedName name="TB2f54c199_52d4_4cc1_997b_e7da0107d9c6" hidden="1">#REF!</definedName>
    <definedName name="TB2f57d862_16b1_4e3f_b57e_e92b26b028b4" hidden="1">#REF!</definedName>
    <definedName name="TB2f5f8ac8_a972_45f3_b73b_d1473d8acaf7" hidden="1">#REF!</definedName>
    <definedName name="TB2f6093ad_b3d4_4b3d_ade1_fb1cc8775824" hidden="1">#REF!</definedName>
    <definedName name="TB2f6abfb6_fcf9_4cc1_8a28_eceeedd01b6c" hidden="1">#REF!</definedName>
    <definedName name="TB2f6b22eb_d783_483b_b7e7_682f626f3df0" hidden="1">#REF!</definedName>
    <definedName name="TB2f79054b_ff38_4946_b6fa_dbed3954cf63" hidden="1">#REF!</definedName>
    <definedName name="TB2f81635a_d192_476a_81a7_b7bf2cb6b472" hidden="1">#REF!</definedName>
    <definedName name="TB2f893486_b4f3_42d7_b14c_82692d9ad76d" hidden="1">#REF!</definedName>
    <definedName name="TB2f8d21bf_6cf8_4ca1_889d_bb17c842b49a" hidden="1">#REF!</definedName>
    <definedName name="TB2f935b02_c4d1_45d7_a5ed_f70b9ee6acd4" hidden="1">#REF!</definedName>
    <definedName name="TB2f94b284_2707_48fc_a0c4_413357a324df" hidden="1">#REF!</definedName>
    <definedName name="TB2f95bfb4_e253_4610_9b9f_6bd5f9af046a" hidden="1">#REF!</definedName>
    <definedName name="TB2f9c763d_5b64_4daf_b6d6_88bee8f2c797" hidden="1">#REF!</definedName>
    <definedName name="TB2f9dcd72_81e1_485e_863b_9f73da0e3748" hidden="1">#REF!</definedName>
    <definedName name="TB2fa9bafd_236f_476b_95b2_3d2769663b3b" hidden="1">#REF!</definedName>
    <definedName name="TB2fadafac_f0b3_4c28_aa74_d7c667f3df7e" hidden="1">#REF!</definedName>
    <definedName name="TB2faf816c_4e54_4a29_b075_64d519aa8c7c" hidden="1">#REF!</definedName>
    <definedName name="TB2fb5f373_7c2f_4c73_a394_53c15beec0d7" hidden="1">#REF!</definedName>
    <definedName name="TB2fbff11e_4163_40de_a25e_36ac19f66d21" hidden="1">#REF!</definedName>
    <definedName name="TB2fc1240a_14a0_40a8_afa2_8923829df6c1" hidden="1">#REF!</definedName>
    <definedName name="TB2fc49c41_506d_438e_a2d3_0a3735ef6749" hidden="1">#REF!</definedName>
    <definedName name="TB2fc7f630_d893_4d09_bace_168852eade3f" hidden="1">#REF!</definedName>
    <definedName name="TB2fcaeb43_16e8_4a77_8e39_056639a74d32" hidden="1">#REF!</definedName>
    <definedName name="TB2fce4399_e2be_4352_9292_98b74a05157f" hidden="1">#REF!</definedName>
    <definedName name="TB2fd54f1a_b892_4980_b47c_27cd834ca696" hidden="1">#REF!</definedName>
    <definedName name="TB2fd5ab59_d958_42dc_a38a_fda30cbe07ae" hidden="1">#REF!</definedName>
    <definedName name="TB2fd62a2e_0021_49df_a506_24694f79dd23" hidden="1">#REF!</definedName>
    <definedName name="TB2febce2e_f855_494c_aaa3_87462fc9d86f" hidden="1">#REF!</definedName>
    <definedName name="TB2ff07337_8379_4376_8665_63ddaac722b4" hidden="1">#REF!</definedName>
    <definedName name="TB2ffd961f_9843_4126_93c9_e0b10432fef7" hidden="1">#REF!</definedName>
    <definedName name="TB2fff544b_e33e_4180_a6dc_e371e584e256" hidden="1">#REF!</definedName>
    <definedName name="TB3018f18c_d4b2_466e_a45a_943c6873b769" hidden="1">#REF!</definedName>
    <definedName name="TB301f728e_be1d_4a4a_8235_d7a577478222" hidden="1">#REF!</definedName>
    <definedName name="TB30207758_0c4f_4760_917b_c944f8f4147b" hidden="1">#REF!</definedName>
    <definedName name="TB302453f2_d578_4d7e_a219_96299bb40a5c" hidden="1">#REF!</definedName>
    <definedName name="TB302bbed2_ebaa_4727_b6f0_d5aa5b0e56a1" hidden="1">#REF!</definedName>
    <definedName name="TB302d34cf_e1cf_46c3_b29b_6a1793ebf38e" hidden="1">#REF!</definedName>
    <definedName name="TB302d5872_8357_48e8_8fa5_d7088b97fbfb" hidden="1">#REF!</definedName>
    <definedName name="TB30300af9_93ea_4363_b0ef_0f38a6ccec82" hidden="1">#REF!</definedName>
    <definedName name="TB30390d92_a405_4149_b400_6ec00bc1549c" hidden="1">#REF!</definedName>
    <definedName name="TB303f8dac_1240_40fc_94eb_24d21643ca45" hidden="1">#REF!</definedName>
    <definedName name="TB3043bf52_bf2f_4593_9a08_291fb8dbb3f5" hidden="1">#REF!</definedName>
    <definedName name="TB30495dbb_8899_4911_815a_567b3286b25c" hidden="1">#REF!</definedName>
    <definedName name="TB3049b52b_dca5_4984_a2ef_5aebefd4092a" hidden="1">#REF!</definedName>
    <definedName name="TB304b4c2c_62ca_42b6_9eb0_494ca2a379e7" hidden="1">#REF!</definedName>
    <definedName name="TB304e6044_e1fc_4fa9_85c1_a218c71c253f" hidden="1">#REF!</definedName>
    <definedName name="TB304e6e41_3b4c_4239_9ff5_28d70f45bb54" hidden="1">#REF!</definedName>
    <definedName name="TB305040b4_8ceb_4309_9490_ab18d987ceb7" hidden="1">#REF!</definedName>
    <definedName name="TB305acc92_58b6_48ba_968c_b8c92c2a4918" hidden="1">#REF!</definedName>
    <definedName name="TB30645e49_1785_4640_97c8_0c50459cbd67" hidden="1">#REF!</definedName>
    <definedName name="TB3068a9cc_0673_4639_ad36_01757ccbf622" hidden="1">#REF!</definedName>
    <definedName name="TB30722412_ab43_40aa_904f_d646f77dd875" hidden="1">#REF!</definedName>
    <definedName name="TB30733177_1e4c_46ba_b001_4db680a7fbfd" hidden="1">#REF!</definedName>
    <definedName name="TB30748d0e_0224_481e_8703_58517e3e2da9" hidden="1">#REF!</definedName>
    <definedName name="TB30756f4d_498d_4edd_a46e_525ea0efbdee" hidden="1">#REF!</definedName>
    <definedName name="TB307bf340_a004_478e_a7ea_45e78d0ba6b0" hidden="1">#REF!</definedName>
    <definedName name="TB3086b105_bf49_4b31_89f0_76709fbd2c87" hidden="1">#REF!</definedName>
    <definedName name="TB308be114_69de_4832_b5c4_733859feb86c" hidden="1">#REF!</definedName>
    <definedName name="TB308fddb9_34fd_4b1d_9a49_ec7130e79ea3" hidden="1">#REF!</definedName>
    <definedName name="TB30a4d1b8_0b23_4401_bf12_ac78dd731fd5" hidden="1">#REF!</definedName>
    <definedName name="TB30a4e84f_a4ef_44a5_b6ce_408a3190cb8e" hidden="1">#REF!</definedName>
    <definedName name="TB30aa4ce0_683b_4e18_bc64_e227bbda4213" hidden="1">#REF!</definedName>
    <definedName name="TB30abf33c_46bf_4295_9ff4_d60621a7d7c9" hidden="1">#REF!</definedName>
    <definedName name="TB30ac1e04_2ed3_4cdf_8e07_f6b586a74aa6" hidden="1">#REF!</definedName>
    <definedName name="TB30ac886b_2795_4e58_a5ce_377eb152c25f" hidden="1">#REF!</definedName>
    <definedName name="TB30b8d34a_65de_4f45_bcf8_59c4077f7c32" hidden="1">#REF!</definedName>
    <definedName name="TB30befc75_94e1_479d_a25b_d7f181f55a1c" hidden="1">#REF!</definedName>
    <definedName name="TB30bf8062_6bd9_4068_991c_6d1ffb342ac2" hidden="1">#REF!</definedName>
    <definedName name="TB30c19219_8e10_47ea_97d9_fd4b7db47f0d" hidden="1">#REF!</definedName>
    <definedName name="TB30c524e4_d6a9_450c_8090_d30784dd2933" hidden="1">#REF!</definedName>
    <definedName name="TB30c5743e_b27b_49f6_b5ba_907bdaa6761a" hidden="1">#REF!</definedName>
    <definedName name="TB30c74d8c_ad3b_41af_970e_0ae0e0b31268" hidden="1">#REF!</definedName>
    <definedName name="TB30d5fe2c_085a_49e9_9fa5_e7c2159aafdd" hidden="1">#REF!</definedName>
    <definedName name="TB30d886e8_cfcd_4d74_a423_a5621a44a732" hidden="1">#REF!</definedName>
    <definedName name="TB30e84434_2015_4225_8c1b_3e5ab6d3cea5" hidden="1">#REF!</definedName>
    <definedName name="TB30f4a51b_aa92_402c_8db5_4643a9f68d78" hidden="1">#REF!</definedName>
    <definedName name="TB30fb06e7_08fd_4ea1_a33d_e46d8896bf05" hidden="1">#REF!</definedName>
    <definedName name="TB30fc0a9e_2f34_4d4a_8929_8263bfa1a5cf" hidden="1">#REF!</definedName>
    <definedName name="TB31038879_ed85_4f77_af75_59167303ca91" hidden="1">#REF!</definedName>
    <definedName name="TB310e12c4_8140_4de6_bee3_88fc76fa3451" hidden="1">#REF!</definedName>
    <definedName name="TB3112df06_51a9_475a_bcb5_fbc5601a0925" hidden="1">#REF!</definedName>
    <definedName name="TB31181490_a749_42ce_9573_9c9d805d0168" hidden="1">#REF!</definedName>
    <definedName name="TB311b13c0_95f3_4de5_92c2_bc9456c2fefc" hidden="1">#REF!</definedName>
    <definedName name="TB31203acd_04b6_49b1_a8bc_4d477f01ba5e" hidden="1">#REF!</definedName>
    <definedName name="TB31233dac_6853_4e13_99a0_42e9fcb772cf" hidden="1">#REF!</definedName>
    <definedName name="TB31320184_7eda_43e0_99d1_2d50682b607f" hidden="1">#REF!</definedName>
    <definedName name="TB313a143f_a84f_4d7c_a631_e9a6fdc400f4" hidden="1">#REF!</definedName>
    <definedName name="TB313cd209_feaf_49a0_9b10_c4265f610cac" hidden="1">#REF!</definedName>
    <definedName name="TB313f1dec_a2a1_4c6e_bbc8_2b0db6422bf2" hidden="1">#REF!</definedName>
    <definedName name="TB31468543_ccf9_4461_89d0_2086d85c6f3a" hidden="1">#REF!</definedName>
    <definedName name="TB3147b198_8578_46e0_a83d_d0e3d958cef4" hidden="1">#REF!</definedName>
    <definedName name="TB314a3b2e_91fb_48c4_9186_f52ff6b9df68" hidden="1">#REF!</definedName>
    <definedName name="TB314c655a_2c16_4b05_9f3f_6eef690be9b7" hidden="1">#REF!</definedName>
    <definedName name="TB31529d97_bbd1_4284_8fe6_0ca220765b3b" hidden="1">#REF!</definedName>
    <definedName name="TB3158669e_5647_4e28_affb_981015239a98" hidden="1">#REF!</definedName>
    <definedName name="TB315e462e_ccd4_4888_9d6f_fe95588d8ebd" hidden="1">#REF!</definedName>
    <definedName name="TB31648022_8827_42d3_b89e_da82d07f0fc4" hidden="1">#REF!</definedName>
    <definedName name="TB3166e2d7_4029_4d5d_a3fa_ca05b880df6c" hidden="1">#REF!</definedName>
    <definedName name="TB316fc891_1434_4d49_977a_b647fed0a808" hidden="1">#REF!</definedName>
    <definedName name="TB31712bac_8e18_403d_87af_b472f2dc90a5" hidden="1">#REF!</definedName>
    <definedName name="TB317d8e65_17e4_4666_be87_12dae91f6f25" hidden="1">#REF!</definedName>
    <definedName name="TB317eb334_ca06_44d0_833f_1d2fdb58c0c7" hidden="1">#REF!</definedName>
    <definedName name="TB318110c6_e820_4802_a822_d7d98265f12e" hidden="1">#REF!</definedName>
    <definedName name="TB3181e8af_30d3_47d3_9ced_063a20796c85" hidden="1">#REF!</definedName>
    <definedName name="TB318b1506_c8d2_4bfd_aad1_91d6d188da5c" hidden="1">#REF!</definedName>
    <definedName name="TB318ee851_77c5_4fdc_8d49_246603f9e3a3" hidden="1">#REF!</definedName>
    <definedName name="TB3193176c_cbd4_4b9c_a159_3c6cfd53b00b" hidden="1">#REF!</definedName>
    <definedName name="TB31946bd3_565c_48d2_a543_f978e0d49225" hidden="1">#REF!</definedName>
    <definedName name="TB31a15d99_7622_4226_9669_42b6002c52f2" hidden="1">#REF!</definedName>
    <definedName name="TB31abcce3_7466_4760_9923_a8ec876c3acb" hidden="1">#REF!</definedName>
    <definedName name="TB31b28021_2d55_4119_a3f6_87be8b309a71" hidden="1">#REF!</definedName>
    <definedName name="TB31d191bd_a1d4_447c_8ffe_32f03c16416b" hidden="1">#REF!</definedName>
    <definedName name="TB31d96c23_2e5d_4ac4_909c_76463391005b" hidden="1">#REF!</definedName>
    <definedName name="TB31e37ca5_61ca_4564_bd51_1998a29459b6" hidden="1">#REF!</definedName>
    <definedName name="TB31e47163_7e5c_43a4_96d2_baf70a4354b4" hidden="1">#REF!</definedName>
    <definedName name="TB31e9d9bb_539e_4c15_adbd_7ccc4e601a85" hidden="1">#REF!</definedName>
    <definedName name="TB31eda3fa_0eab_48f7_97a2_7b4000c6fee5" hidden="1">#REF!</definedName>
    <definedName name="TB31ef479e_abe7_415b_b588_15afd08eadc5" hidden="1">#REF!</definedName>
    <definedName name="TB31f33a46_c106_48d2_b40a_5f3500655a63" hidden="1">#REF!</definedName>
    <definedName name="TB31fbcbf0_3703_4555_8c8c_4e0e3e2e1e0b" hidden="1">#REF!</definedName>
    <definedName name="TB31fd7e8f_9bc7_4357_9e13_526be12d3914" hidden="1">#REF!</definedName>
    <definedName name="TB31ffc3fa_7548_40dd_af30_15fe5183e1b1" hidden="1">#REF!</definedName>
    <definedName name="TB31ffd523_7162_4648_9180_4171d196e869" hidden="1">#REF!</definedName>
    <definedName name="TB320367d2_f0c8_401c_a656_59b518fdce43" hidden="1">#REF!</definedName>
    <definedName name="TB3216ede0_4e96_4919_baf4_341a2116770b" hidden="1">#REF!</definedName>
    <definedName name="TB321e70a6_57d7_4829_8df0_46f5e4478ba7" hidden="1">#REF!</definedName>
    <definedName name="TB32216eb9_c3d6_4052_830a_6353a1b1bad6" hidden="1">#REF!</definedName>
    <definedName name="TB322bba7d_d9fa_4230_bcc8_c5de6012fc82" hidden="1">#REF!</definedName>
    <definedName name="TB32363a0c_6dde_4344_b54a_d276b3e6bb58" hidden="1">#REF!</definedName>
    <definedName name="TB323723e5_ef34_4dd9_86c2_dcb0d9861898" hidden="1">#REF!</definedName>
    <definedName name="TB323eed94_02e3_4987_9b81_bacd985576bd" hidden="1">#REF!</definedName>
    <definedName name="TB32410088_a5c3_4253_9c78_a1c93421dad4" hidden="1">#REF!</definedName>
    <definedName name="TB32514362_157c_4767_a038_7c65afd5b75a" hidden="1">#REF!</definedName>
    <definedName name="TB32570ad5_7b89_4618_83f7_e7f3a032cba6" hidden="1">#REF!</definedName>
    <definedName name="TB3259b311_798e_4dd9_8f2d_e758133e97a6" hidden="1">#REF!</definedName>
    <definedName name="TB325bd77c_7818_450a_ab80_5053a714f4c6" hidden="1">#REF!</definedName>
    <definedName name="TB3262e62f_45e4_4603_845e_34d67803c938" hidden="1">#REF!</definedName>
    <definedName name="TB326e536c_5563_487e_9520_7dcc9a2c83b4" hidden="1">#REF!</definedName>
    <definedName name="TB327a2dca_09e0_45b0_8dfa_67b971f3bba0" hidden="1">#REF!</definedName>
    <definedName name="TB327b03de_d862_421a_a55e_6b8af6088adf" hidden="1">#REF!</definedName>
    <definedName name="TB32935119_6ee7_4c3d_a58a_a7265df2ffea" hidden="1">#REF!</definedName>
    <definedName name="TB3294c82f_b18c_4268_9ed6_84fd6b73534e" hidden="1">#REF!</definedName>
    <definedName name="TB32965d8b_63f7_429e_9883_d5cde06bff0f" hidden="1">#REF!</definedName>
    <definedName name="TB329a301a_776a_4d03_a49c_cb967b25ed8c" hidden="1">#REF!</definedName>
    <definedName name="TB329c14ea_7c0b_4737_a2af_bccd03cf113e" hidden="1">#REF!</definedName>
    <definedName name="TB329ea0b3_6fe5_49b8_b040_71f4e19a41dc" hidden="1">#REF!</definedName>
    <definedName name="TB32aad101_6385_4921_964d_fcd6b5cde715" hidden="1">#REF!</definedName>
    <definedName name="TB32bc0928_8ad4_4ba2_b209_45b3b4a9edbd" hidden="1">#REF!</definedName>
    <definedName name="TB32c0ae80_cff1_4824_be0b_e4e990558c91" hidden="1">#REF!</definedName>
    <definedName name="TB32ccac94_05aa_42f9_958b_d1c2f89761b4" hidden="1">#REF!</definedName>
    <definedName name="TB32e2335e_b19b_49c0_ba58_befac82a5efd" hidden="1">#REF!</definedName>
    <definedName name="TB32e44717_79d7_43a6_b879_212a3e2df20e" hidden="1">#REF!</definedName>
    <definedName name="TB32ef2487_92f7_4c80_b6ac_2190eec08d40" hidden="1">#REF!</definedName>
    <definedName name="TB32f056a6_84b1_421a_a4a1_7524be0a5ee6" hidden="1">#REF!</definedName>
    <definedName name="TB33031da8_b743_4179_9379_6e3e7d66db98" hidden="1">#REF!</definedName>
    <definedName name="TB33072c22_1a96_4287_a37f_9cbfa2d5a617" hidden="1">#REF!</definedName>
    <definedName name="TB330bfa1e_1fff_4621_868a_23bb83c169c1" hidden="1">#REF!</definedName>
    <definedName name="TB3311c0f6_a9bb_42c2_abd3_48301234e2b6" hidden="1">#REF!</definedName>
    <definedName name="TB3314c493_40a5_433a_a984_be0d7f6f09f1" hidden="1">#REF!</definedName>
    <definedName name="TB3316037b_18c7_4cb2_b47d_e55952805927" hidden="1">#REF!</definedName>
    <definedName name="TB33178fd2_bab6_4ee5_bcb9_5193d11bbd95" hidden="1">#REF!</definedName>
    <definedName name="TB33210df8_f97f_479c_93e3_40d93ca45687" hidden="1">#REF!</definedName>
    <definedName name="TB33263c62_2160_480b_af3a_0b91efc21120" hidden="1">#REF!</definedName>
    <definedName name="TB332f433f_54e7_42f8_b2a0_cbbeef0bdecc" hidden="1">#REF!</definedName>
    <definedName name="TB33394ee9_d655_4bf6_b6a5_7ebe5cc0d00f" hidden="1">#REF!</definedName>
    <definedName name="TB333e51dc_ca8a_4ee5_89bc_9991c0389aaf" hidden="1">#REF!</definedName>
    <definedName name="TB333ef934_8bb3_4205_a43d_4a38ef1a9f0d" hidden="1">#REF!</definedName>
    <definedName name="TB3343fa6a_f71d_49f9_8412_0e508766ddf2" hidden="1">#REF!</definedName>
    <definedName name="TB3350a96b_badc_4eb6_a7e1_fbd5033f1032" hidden="1">#REF!</definedName>
    <definedName name="TB335111ff_5c66_4ffd_8d8f_da73c7bf20b3" hidden="1">#REF!</definedName>
    <definedName name="TB3359a9a7_c758_4834_957a_e1ff59fadf34" hidden="1">#REF!</definedName>
    <definedName name="TB335f2ea2_e610_4607_8c90_54cf15e6459d" hidden="1">#REF!</definedName>
    <definedName name="TB336ec862_3765_4fc7_8f3d_4fbfc7933b77" hidden="1">#REF!</definedName>
    <definedName name="TB33720ff0_261a_42a1_adf5_e59664be9e88" hidden="1">#REF!</definedName>
    <definedName name="TB33817a50_03ae_45fa_b00e_03fb684a55e2" hidden="1">#REF!</definedName>
    <definedName name="TB338bc03a_a5af_4c27_b019_6a5905e7ecad" hidden="1">#REF!</definedName>
    <definedName name="TB338dbee2_6b0c_4a10_bfa4_29e850bfedda" hidden="1">#REF!</definedName>
    <definedName name="TB33947265_3168_414d_9d0d_043697d24cff" hidden="1">#REF!</definedName>
    <definedName name="TB33a343b5_999c_48ad_a43d_3a84e8029299" hidden="1">#REF!</definedName>
    <definedName name="TB33a692e4_52cd_4965_aa95_c36e1940157e" hidden="1">#REF!</definedName>
    <definedName name="TB33ab031e_edd1_46c2_849b_f78b4fb06fd0" hidden="1">#REF!</definedName>
    <definedName name="TB33b259a5_8b1a_4be1_aaf0_6ab32a6f8efa" hidden="1">#REF!</definedName>
    <definedName name="TB33b80478_6c52_4be2_8a64_e8f91f4ae5a1" hidden="1">#REF!</definedName>
    <definedName name="TB33b866c1_cf71_4b22_9da7_87583883dc91" hidden="1">#REF!</definedName>
    <definedName name="TB33b870b4_ec02_42ef_be05_c27e00f7ecf6" hidden="1">#REF!</definedName>
    <definedName name="TB33ce8018_f12b_42db_92c9_97958688b4da" hidden="1">#REF!</definedName>
    <definedName name="TB33d31e12_b5b6_4827_95ca_323d651a8561" hidden="1">#REF!</definedName>
    <definedName name="TB33d3defe_12b6_49fa_9741_6ff8ecf7cb76" hidden="1">#REF!</definedName>
    <definedName name="TB33d6da66_ba4d_42d5_a2cd_96640fa5f7b3" hidden="1">#REF!</definedName>
    <definedName name="TB33d97daf_7b5f_4929_a9bd_71b3adfb3831" hidden="1">#REF!</definedName>
    <definedName name="TB33e3701b_7b46_4c03_bd64_fee1eac03987" hidden="1">#REF!</definedName>
    <definedName name="TB33e7e612_10cb_4114_b86f_277edf828198" hidden="1">#REF!</definedName>
    <definedName name="TB33ec967d_d7b1_4d9c_8116_ddb1dc64de42" hidden="1">#REF!</definedName>
    <definedName name="TB33ed63c2_44c9_415f_8ad5_973015279c43" hidden="1">#REF!</definedName>
    <definedName name="TB33f1da66_6518_48b0_8748_3c7f9467fca9" hidden="1">#REF!</definedName>
    <definedName name="TB33faa006_fd73_47fc_89ed_6c5db88bc5d8" hidden="1">#REF!</definedName>
    <definedName name="TB33fcd201_a62b_4ac4_ab3a_27fe84dd5091" hidden="1">#REF!</definedName>
    <definedName name="TB3414c7ad_e1ae_4842_8a22_5a734e3eb12a" hidden="1">#REF!</definedName>
    <definedName name="TB3415d34a_904d_428b_b3b7_2671568cc3a8" hidden="1">#REF!</definedName>
    <definedName name="TB34189b69_cbc6_42f6_bdb0_8aa98c487cf0" hidden="1">#REF!</definedName>
    <definedName name="TB342c5fda_0c5b_412b_bada_95f163557178" hidden="1">#REF!</definedName>
    <definedName name="TB34322a96_3052_461a_bb51_e94a496b272d" hidden="1">#REF!</definedName>
    <definedName name="TB34351280_34af_4d8b_9d26_8c09b9e83435" hidden="1">#REF!</definedName>
    <definedName name="TB343f0a43_a226_46f2_98b1_d5c7fd8de826" hidden="1">#REF!</definedName>
    <definedName name="TB344d0687_8b3a_4f94_b135_62a454f86863" hidden="1">#REF!</definedName>
    <definedName name="TB34513518_d32b_419e_98ba_4d83db9648d1" hidden="1">#REF!</definedName>
    <definedName name="TB345b1355_eac7_49ad_9463_8e9994cc7c42" hidden="1">#REF!</definedName>
    <definedName name="TB346706eb_3efe_4a56_98cd_ee82004a27ae" hidden="1">#REF!</definedName>
    <definedName name="TB3467febb_2fe4_410c_a811_6b54049e76bd" hidden="1">#REF!</definedName>
    <definedName name="TB3474de59_f29b_4690_97a3_89e2d107d81a" hidden="1">#REF!</definedName>
    <definedName name="TB3476f226_fbaf_41b4_a7bd_153c33091eec" hidden="1">#REF!</definedName>
    <definedName name="TB3491ce0e_21ef_4a4f_80a9_13bd0ca4c493" hidden="1">#REF!</definedName>
    <definedName name="TB34923fe2_e1f1_4cc1_a8b6_34f88851aa96" hidden="1">#REF!</definedName>
    <definedName name="TB3492df95_55e5_436b_9eb7_4c078a10e5da" hidden="1">#REF!</definedName>
    <definedName name="TB34a0f44b_2e56_4234_b0d0_25743972746c" hidden="1">#REF!</definedName>
    <definedName name="TB34a4a1fc_0ee0_4293_8790_f7802583a47d" hidden="1">#REF!</definedName>
    <definedName name="TB34a786c5_5a01_4ede_8e3b_a86b742638f3" hidden="1">#REF!</definedName>
    <definedName name="TB34b1ca4a_96e8_4ace_8b9a_8457fb0dc795" hidden="1">#REF!</definedName>
    <definedName name="TB34becc92_895e_4ee2_ba50_728ab3eec595" hidden="1">#REF!</definedName>
    <definedName name="TB34c5d30c_09f9_4d64_ac64_8f047e8cf579" hidden="1">#REF!</definedName>
    <definedName name="TB34d58cf1_e41d_48e6_98bd_72f8e3670d4c" hidden="1">#REF!</definedName>
    <definedName name="TB34d864af_75c6_4254_9cc8_3be835c1d84d" hidden="1">#REF!</definedName>
    <definedName name="TB34e30818_c45a_4f5b_b010_b5ce8790edd2" hidden="1">#REF!</definedName>
    <definedName name="TB34edd8fe_441f_4c3e_a3f6_eed62b7fc85a" hidden="1">#REF!</definedName>
    <definedName name="TB34ee4c6d_35bc_4100_9450_4aa857326b08" hidden="1">#REF!</definedName>
    <definedName name="TB34ef49d4_014a_459a_a9c2_f216c5ce8190" hidden="1">#REF!</definedName>
    <definedName name="TB34f10a5d_d621_4375_af63_0c29e5daa773" hidden="1">#REF!</definedName>
    <definedName name="TB3508cdd5_e911_4d8c_ad9f_eaa864515c8c" hidden="1">#REF!</definedName>
    <definedName name="TB350ddd38_dc94_409c_95eb_14b3dc5f690f" hidden="1">#REF!</definedName>
    <definedName name="TB35120dd0_d3fb_47bf_811a_56512b2d3360" hidden="1">#REF!</definedName>
    <definedName name="TB351aa3bc_f07b_4ead_98f2_b9aa4cecd525" hidden="1">#REF!</definedName>
    <definedName name="TB3525ea12_ccf4_49c7_93fb_c1902ef037c4" hidden="1">#REF!</definedName>
    <definedName name="TB35386e21_0339_4f1b_8c13_cb6361283575" hidden="1">#REF!</definedName>
    <definedName name="TB353c7de5_1a4a_429d_bc67_c225992efd9e" hidden="1">#REF!</definedName>
    <definedName name="TB353ed347_8870_4ce4_92ef_243e580926f0" hidden="1">#REF!</definedName>
    <definedName name="TB354214e0_5dfa_49f3_8d07_c9cbeab9e8b3" hidden="1">#REF!</definedName>
    <definedName name="TB35426eb8_4db2_4085_a2ef_3511814f4fb7" hidden="1">#REF!</definedName>
    <definedName name="TB354509d3_6310_401d_82e8_6d00d9705e33" hidden="1">#REF!</definedName>
    <definedName name="TB35466a83_5d5a_461a_97e0_9d7a023808e9" hidden="1">#REF!</definedName>
    <definedName name="TB354787ba_043b_4357_8d1c_6d75eb05594b" hidden="1">#REF!</definedName>
    <definedName name="TB354c670a_134b_42ab_b0fd_02930debcf71" hidden="1">#REF!</definedName>
    <definedName name="TB355093cb_c33d_441e_9fc4_32a6c37ec621" hidden="1">#REF!</definedName>
    <definedName name="TB3553d9e8_6cbb_488e_b3fc_7a6044185597" hidden="1">#REF!</definedName>
    <definedName name="TB3554c8fb_1d2e_46e8_ba61_0bb09946956f" hidden="1">#REF!</definedName>
    <definedName name="TB3555a339_f6ff_45a4_9e49_454cbbdab7f1" hidden="1">#REF!</definedName>
    <definedName name="TB355dcc79_4403_41fb_b74b_630aeba977e9" hidden="1">#REF!</definedName>
    <definedName name="TB3565754e_3a38_4e6d_be70_408eb92566b3" hidden="1">#REF!</definedName>
    <definedName name="TB3576a9e9_ead6_417e_802f_051ec9d4a9fb" hidden="1">#REF!</definedName>
    <definedName name="TB3579fbae_e06e_4cfa_9cb5_b8ef44cab30f" hidden="1">#REF!</definedName>
    <definedName name="TB357b0d01_4f38_4371_9ba6_0eec37d62e45" hidden="1">#REF!</definedName>
    <definedName name="TB3589fc01_5573_4de5_b115_f5b216250340" hidden="1">#REF!</definedName>
    <definedName name="TB358d4e01_3e7d_4687_aa09_ae00713e414b" hidden="1">#REF!</definedName>
    <definedName name="TB35914cc8_2d32_4f20_b5d6_b2681deca300" hidden="1">#REF!</definedName>
    <definedName name="TB35950626_9d82_47db_b8ff_55471a3462c9" hidden="1">#REF!</definedName>
    <definedName name="TB35a623e5_b85f_4556_9bc7_b1453296fd6d" hidden="1">#REF!</definedName>
    <definedName name="TB35adf286_db5b_4feb_8e1a_166db1af79d5" hidden="1">#REF!</definedName>
    <definedName name="TB35ae86a2_6684_4380_b433_907a5ed4d481" hidden="1">#REF!</definedName>
    <definedName name="TB35b3a68a_9b4f_4461_94ed_bdc2c94a458b" hidden="1">#REF!</definedName>
    <definedName name="TB35b47ae3_cec9_45ea_a358_d0a434c14279" hidden="1">#REF!</definedName>
    <definedName name="TB35beb798_a19c_46d0_a3fc_34ac1e244cdc" hidden="1">#REF!</definedName>
    <definedName name="TB35c701df_a115_47c4_a77c_4ddd306751f3" hidden="1">#REF!</definedName>
    <definedName name="TB35c80b6f_7302_4d3e_91aa_2f01d94b3bbf" hidden="1">#REF!</definedName>
    <definedName name="TB35d4b3cd_8bda_4395_993f_7990374283e8" hidden="1">#REF!</definedName>
    <definedName name="TB35df8e44_a60c_46cf_877e_1be324e38276" hidden="1">#REF!</definedName>
    <definedName name="TB35e9b154_54c2_4b9e_b5eb_d28e30ee6cf2" hidden="1">#REF!</definedName>
    <definedName name="TB35ebd99f_93a0_4ef0_a596_e2fd7e3c7668" hidden="1">#REF!</definedName>
    <definedName name="TB35fbe58e_e5dd_4f34_a2a9_5047c9f0aa2b" hidden="1">#REF!</definedName>
    <definedName name="TB35fc8d8d_95c1_435e_9d99_587ffde51e3c" hidden="1">#REF!</definedName>
    <definedName name="TB35fe5285_3376_4af5_99af_6729ae786afb" hidden="1">#REF!</definedName>
    <definedName name="TB35ff3550_bc89_49ca_9b98_831fdbd9f175" hidden="1">#REF!</definedName>
    <definedName name="TB35ff9003_e00b_4f79_b024_21c29dc8d172" hidden="1">#REF!</definedName>
    <definedName name="TB360e79e8_cd53_46bf_ac56_7ba0ae1bdefe" hidden="1">#REF!</definedName>
    <definedName name="TB361d886b_794c_4f56_a841_115cd531277d" hidden="1">#REF!</definedName>
    <definedName name="TB3620449b_7a24_4e95_8fc1_5de76f9df728" hidden="1">#REF!</definedName>
    <definedName name="TB3624126a_ff25_4cf6_8de0_bb311403edd3" hidden="1">#REF!</definedName>
    <definedName name="TB36343f57_03f6_4286_aafa_05c358da7577" hidden="1">#REF!</definedName>
    <definedName name="TB36455e20_a4f2_4058_8df2_a7ca571a4ba5" hidden="1">#REF!</definedName>
    <definedName name="TB364a1329_8de9_4e71_b982_77859108c727" hidden="1">#REF!</definedName>
    <definedName name="TB364ef684_16f8_4583_a91c_b9161a2f34c0" hidden="1">#REF!</definedName>
    <definedName name="TB365f90ba_b4df_482f_894f_dc2fc1fe5c62" hidden="1">#REF!</definedName>
    <definedName name="TB3661e90d_315c_4be8_a87e_289490603b5b" hidden="1">#REF!</definedName>
    <definedName name="TB366556f8_2bd2_44b0_b979_6d9e90125885" hidden="1">#REF!</definedName>
    <definedName name="TB36660f37_f817_4730_89ca_df74fe35b22f" hidden="1">#REF!</definedName>
    <definedName name="TB367022db_9ab8_4b61_b5f4_0dddf9dec1be" hidden="1">#REF!</definedName>
    <definedName name="TB367593aa_61c8_4714_af14_f6eff769d907" hidden="1">#REF!</definedName>
    <definedName name="TB3676c3aa_579a_4e5f_a15b_4e748456e1c3" hidden="1">#REF!</definedName>
    <definedName name="TB36941bc9_6b6e_4565_a8a9_9b65f1b93a28" hidden="1">#REF!</definedName>
    <definedName name="TB36a2f499_bde4_4f15_b29c_d1fdd897c6d0" hidden="1">#REF!</definedName>
    <definedName name="TB36a497a7_626d_400b_afc3_e6b250cd2dfe" hidden="1">#REF!</definedName>
    <definedName name="TB36a7c576_23da_4df8_9935_c76eabb540b9" hidden="1">#REF!</definedName>
    <definedName name="TB36a92b49_8046_465f_a673_4702c47e10f0" hidden="1">#REF!</definedName>
    <definedName name="TB36b32919_91e0_4b84_840d_5b2015a7d0cf" hidden="1">#REF!</definedName>
    <definedName name="TB36b7dc63_ae95_471a_a593_be706f3daca3" hidden="1">#REF!</definedName>
    <definedName name="TB36ba51bd_d696_4270_9e81_068d55506830" hidden="1">#REF!</definedName>
    <definedName name="TB36ba863f_6af7_4e2c_a57e_581bf3e016b0" hidden="1">#REF!</definedName>
    <definedName name="TB36d43eee_261a_4349_92f2_bc27ad6a0bcf" hidden="1">#REF!</definedName>
    <definedName name="TB36df6e01_ac5a_4862_92cd_656cfca667eb" hidden="1">#REF!</definedName>
    <definedName name="TB36e47b64_ef4b_4f90_baeb_e2fff0623dcf" hidden="1">#REF!</definedName>
    <definedName name="TB36e8f360_1b97_4e8c_8bb3_e142473e16a3" hidden="1">#REF!</definedName>
    <definedName name="TB36f1876c_2571_4781_9bd2_af95bfdbd992" hidden="1">#REF!</definedName>
    <definedName name="TB370dcc1a_0f1b_4cf7_acc7_c5cff3c0f367" hidden="1">#REF!</definedName>
    <definedName name="TB3711d5a2_265d_443e_b55a_80c9196a56ab" hidden="1">#REF!</definedName>
    <definedName name="TB37125417_1d14_48a7_b31b_f124bd8260e3" hidden="1">#REF!</definedName>
    <definedName name="TB3716850f_cf6b_42fe_a6f8_61a9debe577c" hidden="1">#REF!</definedName>
    <definedName name="TB3718b8c3_b2c2_4204_8cce_83a828e4ad20" hidden="1">#REF!</definedName>
    <definedName name="TB3719e980_5c05_4745_b401_8909796f2c32" hidden="1">#REF!</definedName>
    <definedName name="TB371aabb1_14f3_47a8_a2e1_88668e53ff47" hidden="1">#REF!</definedName>
    <definedName name="TB371ed136_8b26_4732_a6f4_f7c33090ecfa" hidden="1">#REF!</definedName>
    <definedName name="TB372ec206_4e95_48b3_9939_a0635af7222e" hidden="1">#REF!</definedName>
    <definedName name="TB3738e39f_1d16_45b5_9ad0_0b383d1e6522" hidden="1">#REF!</definedName>
    <definedName name="TB373dadcc_58a2_40e5_aea0_596217c2a067" hidden="1">#REF!</definedName>
    <definedName name="TB373ff838_4197_4494_ac54_ffd514683bfd" hidden="1">#REF!</definedName>
    <definedName name="TB374e8b4a_bc0d_461b_9d79_a93f23f6c116" hidden="1">#REF!</definedName>
    <definedName name="TB375054de_eb8e_48e8_8fa8_2507af80498c" hidden="1">#REF!</definedName>
    <definedName name="TB37533ed8_ff91_49a3_8d4c_b96b26dcd8a1" hidden="1">#REF!</definedName>
    <definedName name="TB375420ff_6845_45e5_8f45_eef4615c10bd" hidden="1">#REF!</definedName>
    <definedName name="TB375a16dc_45c7_439a_9d9d_d9edbbc0ca64" hidden="1">#REF!</definedName>
    <definedName name="TB375b903c_ca10_49a4_ab3c_db8c8f4eda91" hidden="1">#REF!</definedName>
    <definedName name="TB376452d8_56a5_4e20_8fd8_4b45d61dd452" hidden="1">#REF!</definedName>
    <definedName name="TB3764593b_2bd7_4366_a654_1001b59795ac" hidden="1">#REF!</definedName>
    <definedName name="TB376ab1c2_7de1_422c_b28d_3c35a191c05f" hidden="1">#REF!</definedName>
    <definedName name="TB376b199a_6216_4e2a_9bba_68c5909ef1c9" hidden="1">#REF!</definedName>
    <definedName name="TB376db43e_96d4_44bc_86c2_41caaa669fa9" hidden="1">#REF!</definedName>
    <definedName name="TB3777b682_a151_4217_906c_45b721dc08a2" hidden="1">#REF!</definedName>
    <definedName name="TB378cfac4_e2f5_420a_8687_c0975eaaf454" hidden="1">#REF!</definedName>
    <definedName name="TB378f84d8_9456_47a8_ae22_8c5f6c4cffb6" hidden="1">#REF!</definedName>
    <definedName name="TB379126c6_6e72_4e19_91fb_f146fc15d012" hidden="1">#REF!</definedName>
    <definedName name="TB37948ef8_33e2_4697_9d5e_63cff63ea450" hidden="1">#REF!</definedName>
    <definedName name="TB3795a2b5_a76b_4bdf_a07a_7c5180fc4a98" hidden="1">#REF!</definedName>
    <definedName name="TB379fbc42_07a9_4617_b940_ed3271ee6f0c" hidden="1">#REF!</definedName>
    <definedName name="TB37ab6e50_392f_404d_bc20_fac85d79c8f1" hidden="1">#REF!</definedName>
    <definedName name="TB37acc29c_8fa6_40fc_8721_71b708a0a5f2" hidden="1">#REF!</definedName>
    <definedName name="TB37b8c8dd_8d8e_4a30_9b54_2730ee190297" hidden="1">#REF!</definedName>
    <definedName name="TB37d97032_d682_4087_9d66_4370123b0573" hidden="1">#REF!</definedName>
    <definedName name="TB37d9c6ec_6866_42e3_a2d5_600b428d6b2b" hidden="1">#REF!</definedName>
    <definedName name="TB37dbb440_6984_40ac_8f5b_dd24ce92901d" hidden="1">#REF!</definedName>
    <definedName name="TB37e33410_ad60_4b13_a5aa_ac59c245ce86" hidden="1">#REF!</definedName>
    <definedName name="TB37e52d70_3659_4526_8eda_11284ecd133e" hidden="1">#REF!</definedName>
    <definedName name="TB37ec2362_1040_4587_8bbf_dd305b4adf84" hidden="1">#REF!</definedName>
    <definedName name="TB37ec23f3_1eb1_4cc5_a994_9a1f2a5ae3e1" hidden="1">#REF!</definedName>
    <definedName name="TB37f6aac8_165c_4957_a838_93410ffa3243" hidden="1">#REF!</definedName>
    <definedName name="TB37f8a0d2_9372_4bd5_a377_6285c54b7459" hidden="1">#REF!</definedName>
    <definedName name="TB37ff0139_4616_401e_bc09_ebaf6c9894b6" hidden="1">#REF!</definedName>
    <definedName name="TB3803c302_10ce_4d46_9e27_f0c9e1b83bd0" hidden="1">#REF!</definedName>
    <definedName name="TB38067c03_4f0e_472a_b5f6_672605d9b1e3" hidden="1">#REF!</definedName>
    <definedName name="TB380b2afe_a38e_4a60_92db_7c097dbfaec4" hidden="1">#REF!</definedName>
    <definedName name="TB380b9695_ba3b_4ae4_9b2a_6e8112113d34" hidden="1">#REF!</definedName>
    <definedName name="TB380d8a5f_83ea_4153_8843_812efab183f0" hidden="1">#REF!</definedName>
    <definedName name="TB3812b21d_e6c8_408a_a612_fd76048de621" hidden="1">#REF!</definedName>
    <definedName name="TB3812c076_d1a6_4904_94bc_15f4b588f8ba" hidden="1">#REF!</definedName>
    <definedName name="TB38237fac_deeb_43f0_b03a_da10c02132b7" hidden="1">#REF!</definedName>
    <definedName name="TB382557d0_57a2_499f_9b19_8b2fc027b6cb" hidden="1">#REF!</definedName>
    <definedName name="TB38272b29_dad5_48b5_8962_8efa0a4ace0e" hidden="1">#REF!</definedName>
    <definedName name="TB382c936e_4423_4dfe_8d3a_bdc6c1418820" hidden="1">#REF!</definedName>
    <definedName name="TB383aabe6_f4ad_4bd8_8aac_1244a38e7c86" hidden="1">#REF!</definedName>
    <definedName name="TB383c621e_69ab_4ba2_8068_790030172dd3" hidden="1">#REF!</definedName>
    <definedName name="TB38402f84_20c9_4e74_a5ec_b38358205034" hidden="1">#REF!</definedName>
    <definedName name="TB3842babd_fc88_474e_8570_fc2b27570267" hidden="1">#REF!</definedName>
    <definedName name="TB384b5e52_2f22_4c3e_a11e_967fd8097374" hidden="1">#REF!</definedName>
    <definedName name="TB384f942c_c447_4e91_8fe1_9ab9cad5703a" hidden="1">#REF!</definedName>
    <definedName name="TB3853afd1_57f7_41aa_8d2b_47ff0afe3c9b" hidden="1">#REF!</definedName>
    <definedName name="TB3854fe9c_f7e5_42fe_b31a_63079404064d" hidden="1">#REF!</definedName>
    <definedName name="TB385e272d_3f20_4f76_8dc4_885c36bc5fe7" hidden="1">#REF!</definedName>
    <definedName name="TB38615cd3_397e_4950_bf29_a68c2ae33717" hidden="1">#REF!</definedName>
    <definedName name="TB3861a91e_29bf_44fd_b67d_58a453004e3c" hidden="1">#REF!</definedName>
    <definedName name="TB386227f4_071c_431c_ab7e_2340ca5d1fcd" hidden="1">#REF!</definedName>
    <definedName name="TB3865590c_5000_4c7f_bd69_ef8f69dcf230" hidden="1">#REF!</definedName>
    <definedName name="TB386a5a50_0386_4fcd_adc6_c39e98baf9b8" hidden="1">#REF!</definedName>
    <definedName name="TB387e6759_8814_4bf1_9197_ed5daa34a288" hidden="1">#REF!</definedName>
    <definedName name="TB3881dff6_d627_4bd0_8bea_64e1dfe25b84" hidden="1">#REF!</definedName>
    <definedName name="TB38892fa3_b64f_411a_bff7_979636ea381b" hidden="1">#REF!</definedName>
    <definedName name="TB388b82ad_1a26_4e19_8912_f7f91b051952" hidden="1">#REF!</definedName>
    <definedName name="TB388e7737_f16e_41a7_b463_19d62b5e8fd2" hidden="1">#REF!</definedName>
    <definedName name="TB38921c3a_0c29_476d_8ad4_0967c8f4a6fd" hidden="1">#REF!</definedName>
    <definedName name="TB38a2834d_1f67_4574_acb4_1b35926b22a4" hidden="1">#REF!</definedName>
    <definedName name="TB38a3cc4a_a0aa_49aa_897f_5ca1548fb946" hidden="1">#REF!</definedName>
    <definedName name="TB38a53f87_0ba8_4cf2_98f6_e9b5f5ec0dd1" hidden="1">#REF!</definedName>
    <definedName name="TB38b7215f_dbda_4ede_9065_8883305455f0" hidden="1">#REF!</definedName>
    <definedName name="TB38bbfb3e_e8d3_41ff_b783_f451d04e6913" hidden="1">#REF!</definedName>
    <definedName name="TB38c1c2f9_8fc8_46e1_89bc_35620a521d12" hidden="1">#REF!</definedName>
    <definedName name="TB38c39041_d2ff_41d4_88bc_261eb6b2e29e" hidden="1">#REF!</definedName>
    <definedName name="TB38c5053f_c15d_4f1d_9191_3fbf5ff4dc98" hidden="1">#REF!</definedName>
    <definedName name="TB38d568bd_f8fc_4024_afb5_cedadf35746c" hidden="1">#REF!</definedName>
    <definedName name="TB38d903c1_e8e1_4431_8858_e5db8bd8fcfa" hidden="1">#REF!</definedName>
    <definedName name="TB38e050de_7c4d_47df_a59b_7e689bf2499c" hidden="1">#REF!</definedName>
    <definedName name="TB38ea1aa3_a1a1_4570_a3ad_b66401ac9abc" hidden="1">#REF!</definedName>
    <definedName name="TB38ecd0e2_646b_4ddc_b304_a9ac12abbfbe" hidden="1">#REF!</definedName>
    <definedName name="TB38ede3c2_280d_49d2_9932_b836df5f2717" hidden="1">#REF!</definedName>
    <definedName name="TB38f43001_0a64_4360_b32f_35a7534a6986" hidden="1">#REF!</definedName>
    <definedName name="TB390208de_aa71_41db_b449_96a13a8045bd" hidden="1">#REF!</definedName>
    <definedName name="TB3902956e_75ff_4f06_bddb_9930d98dddfc" hidden="1">#REF!</definedName>
    <definedName name="TB390ca108_b772_4ac6_87e5_fa79f1a7650e" hidden="1">#REF!</definedName>
    <definedName name="TB39188ff8_3f26_4fde_a2c7_34b957a85d48" hidden="1">#REF!</definedName>
    <definedName name="TB391eb251_d312_491d_87d3_70f950ea3815" hidden="1">#REF!</definedName>
    <definedName name="TB3920ad91_3a1a_4d52_884e_d1078345de7d" hidden="1">#REF!</definedName>
    <definedName name="TB39287ca0_ca9c_453f_a6b4_08d26b984a06" hidden="1">#REF!</definedName>
    <definedName name="TB394616a9_df24_4778_bff5_25057aee10cc" hidden="1">#REF!</definedName>
    <definedName name="TB394d9604_77a7_4edf_9eb3_ee034e1a7309" hidden="1">#REF!</definedName>
    <definedName name="TB3964726f_60ae_4293_ad79_166b3c644bef" hidden="1">#REF!</definedName>
    <definedName name="TB396ca8ec_e3f7_4d6f_8f44_059833ebff5b" hidden="1">#REF!</definedName>
    <definedName name="TB398d657d_adf5_4133_8cf3_ec2fc532f244" hidden="1">#REF!</definedName>
    <definedName name="TB3993983f_e698_4f90_8a79_a84f938d3581" hidden="1">#REF!</definedName>
    <definedName name="TB3994749e_31e3_4065_9b66_a358dbd5480e" hidden="1">#REF!</definedName>
    <definedName name="TB3995d506_4f9f_40bb_81de_f24817885f85" hidden="1">#REF!</definedName>
    <definedName name="TB399a8975_f494_4f12_9b1b_0d221f7dca7e" hidden="1">#REF!</definedName>
    <definedName name="TB39b2b9cb_82fe_4f9f_937e_261d42208d2b" hidden="1">#REF!</definedName>
    <definedName name="TB39b2cdda_a378_4f0d_9c8b_1e851967edb4" hidden="1">#REF!</definedName>
    <definedName name="TB39b6ea9a_9936_42bf_ba3e_b6a06d679fde" hidden="1">#REF!</definedName>
    <definedName name="TB39be9fee_9176_4be4_b9cc_022ec006c1e2" hidden="1">#REF!</definedName>
    <definedName name="TB39ca9f25_fb78_4039_a7a8_2e20c44b3cf9" hidden="1">#REF!</definedName>
    <definedName name="TB39cfbc30_f8fd_4798_a621_5355d790a87a" hidden="1">#REF!</definedName>
    <definedName name="TB39d0499d_28fa_4eeb_9e01_4b6d4857d8a6" hidden="1">#REF!</definedName>
    <definedName name="TB39d06514_35ea_462f_b875_1b73da954e70" hidden="1">#REF!</definedName>
    <definedName name="TB39d6f298_8349_4195_9ecd_cb4451c1c6fb" hidden="1">#REF!</definedName>
    <definedName name="TB39d838ec_0345_4cc1_9249_99537bc5c5cc" hidden="1">#REF!</definedName>
    <definedName name="TB39e87ee2_043b_4a7b_b6d4_f29ac7a71d09" hidden="1">#REF!</definedName>
    <definedName name="TB39f03fef_d6f9_4c93_b0ff_15449efd10bf" hidden="1">#REF!</definedName>
    <definedName name="TB39f83b37_3123_4089_9cbe_864f8d41ca60" hidden="1">#REF!</definedName>
    <definedName name="TB39fd07af_72ea_4d69_b1dc_7d71a3f01142" hidden="1">#REF!</definedName>
    <definedName name="TB3a042f69_6436_4f97_879d_4be8eb3cb170" hidden="1">#REF!</definedName>
    <definedName name="TB3a102047_a217_432d_8472_6dd6c29fb2e5" hidden="1">#REF!</definedName>
    <definedName name="TB3a14b3a6_58ab_41f8_af7b_154204eb2220" hidden="1">#REF!</definedName>
    <definedName name="TB3a180a57_80a3_4630_8049_d55dad974a98" hidden="1">#REF!</definedName>
    <definedName name="TB3a197b30_8c00_4dfc_becc_d815ada721c6" hidden="1">#REF!</definedName>
    <definedName name="TB3a1a8edc_63f1_47cb_ac9a_7f2610374b22" hidden="1">#REF!</definedName>
    <definedName name="TB3a215c45_7ab1_48e4_bbac_685cdb4059f2" hidden="1">#REF!</definedName>
    <definedName name="TB3a305583_1385_4274_8a6f_6c4a6e3e02f2" hidden="1">#REF!</definedName>
    <definedName name="TB3a3a0d71_9bc3_419a_bf20_ad62004e35fc" hidden="1">#REF!</definedName>
    <definedName name="TB3a462a87_5ca3_47ff_a535_d24205738d67" hidden="1">#REF!</definedName>
    <definedName name="TB3a4ce29b_f7cc_4bea_8ca7_208b7421a4de" hidden="1">#REF!</definedName>
    <definedName name="TB3a4fd451_7ff3_4b0a_9cf0_0bcc2ea17d84" hidden="1">#REF!</definedName>
    <definedName name="TB3a53dd75_de31_48a7_b6a7_169678037bea" hidden="1">#REF!</definedName>
    <definedName name="TB3a575f8c_a9aa_44ca_8d3f_d4d909a8ea35" hidden="1">#REF!</definedName>
    <definedName name="TB3a5a3b39_d592_4fbf_8e83_cea82cb6a783" hidden="1">#REF!</definedName>
    <definedName name="TB3a5ebd90_b8b2_414f_bcb1_2138a2ffc36b" hidden="1">#REF!</definedName>
    <definedName name="TB3a5f594f_cc8e_4929_933b_c739eb327d35" hidden="1">#REF!</definedName>
    <definedName name="TB3a65f823_12ed_4ccf_8f72_a312075c4c70" hidden="1">#REF!</definedName>
    <definedName name="TB3a6e89ea_e463_4b23_ab68_5b298dd67ae5" hidden="1">#REF!</definedName>
    <definedName name="TB3a770683_7446_4428_92a2_ad5e9361f431" hidden="1">#REF!</definedName>
    <definedName name="TB3a83e09e_0202_4054_81cd_9b1c065d719e" hidden="1">#REF!</definedName>
    <definedName name="TB3a97e34f_957d_4003_ac68_aaccc79bf115" hidden="1">#REF!</definedName>
    <definedName name="TB3a9e0f8d_6109_4b0f_8542_e267de78cfb0" hidden="1">#REF!</definedName>
    <definedName name="TB3aa210cf_62af_4ba4_b3a0_4bbd73b3ab2a" hidden="1">#REF!</definedName>
    <definedName name="TB3aaa2bc2_2816_4567_82a6_4b5a6c017e6d" hidden="1">#REF!</definedName>
    <definedName name="TB3aaf491f_10bf_439f_812a_ad06497f3fc1" hidden="1">#REF!</definedName>
    <definedName name="TB3ab20a08_3c58_49d1_a218_0400847e6fb8" hidden="1">#REF!</definedName>
    <definedName name="TB3abe8783_349c_4bca_bf6c_d288dfeaab06" hidden="1">#REF!</definedName>
    <definedName name="TB3ac1655e_4aad_4deb_9f21_0afbaab56464" hidden="1">#REF!</definedName>
    <definedName name="TB3ac1ce9a_781c_4b08_9d73_fa014ed33e6c" hidden="1">#REF!</definedName>
    <definedName name="TB3ac4f63f_f260_499e_8197_463f16f22a76" hidden="1">#REF!</definedName>
    <definedName name="TB3ac85586_fd25_44d5_8fc9_e8a30ebe8c90" hidden="1">#REF!</definedName>
    <definedName name="TB3acab512_07e0_4398_8647_844337e21dc8" hidden="1">#REF!</definedName>
    <definedName name="TB3ad00565_8640_4a96_8024_b81e458a9905" hidden="1">#REF!</definedName>
    <definedName name="TB3addda32_afb9_4baf_94bf_1f66b3f72c23" hidden="1">#REF!</definedName>
    <definedName name="TB3aed2981_56a2_42c0_87df_9f382957f822" hidden="1">#REF!</definedName>
    <definedName name="TB3af7eba2_5ae8_42e0_b377_b50d6ad83fde" hidden="1">#REF!</definedName>
    <definedName name="TB3afff330_f739_4d43_a82e_132222568e18" hidden="1">#REF!</definedName>
    <definedName name="TB3b03c30b_976c_4fed_80a1_298187bfaa1b" hidden="1">#REF!</definedName>
    <definedName name="TB3b09e861_fb03_4e6e_8b6e_328879f8f0f0" hidden="1">#REF!</definedName>
    <definedName name="TB3b0d4e9e_8e1e_40f9_b988_6946f2051c21" hidden="1">#REF!</definedName>
    <definedName name="TB3b1651cf_76fa_4c83_b069_3487d8eaa1a4" hidden="1">#REF!</definedName>
    <definedName name="TB3b17b5e1_a047_4453_8afb_cd51da7a308c" hidden="1">#REF!</definedName>
    <definedName name="TB3b182335_645e_4563_87c0_a662380046d1" hidden="1">#REF!</definedName>
    <definedName name="TB3b195fc0_1ad5_4e01_9fc1_a6f3282339b8" hidden="1">#REF!</definedName>
    <definedName name="TB3b208651_3803_4b51_8793_f5b167b2c89d" hidden="1">#REF!</definedName>
    <definedName name="TB3b2dacdb_4803_4a0e_9a76_77163da98c36" hidden="1">#REF!</definedName>
    <definedName name="TB3b354404_407f_439d_962d_57c9277c93ca" hidden="1">#REF!</definedName>
    <definedName name="TB3b41a8d7_d440_477e_bcad_fb9ab80e6fb6" hidden="1">#REF!</definedName>
    <definedName name="TB3b519404_f9da_4c72_85aa_e5c560a3f51b" hidden="1">#REF!</definedName>
    <definedName name="TB3b546153_2118_4c20_b36d_61d4e0240289" hidden="1">#REF!</definedName>
    <definedName name="TB3b5707f6_ac56_4ad4_aca3_9ef74f58b8fd" hidden="1">#REF!</definedName>
    <definedName name="TB3b5b15de_13b0_4b1a_9fba_f3a17844536c" hidden="1">#REF!</definedName>
    <definedName name="TB3b64fcad_713a_4fee_9789_0ed4d73799d1" hidden="1">#REF!</definedName>
    <definedName name="TB3b6a1a9a_8764_43b4_a426_e03bd610070f" hidden="1">#REF!</definedName>
    <definedName name="TB3b70c9af_f879_4f35_92be_c2ebc23c741e" hidden="1">#REF!</definedName>
    <definedName name="TB3b755a3a_de75_4791_905d_e57bf15180e7" hidden="1">#REF!</definedName>
    <definedName name="TB3b7b69eb_6808_48ba_a1f9_577a0f64c0d0" hidden="1">#REF!</definedName>
    <definedName name="TB3b8809b6_4688_4685_8615_aa9d497ef6b4" hidden="1">#REF!</definedName>
    <definedName name="TB3b8e6c5c_b5c3_4a12_85fc_892a90308ede" hidden="1">#REF!</definedName>
    <definedName name="TB3b9024d6_1f7f_4cf1_9aa2_699f92904375" hidden="1">#REF!</definedName>
    <definedName name="TB3b96567c_0bb2_4827_a466_67d6c5ab7627" hidden="1">#REF!</definedName>
    <definedName name="TB3b9adf4e_2346_4067_b9fc_1e1cfb1ff10f" hidden="1">#REF!</definedName>
    <definedName name="TB3bb7f415_d0d1_4e10_861e_6dafc21de4a4" hidden="1">#REF!</definedName>
    <definedName name="TB3bbaa943_b30b_4ab3_bce9_d7542e17a418" hidden="1">#REF!</definedName>
    <definedName name="TB3bccee0f_a9e1_42a6_ad91_5eb711d85b87" hidden="1">#REF!</definedName>
    <definedName name="TB3bd0e064_cef5_4a97_8ef1_f3991ef2a85d" hidden="1">#REF!</definedName>
    <definedName name="TB3bdc7c5c_db7e_4cb9_8ee9_9a69dec668e4" hidden="1">#REF!</definedName>
    <definedName name="TB3be4288c_4a93_4702_a910_ecdcfdf93a8b" hidden="1">#REF!</definedName>
    <definedName name="TB3be7c47a_b0d9_4aa0_bcb3_86f3985d5031" hidden="1">#REF!</definedName>
    <definedName name="TB3be924d9_96d4_4158_b2a8_0abc26bddfb6" hidden="1">#REF!</definedName>
    <definedName name="TB3be9c12c_732a_4147_9ce7_ec39c45a7315" hidden="1">#REF!</definedName>
    <definedName name="TB3beb2230_2663_48be_9488_9aa7ac06d9fe" hidden="1">#REF!</definedName>
    <definedName name="TB3becffae_8b3f_43da_abbd_502050478e5b" hidden="1">#REF!</definedName>
    <definedName name="TB3bee79fe_85e6_457f_afaf_bcaaf4ad3bb0" hidden="1">#REF!</definedName>
    <definedName name="TB3bf2019e_6134_4ac5_bcc1_4e04bf0e1135" hidden="1">#REF!</definedName>
    <definedName name="TB3bf97867_6ed5_4eb9_ae6f_304c7905e1e2" hidden="1">#REF!</definedName>
    <definedName name="TB3bff15e4_09cb_475d_ac84_473214fd6a1b" hidden="1">#REF!</definedName>
    <definedName name="TB3bffc51c_56b7_45a4_b759_0cf80c38c438" hidden="1">#REF!</definedName>
    <definedName name="TB3c0144e5_1937_4f6f_a7d4_d6c32e2678e3" hidden="1">#REF!</definedName>
    <definedName name="TB3c0216dd_43f7_4bea_b409_8e764f78c134" hidden="1">#REF!</definedName>
    <definedName name="TB3c076cf6_ab3f_444e_a50e_bfb1a6381e3f" hidden="1">#REF!</definedName>
    <definedName name="TB3c10e0d8_d058_49bf_8c21_a996a56b38e2" hidden="1">#REF!</definedName>
    <definedName name="TB3c16b658_9959_48eb_92c3_c24830a262e4" hidden="1">#REF!</definedName>
    <definedName name="TB3c184bd6_5cad_4dc6_a474_bcc8246bef74" hidden="1">#REF!</definedName>
    <definedName name="TB3c20846f_f6bc_47ca_a6d3_be9d660ffd19" hidden="1">#REF!</definedName>
    <definedName name="TB3c21c401_c05e_40e9_9416_815a82bee793" hidden="1">#REF!</definedName>
    <definedName name="TB3c270f82_a598_4290_879d_aaa40122d6c3" hidden="1">#REF!</definedName>
    <definedName name="TB3c2b14ff_5276_470b_a4a3_5f8c050aa48c" hidden="1">#REF!</definedName>
    <definedName name="TB3c2bec8a_e86d_4427_ae2c_9fb81eceedec" hidden="1">#REF!</definedName>
    <definedName name="TB3c3afab7_617a_450e_b8d3_6c567a6f79cf" hidden="1">#REF!</definedName>
    <definedName name="TB3c43574e_67f1_4eaa_82ef_1c8fc6ea70bc" hidden="1">#REF!</definedName>
    <definedName name="TB3c47f105_82ea_40fd_8886_c544571d3144" hidden="1">#REF!</definedName>
    <definedName name="TB3c497fd3_caad_4c59_b758_f9e784251c9e" hidden="1">#REF!</definedName>
    <definedName name="TB3c4eb816_db8d_4073_aafa_2376a68ea83c" hidden="1">#REF!</definedName>
    <definedName name="TB3c4f9050_45bc_491f_a3a2_dfb71be999b7" hidden="1">#REF!</definedName>
    <definedName name="TB3c4f9ff5_da6e_43be_ac03_86795d2d98ec" hidden="1">#REF!</definedName>
    <definedName name="TB3c55630d_71ed_4109_b2b3_7ed2235f48b1" hidden="1">#REF!</definedName>
    <definedName name="TB3c664fff_4518_4396_8927_d2bb327061b5" hidden="1">#REF!</definedName>
    <definedName name="TB3c773508_e8b2_4a7e_89c5_360a5496451a" hidden="1">#REF!</definedName>
    <definedName name="TB3c7f9add_6543_4cc7_a120_2fd24bb0c670" hidden="1">#REF!</definedName>
    <definedName name="TB3c8aad45_b4ec_4156_96de_375ff497dd02" hidden="1">#REF!</definedName>
    <definedName name="TB3c8ab287_8ac4_4f30_96fe_0e2970c8d9b7" hidden="1">#REF!</definedName>
    <definedName name="TB3c8bc215_c097_4934_8df9_7416fc66aa15" hidden="1">#REF!</definedName>
    <definedName name="TB3c8d0bd1_06b4_4d3d_8915_4ceaba554d08" hidden="1">#REF!</definedName>
    <definedName name="TB3c8ff074_613a_4abd_a97d_7fe82f65b9a1" hidden="1">#REF!</definedName>
    <definedName name="TB3c9abd9e_7436_44f2_8913_978d4c152870" hidden="1">#REF!</definedName>
    <definedName name="TB3cb4872a_4ac9_4792_ad6c_35c37f3b87f0" hidden="1">#REF!</definedName>
    <definedName name="TB3cbbd089_4ca9_469c_9b3f_14240faa1801" hidden="1">#REF!</definedName>
    <definedName name="TB3cc24aa8_a0fa_46fb_835f_fa6b9d861eda" hidden="1">#REF!</definedName>
    <definedName name="TB3cdcfb45_d2ce_419a_8f80_2f039f67004f" hidden="1">#REF!</definedName>
    <definedName name="TB3cf3e2fb_3fe5_4dcb_ab75_700623be82e8" hidden="1">#REF!</definedName>
    <definedName name="TB3cf678e5_1c97_4eb8_b449_9dcb212fc473" hidden="1">#REF!</definedName>
    <definedName name="TB3cf7d2a7_f98b_453e_8c02_2e3326d59461" hidden="1">#REF!</definedName>
    <definedName name="TB3cf98af1_bd25_457d_8d35_f321145cd5e1" hidden="1">#REF!</definedName>
    <definedName name="TB3cfa09d1_614f_4d82_99f8_d755ea21c154" hidden="1">#REF!</definedName>
    <definedName name="TB3d02646d_fdfe_43d1_b76a_9fcb4bd7cedd" hidden="1">#REF!</definedName>
    <definedName name="TB3d0a84be_aaf9_4446_9133_6d89f48d9c1c" hidden="1">#REF!</definedName>
    <definedName name="TB3d103b3a_7268_46f2_8860_d39a85083baf" hidden="1">#REF!</definedName>
    <definedName name="TB3d183a93_30d8_418b_9f7d_72e99dd80fd6" hidden="1">#REF!</definedName>
    <definedName name="TB3d1d7334_d491_4864_bb6f_2c2480862bca" hidden="1">#REF!</definedName>
    <definedName name="TB3d1ff883_0339_4825_b8db_e1fad8fb2bed" hidden="1">#REF!</definedName>
    <definedName name="TB3d3076b6_d913_498b_9bcf_1946ab55d9de" hidden="1">#REF!</definedName>
    <definedName name="TB3d35a74b_fa3a_4f4e_99e8_b6bff3f4d6fc" hidden="1">#REF!</definedName>
    <definedName name="TB3d36748b_067a_44ba_8736_5b02f4cbb07b" hidden="1">#REF!</definedName>
    <definedName name="TB3d3cbb0d_d315_40d6_9ee0_2196799efa6d" hidden="1">#REF!</definedName>
    <definedName name="TB3d44a54f_9872_454c_83a7_991e54f29876" hidden="1">#REF!</definedName>
    <definedName name="TB3d51b01e_62de_4293_91a5_de81281098a9" hidden="1">#REF!</definedName>
    <definedName name="TB3d568ca0_ff4a_4bea_b1c0_f8f7e9478aad" hidden="1">#REF!</definedName>
    <definedName name="TB3d5b6728_2b90_445a_8e96_d5d10927f2cd" hidden="1">#REF!</definedName>
    <definedName name="TB3d5e969e_6385_4faf_bb43_79dffe0b1598" hidden="1">#REF!</definedName>
    <definedName name="TB3d5ead0f_6463_492b_a7ec_79fedb8fabac" hidden="1">#REF!</definedName>
    <definedName name="TB3d719f88_132a_4150_88e2_9c9b78ac093f" hidden="1">#REF!</definedName>
    <definedName name="TB3d7abcfc_8c7f_4201_b1d5_b2be650c907a" hidden="1">#REF!</definedName>
    <definedName name="TB3d8829e8_88e8_46fb_bfb3_049c259ae599" hidden="1">#REF!</definedName>
    <definedName name="TB3d8ecf28_a17f_4f5f_97e1_85db8afbf5e3" hidden="1">#REF!</definedName>
    <definedName name="TB3d96cd7d_0e57_4a55_ad22_824b11557807" hidden="1">#REF!</definedName>
    <definedName name="TB3dabe945_4e75_4a03_83ce_0ff6fb956f12" hidden="1">#REF!</definedName>
    <definedName name="TB3db6db81_6af6_4003_b5d7_f5daae0caf1d" hidden="1">#REF!</definedName>
    <definedName name="TB3dc4bd42_ae32_4997_8a02_6a41682ad564" hidden="1">#REF!</definedName>
    <definedName name="TB3dc94492_714e_4e7a_b422_c21c15064ca9" hidden="1">#REF!</definedName>
    <definedName name="TB3dced2f3_e744_4259_b909_fefd098b71b2" hidden="1">#REF!</definedName>
    <definedName name="TB3dd6ebf3_f360_47e2_9b77_013b69e3317f" hidden="1">#REF!</definedName>
    <definedName name="TB3ddb0432_cdbd_4a39_8e34_64064dca2721" hidden="1">#REF!</definedName>
    <definedName name="TB3ddd4810_cf98_4cfa_8387_f854e17a24a9" hidden="1">#REF!</definedName>
    <definedName name="TB3de2bcf8_500e_480e_bf9f_5ab3d127f18a" hidden="1">#REF!</definedName>
    <definedName name="TB3de657df_63ed_4f6e_897b_27cd91f66355" hidden="1">#REF!</definedName>
    <definedName name="TB3dec66e9_4274_4611_a300_ac478fb9f4bd" hidden="1">#REF!</definedName>
    <definedName name="TB3df6797d_50bd_45b1_a04c_2d821baf352b" hidden="1">#REF!</definedName>
    <definedName name="TB3dfb7f93_1f76_4b92_acf9_0019e0bfc4e8" hidden="1">#REF!</definedName>
    <definedName name="TB3e01d478_7cca_4812_a67f_1a891adbbc02" hidden="1">#REF!</definedName>
    <definedName name="TB3e0588b2_da95_4307_92ab_aecd5db45b49" hidden="1">#REF!</definedName>
    <definedName name="TB3e05d216_e3d7_4db0_a83a_0427bf19db8a" hidden="1">#REF!</definedName>
    <definedName name="TB3e0a6d2a_4a28_44f8_a0d4_15204989a0d1" hidden="1">#REF!</definedName>
    <definedName name="TB3e0b1ba8_2b46_40bd_84e6_8ecda5ab8383" hidden="1">#REF!</definedName>
    <definedName name="TB3e0e3701_a810_4efa_b7b3_97376deb840c" hidden="1">#REF!</definedName>
    <definedName name="TB3e10ab55_f713_4ae8_9f58_c7d640c5085b" hidden="1">#REF!</definedName>
    <definedName name="TB3e163236_ca19_4a20_b406_1af682ade715" hidden="1">#REF!</definedName>
    <definedName name="TB3e190d74_7bfe_4ea9_b29e_c2da300c698c" hidden="1">#REF!</definedName>
    <definedName name="TB3e1c00a0_5db0_4a7f_a561_a76aec3749e3" hidden="1">#REF!</definedName>
    <definedName name="TB3e2499c0_ae07_4b69_ada4_e95c5fa643f1" hidden="1">#REF!</definedName>
    <definedName name="TB3e27e0cf_5916_43db_af96_0772b49cba1c" hidden="1">#REF!</definedName>
    <definedName name="TB3e2a16fe_a3b9_4c51_b03f_54e9205c7705" hidden="1">#REF!</definedName>
    <definedName name="TB3e2b9e1a_86ed_4e17_95be_c62ee4657b0f" hidden="1">#REF!</definedName>
    <definedName name="TB3e2c7f8f_a71a_4f5d_b2cf_2845a248bd1f" hidden="1">#REF!</definedName>
    <definedName name="TB3e3f38ca_2aaf_4cf3_a359_de64919feea3" hidden="1">#REF!</definedName>
    <definedName name="TB3e409795_5f89_40c7_b939_e694fa67d4e1" hidden="1">#REF!</definedName>
    <definedName name="TB3e4900df_b474_4e49_b7d0_e0538715db2c" hidden="1">#REF!</definedName>
    <definedName name="TB3e4a43ce_1d21_45b7_95b7_6d06b61ba06a" hidden="1">#REF!</definedName>
    <definedName name="TB3e4e9446_44e2_4598_8e09_b980f060b83b" hidden="1">#REF!</definedName>
    <definedName name="TB3e50fa04_c8a3_450a_8802_cfeb7272a922" hidden="1">#REF!</definedName>
    <definedName name="TB3e595dd9_1501_4d51_881c_c95efb384071" hidden="1">#REF!</definedName>
    <definedName name="TB3e5f09ea_84cc_4beb_a87b_6ff5ecae8f3c" hidden="1">#REF!</definedName>
    <definedName name="TB3e743f51_29c5_4f0e_acd1_f7b8e44df45d" hidden="1">#REF!</definedName>
    <definedName name="TB3e77e850_b0b5_4bc4_8022_d59905827278" hidden="1">#REF!</definedName>
    <definedName name="TB3e7980c9_4e0e_48f0_ade5_bf9b32d531bb" hidden="1">#REF!</definedName>
    <definedName name="TB3e79b34e_f9f5_4261_8c16_c15f1ec47067" hidden="1">#REF!</definedName>
    <definedName name="TB3e7b12a0_f7cb_4fd7_a1d3_96a6de7882bc" hidden="1">#REF!</definedName>
    <definedName name="TB3e7e8b39_a829_4c4a_8aa1_1fc9479338fc" hidden="1">#REF!</definedName>
    <definedName name="TB3e818318_894c_468d_82ed_5486af1baec8" hidden="1">#REF!</definedName>
    <definedName name="TB3e8612b1_7674_43b4_9bc8_8261d149803b" hidden="1">#REF!</definedName>
    <definedName name="TB3e8e4314_e8e3_407d_9407_039e435b6a11" hidden="1">#REF!</definedName>
    <definedName name="TB3e9c2120_3c0b_433c_b3b1_aac19ff116c8" hidden="1">#REF!</definedName>
    <definedName name="TB3ea7c211_59f1_4aee_89fb_95fa148f26d3" hidden="1">#REF!</definedName>
    <definedName name="TB3eaec34f_4a49_46f6_9952_09f5da0fff01" hidden="1">#REF!</definedName>
    <definedName name="TB3eb37cd6_20f9_4748_901c_efba6a8ae28e" hidden="1">#REF!</definedName>
    <definedName name="TB3ec43f3f_fce3_427c_b983_28e6015a8b63" hidden="1">#REF!</definedName>
    <definedName name="TB3ecd6bc4_1aed_4c57_9469_abce74491bf1" hidden="1">#REF!</definedName>
    <definedName name="TB3ed28a21_5a45_4a8d_858e_6faefa2ae925" hidden="1">#REF!</definedName>
    <definedName name="TB3ed4d19b_cd93_4fd3_bb34_a8055d5119d4" hidden="1">#REF!</definedName>
    <definedName name="TB3edb664a_3096_4c74_9f0e_e6e5728f891e" hidden="1">#REF!</definedName>
    <definedName name="TB3ee78c39_6546_4d6a_a187_e1ff60365670" hidden="1">#REF!</definedName>
    <definedName name="TB3eeceece_b6a0_4bd3_b66e_c7a08ab5a229" hidden="1">#REF!</definedName>
    <definedName name="TB3eefb91f_6adf_46df_a102_494e0e150b2d" hidden="1">#REF!</definedName>
    <definedName name="TB3ef19a1b_d8b3_4e05_9062_433f13ea8c70" hidden="1">#REF!</definedName>
    <definedName name="TB3ef8eb56_23a0_4ec1_997e_077c2871f0d7" hidden="1">#REF!</definedName>
    <definedName name="TB3efb7630_45ab_46b0_b464_848d0e21c537" hidden="1">#REF!</definedName>
    <definedName name="TB3efe519b_057b_412f_b22d_56c97423121a" hidden="1">#REF!</definedName>
    <definedName name="TB3f14e501_8024_4b01_97d9_552ce619ed4b" hidden="1">#REF!</definedName>
    <definedName name="TB3f25ecd3_f8a8_4dae_9a53_3169af0a221d" hidden="1">#REF!</definedName>
    <definedName name="TB3f32206f_85f0_4797_974c_0bdd4cd838f3" hidden="1">#REF!</definedName>
    <definedName name="TB3f3c7abc_2177_4eb6_8ad1_1e328a12854d" hidden="1">#REF!</definedName>
    <definedName name="TB3f43f007_8fcd_409d_94b2_940696147bcd" hidden="1">#REF!</definedName>
    <definedName name="TB3f453703_281e_4095_90d0_96f1916dc55a" hidden="1">#REF!</definedName>
    <definedName name="TB3f4a841c_dd42_430e_9786_216e9523cfd5" hidden="1">#REF!</definedName>
    <definedName name="TB3f4b9ef3_2575_48fa_a5f1_8996a497b3ea" hidden="1">#REF!</definedName>
    <definedName name="TB3f5bbb32_f3ee_4bb8_ac4e_1d4476984f2e" hidden="1">#REF!</definedName>
    <definedName name="TB3f621df5_fa98_45a3_850b_a0e4e57a6435" hidden="1">#REF!</definedName>
    <definedName name="TB3f65078e_5793_4f90_8582_a7737950c213" hidden="1">#REF!</definedName>
    <definedName name="TB3f982e90_6ff8_4a49_9ecd_f25526ab0d28" hidden="1">#REF!</definedName>
    <definedName name="TB3fac4649_3b1b_4987_ac49_312e407ddc6c" hidden="1">#REF!</definedName>
    <definedName name="TB3fad4ab5_3527_424e_9526_6a830cd03724" hidden="1">#REF!</definedName>
    <definedName name="TB3fb54eda_f486_49fe_a6cc_b65891db48d3" hidden="1">#REF!</definedName>
    <definedName name="TB3fb63666_53ef_4659_bc5a_7e12ed49d52b" hidden="1">#REF!</definedName>
    <definedName name="TB3fd97fc0_2efb_4c16_bddd_5641ca78697d" hidden="1">#REF!</definedName>
    <definedName name="TB3fde0a6d_211a_481a_b7a5_3f57a3943034" hidden="1">#REF!</definedName>
    <definedName name="TB3fea403a_0982_4776_9609_d01db7840717" hidden="1">#REF!</definedName>
    <definedName name="TB3feab46a_f802_49bd_bee9_d4c42fbc4204" hidden="1">#REF!</definedName>
    <definedName name="TB3fef23f2_77c0_4402_90c5_cafe2a78a383" hidden="1">#REF!</definedName>
    <definedName name="TB3ff9c7a7_d283_494b_aba0_467bcd91fee8" hidden="1">#REF!</definedName>
    <definedName name="TB3ffb12ab_595c_4d61_9e8e_911c7141baf2" hidden="1">#REF!</definedName>
    <definedName name="TB400d7468_b538_47f0_be7f_980e34fe7f7e" hidden="1">#REF!</definedName>
    <definedName name="TB4010e7c0_b7dd_4a83_a408_da772a791c96" hidden="1">#REF!</definedName>
    <definedName name="TB40154f67_ab2f_4066_818d_ac0cc6351065" hidden="1">#REF!</definedName>
    <definedName name="TB4018a2b2_1200_4037_9908_59a3e5f0c380" hidden="1">#REF!</definedName>
    <definedName name="TB4027d91f_48f3_4dd5_bef9_bde484a707a8" hidden="1">#REF!</definedName>
    <definedName name="TB4028d694_c82b_4c0b_a1cd_0652548efcf6" hidden="1">#REF!</definedName>
    <definedName name="TB402a838d_12e6_4d8d_b9d0_60691918940d" hidden="1">#REF!</definedName>
    <definedName name="TB402c6956_0d53_4a87_993d_7165c4e72393" hidden="1">#REF!</definedName>
    <definedName name="TB4033f259_68cd_41ee_9a14_2cb523f05e4d" hidden="1">#REF!</definedName>
    <definedName name="TB4038bd1e_f748_453e_838c_863955258292" hidden="1">#REF!</definedName>
    <definedName name="TB4038d7fa_bedf_4183_a151_51c5962979dc" hidden="1">#REF!</definedName>
    <definedName name="TB40418d8d_4e28_42c7_bb21_b0817c40352e" hidden="1">#REF!</definedName>
    <definedName name="TB405d0107_4b9d_4c5b_b16d_8e5c6000ef55" hidden="1">#REF!</definedName>
    <definedName name="TB405e480d_9b8a_4e62_b65e_7e616fa663b5" hidden="1">#REF!</definedName>
    <definedName name="TB405f1d1b_60ba_46c9_90a7_a31209a30f43" hidden="1">#REF!</definedName>
    <definedName name="TB4065f75b_05cb_4886_b48f_89369b56326e" hidden="1">#REF!</definedName>
    <definedName name="TB4068e9c4_ea89_4013_8d21_9644ccd51593" hidden="1">#REF!</definedName>
    <definedName name="TB406a64ae_4bb7_42cc_b004_15fc9795addb" hidden="1">#REF!</definedName>
    <definedName name="TB40724cc4_c3a0_4932_8f0d_74fe2a6462d9" hidden="1">#REF!</definedName>
    <definedName name="TB40755ebd_344a_4deb_adae_b68623116fa6" hidden="1">#REF!</definedName>
    <definedName name="TB4077c283_2184_42ef_9b13_17e2b1f3fc55" hidden="1">#REF!</definedName>
    <definedName name="TB407c477f_ef44_43d4_af5b_92f29816a46f" hidden="1">#REF!</definedName>
    <definedName name="TB407cd3d8_869f_4e45_8e12_af6b6ef9ae73" hidden="1">#REF!</definedName>
    <definedName name="TB407dd7db_0769_407c_b312_33ca3c627b74" hidden="1">#REF!</definedName>
    <definedName name="TB407e61fe_63e9_42f3_bda4_0fa9a064ba02" hidden="1">#REF!</definedName>
    <definedName name="TB40843d04_070b_4972_973d_195378396283" hidden="1">#REF!</definedName>
    <definedName name="TB4088488d_5c40_450f_82ce_7fd6995268e8" hidden="1">#REF!</definedName>
    <definedName name="TB40889b8b_25b6_41d1_bfc9_19489e66e2a1" hidden="1">#REF!</definedName>
    <definedName name="TB408a9bc1_2f9d_410a_9d14_3019d463c6c5" hidden="1">#REF!</definedName>
    <definedName name="TB40949250_9912_4d56_aaef_64127d824e8d" hidden="1">#REF!</definedName>
    <definedName name="TB40962ecb_86d3_4618_84f9_9f0074407759" hidden="1">#REF!</definedName>
    <definedName name="TB40b09eb4_371a_4989_8b1a_9a3ce90df536" hidden="1">#REF!</definedName>
    <definedName name="TB40b413f6_7d0f_485f_8e56_8f6073b911a8" hidden="1">#REF!</definedName>
    <definedName name="TB40bc72ea_5a73_4e0c_a930_a120be9508c8" hidden="1">#REF!</definedName>
    <definedName name="TB40c6efbe_bf40_4737_9416_063ec0e97192" hidden="1">#REF!</definedName>
    <definedName name="TB40d3dae0_8f57_4f78_a36c_3db7bbaebdff" hidden="1">#REF!</definedName>
    <definedName name="TB40dba0fa_9c27_4d26_b2df_3b0c64c69c34" hidden="1">#REF!</definedName>
    <definedName name="TB40ded684_afdd_4f46_8fe9_d0589e698729" hidden="1">#REF!</definedName>
    <definedName name="TB40ebf6a7_9018_4640_9cae_b3ac9d1687ea" hidden="1">#REF!</definedName>
    <definedName name="TB40ef8b5d_98a0_4472_90b6_5dd7836109f2" hidden="1">#REF!</definedName>
    <definedName name="TB40f241a0_76f8_4315_a7d3_8c0fb61297a4" hidden="1">#REF!</definedName>
    <definedName name="TB40f7b1e6_8ca5_458c_b5d4_f5218b056b19" hidden="1">#REF!</definedName>
    <definedName name="TB40f82655_287c_4fb2_8485_78dbb23d248f" hidden="1">#REF!</definedName>
    <definedName name="TB40f8f767_46bb_47fc_84e9_f3792547062f" hidden="1">#REF!</definedName>
    <definedName name="TB40ff464f_f3d9_4dd6_9c4e_85d504677b26" hidden="1">#REF!</definedName>
    <definedName name="TB41049ca3_8d76_4888_b52d_9a518ac838b2" hidden="1">#REF!</definedName>
    <definedName name="TB4104f415_b2fd_4b72_bd5c_23a6b53ba4b0" hidden="1">#REF!</definedName>
    <definedName name="TB41215d21_1c51_4b94_a168_7acbfc135342" hidden="1">#REF!</definedName>
    <definedName name="TB41246a29_1359_4694_a99d_18e53f133294" hidden="1">#REF!</definedName>
    <definedName name="TB41296637_bdde_4135_a99a_b0b9b6c70da0" hidden="1">#REF!</definedName>
    <definedName name="TB412a3170_fa02_4194_93bb_bc6942bc8ae6" hidden="1">#REF!</definedName>
    <definedName name="TB412e898f_dcac_4f9b_b269_30aa6263cb7d" hidden="1">#REF!</definedName>
    <definedName name="TB4132f8ad_43a8_4479_9156_48fb39f3fd50" hidden="1">#REF!</definedName>
    <definedName name="TB41336a44_6c5b_4396_a5b2_e20b060f9177" hidden="1">#REF!</definedName>
    <definedName name="TB41358f28_57b0_4006_9077_c1fe470c3988" hidden="1">#REF!</definedName>
    <definedName name="TB4135ee2f_458e_47e2_aaa7_2ffc5a02f35b" hidden="1">#REF!</definedName>
    <definedName name="TB4142d0bf_75f0_48f5_bcdf_2eda3b426187" hidden="1">#REF!</definedName>
    <definedName name="TB41572200_3bc0_4088_9843_7c878f76d322" hidden="1">#REF!</definedName>
    <definedName name="TB415b0602_2c32_491a_be49_85834bd80575" hidden="1">#REF!</definedName>
    <definedName name="TB415b6343_18bb_43a6_8b9e_ca5a7cd3b516" hidden="1">#REF!</definedName>
    <definedName name="TB415f7783_4630_4625_bb3f_d0f101f0ec0c" hidden="1">#REF!</definedName>
    <definedName name="TB416c589a_f602_4c45_a484_f47e9e1f6075" hidden="1">#REF!</definedName>
    <definedName name="TB416fd714_04fb_4767_adce_d91a864d4ea2" hidden="1">#REF!</definedName>
    <definedName name="TB41708997_f9ab_4e4a_a000_16fca0a77f47" hidden="1">#REF!</definedName>
    <definedName name="TB4177ab33_1b46_4cb5_bafb_b47109338a53" hidden="1">#REF!</definedName>
    <definedName name="TB41950761_af4a_4ad0_b4dd_09ae1df21485" hidden="1">#REF!</definedName>
    <definedName name="TB4196175d_fe34_48d0_8a12_dde7c16e3f3a" hidden="1">#REF!</definedName>
    <definedName name="TB41984aea_d779_4245_88c7_b8935ed12f74" hidden="1">#REF!</definedName>
    <definedName name="TB419f9559_d013_4a1e_8426_72d9b053bac8" hidden="1">#REF!</definedName>
    <definedName name="TB41a0ea33_185a_4413_8967_989ed287e04c" hidden="1">#REF!</definedName>
    <definedName name="TB41a89c53_7317_479e_9beb_254aff00b507" hidden="1">#REF!</definedName>
    <definedName name="TB41a9a6ff_5325_4fd3_9e2b_6e9b6b396d1d" hidden="1">#REF!</definedName>
    <definedName name="TB41b1d4b4_a12e_4ee5_ba06_1cf3365dd3a7" hidden="1">#REF!</definedName>
    <definedName name="TB41b80fa0_e4e1_4a57_a232_b737d735a4e4" hidden="1">#REF!</definedName>
    <definedName name="TB41ba7100_0e2f_4015_95cc_d7128ccb6ea2" hidden="1">#REF!</definedName>
    <definedName name="TB41bb2759_7dfd_49e4_a8b3_5e9efe9d9d78" hidden="1">#REF!</definedName>
    <definedName name="TB41c2d935_9ac3_419f_b79f_5f38c838a065" hidden="1">#REF!</definedName>
    <definedName name="TB41c55ac4_922c_4682_9a0a_74458243eda9" hidden="1">#REF!</definedName>
    <definedName name="TB41ca8def_4386_4904_a569_d87d1f26f755" hidden="1">#REF!</definedName>
    <definedName name="TB41d1a729_e0d8_4086_ae98_0f53d5580fb5" hidden="1">#REF!</definedName>
    <definedName name="TB41d7f89f_8fd7_471e_845f_1bf66ba1af49" hidden="1">#REF!</definedName>
    <definedName name="TB41de0e75_9144_4fd4_aecc_4ad7e8c6ecc4" hidden="1">#REF!</definedName>
    <definedName name="TB41ea499b_53ea_4b70_94e9_a47248e63e1d" hidden="1">#REF!</definedName>
    <definedName name="TB41ed7566_20ee_42cf_a246_066586027acf" hidden="1">#REF!</definedName>
    <definedName name="TB4204492d_063b_4e39_8b4a_4506aed6bf96" hidden="1">#REF!</definedName>
    <definedName name="TB42080b32_b0e5_4727_b15e_84169a82609e" hidden="1">#REF!</definedName>
    <definedName name="TB420e74cd_d414_46e8_9c0f_f8cb824cbf8c" hidden="1">#REF!</definedName>
    <definedName name="TB420ec6d8_ede2_4b64_8a78_dafb838207c5" hidden="1">#REF!</definedName>
    <definedName name="TB42109b01_3743_445d_871f_1d58b60e75cd" hidden="1">#REF!</definedName>
    <definedName name="TB4216e5bb_ebae_4ac2_9544_d2ddba58bd50" hidden="1">#REF!</definedName>
    <definedName name="TB4217150c_eafa_4ccc_907c_f3eb131103e5" hidden="1">#REF!</definedName>
    <definedName name="TB421f0895_4d4c_40a5_b818_e9c41338ca23" hidden="1">#REF!</definedName>
    <definedName name="TB422869af_3ad5_4007_abe1_8bbc48eab125" hidden="1">#REF!</definedName>
    <definedName name="TB4228c4a6_06b4_4e2f_a3d1_82bf791088c8" hidden="1">#REF!</definedName>
    <definedName name="TB423df6e4_43bb_434c_a98b_8b0a1b903606" hidden="1">#REF!</definedName>
    <definedName name="TB4244cc5b_ad76_4186_b454_2676a5a2a53f" hidden="1">#REF!</definedName>
    <definedName name="TB424712ef_2136_4737_9a59_bf6f0bc12c9e" hidden="1">#REF!</definedName>
    <definedName name="TB424f3c14_6f11_46c4_a1fe_fb2b633be808" hidden="1">#REF!</definedName>
    <definedName name="TB4263c34b_e9ae_4e01_bc49_c652b29a4314" hidden="1">#REF!</definedName>
    <definedName name="TB426a34ee_a295_40c6_a6e1_bc516877d086" hidden="1">#REF!</definedName>
    <definedName name="TB426d26b7_65e9_42df_bbc9_88b2cbef28c4" hidden="1">#REF!</definedName>
    <definedName name="TB42730073_5bd0_427a_b56b_d6ef01f3f9f8" hidden="1">#REF!</definedName>
    <definedName name="TB42813972_8e90_40b7_a4d5_40f52504ffa3" hidden="1">#REF!</definedName>
    <definedName name="TB42815a30_1dd6_419b_ae7b_623131c90f8c" hidden="1">#REF!</definedName>
    <definedName name="TB4289fe25_7dc9_4353_9688_f6c6c6474cae" hidden="1">#REF!</definedName>
    <definedName name="TB429b1d83_b647_4977_8fd4_72d88b3b7a7a" hidden="1">#REF!</definedName>
    <definedName name="TB429e4659_4df6_4e86_9aa2_cc1fbc1d13f7" hidden="1">#REF!</definedName>
    <definedName name="TB429ff2b1_5c4e_42ab_9996_b02efd3a2639" hidden="1">#REF!</definedName>
    <definedName name="TB42a13e0b_e68c_4e29_bbf6_53607c8dd999" hidden="1">#REF!</definedName>
    <definedName name="TB42a39322_8908_4475_945e_5ea7d49909bf" hidden="1">#REF!</definedName>
    <definedName name="TB42aba424_eeed_4ad0_ade5_c51dc1a5a76e" hidden="1">#REF!</definedName>
    <definedName name="TB42afa06d_c0e7_441a_88b9_50ddf2caaa7d" hidden="1">#REF!</definedName>
    <definedName name="TB42b162a1_d21f_4c88_9d47_32b1642f0ba3" hidden="1">#REF!</definedName>
    <definedName name="TB42ba7c12_4b3d_4071_93ae_e5cd9e33a005" hidden="1">#REF!</definedName>
    <definedName name="TB42bb5508_94fb_4f34_a6c7_37bdc4cb8ede" hidden="1">#REF!</definedName>
    <definedName name="TB42bbed83_2468_464f_a9a3_fee6308a47ec" hidden="1">#REF!</definedName>
    <definedName name="TB42c981cd_15eb_4202_ad1a_48dd86d295db" hidden="1">#REF!</definedName>
    <definedName name="TB42d55dc3_53dd_448a_945f_884b5b19be47" hidden="1">#REF!</definedName>
    <definedName name="TB42d58333_41d3_4062_8abf_eb100c813bf8" hidden="1">#REF!</definedName>
    <definedName name="TB42e0c034_5853_4ab3_b085_6d7112fd48f7" hidden="1">#REF!</definedName>
    <definedName name="TB42e36d38_bd47_4a14_8c57_84b9485f2c18" hidden="1">#REF!</definedName>
    <definedName name="TB42ef1948_b23b_43f2_ae69_71e4d21937c8" hidden="1">#REF!</definedName>
    <definedName name="TB42fecb8b_0911_49eb_87b7_d60bff79063d" hidden="1">#REF!</definedName>
    <definedName name="TB4303eaf6_5fee_43ff_b6f0_43f21d18055c" hidden="1">#REF!</definedName>
    <definedName name="TB43062a49_178a_4047_b4e8_f81f6f128122" hidden="1">#REF!</definedName>
    <definedName name="TB430aa65f_c116_45c8_a3fa_befe25e5b0d7" hidden="1">#REF!</definedName>
    <definedName name="TB431f0edc_5d1c_45b2_98ec_5cef398db458" hidden="1">#REF!</definedName>
    <definedName name="TB43319bd5_559d_4df6_91dc_8ec1c6310455" hidden="1">#REF!</definedName>
    <definedName name="TB433458c3_d102_455c_b792_ebd96bc8ced9" hidden="1">#REF!</definedName>
    <definedName name="TB434a3bf0_a4ea_4627_96e8_a5bda59bcf15" hidden="1">#REF!</definedName>
    <definedName name="TB435802db_7a40_4c73_824a_cf276c666049" hidden="1">#REF!</definedName>
    <definedName name="TB435d4355_a0be_4886_a0c4_78b252190ac2" hidden="1">#REF!</definedName>
    <definedName name="TB43647640_bc4c_45c5_bd26_0c4b666395c5" hidden="1">#REF!</definedName>
    <definedName name="TB4367f58b_3ffd_4483_8108_ab92b97bb552" hidden="1">#REF!</definedName>
    <definedName name="TB4370669e_8264_4cc7_ba14_8b34e34b0051" hidden="1">#REF!</definedName>
    <definedName name="TB437643af_8b40_41b2_9337_bb55a72b7970" hidden="1">#REF!</definedName>
    <definedName name="TB43794d69_cc48_44dd_985c_701bd4054f04" hidden="1">#REF!</definedName>
    <definedName name="TB4380c9c9_0c8a_4d63_a0eb_4e5c23891b54" hidden="1">#REF!</definedName>
    <definedName name="TB4383ee18_7980_4545_9170_ce80322ecc85" hidden="1">#REF!</definedName>
    <definedName name="TB438d1faa_0b6a_436e_9c5d_d2687354647d" hidden="1">#REF!</definedName>
    <definedName name="TB43908e8b_587c_497e_975e_b6512c3e3a5b" hidden="1">#REF!</definedName>
    <definedName name="TB43a2cd7c_2c00_4afd_86b0_b048f1572e88" hidden="1">#REF!</definedName>
    <definedName name="TB43a56a80_615a_45ee_bb5d_b45448d9b236" hidden="1">#REF!</definedName>
    <definedName name="TB43af3670_807f_432d_a85f_227d3bd2a58a" hidden="1">#REF!</definedName>
    <definedName name="TB43b21eff_fba6_438c_b97c_052236d61ec2" hidden="1">#REF!</definedName>
    <definedName name="TB43b9a26f_0dc3_498b_bcd1_6671b6c1916f" hidden="1">#REF!</definedName>
    <definedName name="TB43bb403d_51ff_457b_9061_3a142f0d9a0f" hidden="1">#REF!</definedName>
    <definedName name="TB43c2887d_ae4e_40af_be3e_18ee6efbf9be" hidden="1">#REF!</definedName>
    <definedName name="TB43c3386f_5afb_41a7_bbff_37ed42faa603" hidden="1">#REF!</definedName>
    <definedName name="TB43c4469f_a0f8_49e1_b1de_512888b1b848" hidden="1">#REF!</definedName>
    <definedName name="TB43dadbbb_3e35_4a86_bf4b_5e673744ec31" hidden="1">#REF!</definedName>
    <definedName name="TB43e2369c_8c69_4ead_9dda_3f6a226b5730" hidden="1">#REF!</definedName>
    <definedName name="TB43e6e4c7_7128_4bc6_88d0_0da2ef01282c" hidden="1">#REF!</definedName>
    <definedName name="TB43e8b3b5_d728_48df_918e_0db195375742" hidden="1">#REF!</definedName>
    <definedName name="TB43efe915_8881_45b4_85b2_1226c596339d" hidden="1">#REF!</definedName>
    <definedName name="TB43f0b23b_c978_4972_9810_ae154036eb09" hidden="1">#REF!</definedName>
    <definedName name="TB43fab6e1_751b_40c2_b7ec_d1f9dedb0625" hidden="1">#REF!</definedName>
    <definedName name="TB43ffa6a7_e8c2_49ba_b8b7_a5d64ab1bd3f" hidden="1">#REF!</definedName>
    <definedName name="TB440f16a9_87e3_4d75_8e20_98f7fc58f61d" hidden="1">#REF!</definedName>
    <definedName name="TB44107d55_3c3e_4545_9630_679dedb2ddeb" hidden="1">#REF!</definedName>
    <definedName name="TB441a5149_b177_4814_8c89_c7be91dd7e83" hidden="1">#REF!</definedName>
    <definedName name="TB441ceb14_69b9_42db_b604_5022290b5a29" hidden="1">#REF!</definedName>
    <definedName name="TB442379f1_1f07_4158_b42f_4e147c82f01a" hidden="1">#REF!</definedName>
    <definedName name="TB44251e00_7353_4c03_9feb_4408fb3d326c" hidden="1">#REF!</definedName>
    <definedName name="TB4434e664_2d03_46ff_a8ce_84406c8af2d4" hidden="1">#REF!</definedName>
    <definedName name="TB4438af99_56b2_4458_b078_92392fd788df" hidden="1">#REF!</definedName>
    <definedName name="TB44413cac_50bc_43d5_845c_0322bfff23fc" hidden="1">#REF!</definedName>
    <definedName name="TB4442c482_dd6e_4462_9f0e_ff48e3c3be67" hidden="1">#REF!</definedName>
    <definedName name="TB44435225_febc_4d14_9fee_ede64774274d" hidden="1">#REF!</definedName>
    <definedName name="TB4445451c_12cb_460f_95e7_cb0e46fdd1e2" hidden="1">#REF!</definedName>
    <definedName name="TB444b4c82_94ea_46a2_83f1_4f7c9af3ea0a" hidden="1">#REF!</definedName>
    <definedName name="TB444b571c_74b1_4815_a939_cd485845ba06" hidden="1">#REF!</definedName>
    <definedName name="TB445a5c40_2c22_4ff9_a15d_8f5bb65c725b" hidden="1">#REF!</definedName>
    <definedName name="TB44637b4e_ca46_4343_8509_96ad42d12333" hidden="1">#REF!</definedName>
    <definedName name="TB4464fd77_6eb9_4ffe_b828_9c6011565b31" hidden="1">#REF!</definedName>
    <definedName name="TB446659f8_73d4_4ea9_b635_31f9b57b931f" hidden="1">#REF!</definedName>
    <definedName name="TB44693ec1_e298_490f_a9d8_f191ab169fa4" hidden="1">#REF!</definedName>
    <definedName name="TB446bda7b_d1f2_46e9_b011_718fa7c5f453" hidden="1">#REF!</definedName>
    <definedName name="TB44706f40_e5de_471c_82cd_b11c8cf18f0b" hidden="1">#REF!</definedName>
    <definedName name="TB447ceb76_b70d_4e8f_a396_182c0d153f52" hidden="1">#REF!</definedName>
    <definedName name="TB447d0c0b_246a_44af_9374_24bf4d491885" hidden="1">#REF!</definedName>
    <definedName name="TB4482592f_e2d0_4325_bd7f_8c566e4a545a" hidden="1">#REF!</definedName>
    <definedName name="TB448ecd78_616e_4575_b43e_29154c0417b5" hidden="1">#REF!</definedName>
    <definedName name="TB449d8f3c_d9d0_475e_ba53_53bf14fdb0de" hidden="1">#REF!</definedName>
    <definedName name="TB449f94fd_a7cf_437e_bcd5_788d73cae77e" hidden="1">#REF!</definedName>
    <definedName name="TB44a04322_0ce7_4a95_b9ed_f9855bf514c7" hidden="1">#REF!</definedName>
    <definedName name="TB44a20cae_ed44_4319_8b36_b13945b7e458" hidden="1">#REF!</definedName>
    <definedName name="TB44a676ad_2dda_46eb_aa5f_74dc8001427c" hidden="1">#REF!</definedName>
    <definedName name="TB44ad4eda_ca79_4c15_a014_4f6866bebe81" hidden="1">#REF!</definedName>
    <definedName name="TB44b0c37d_ab06_4e8d_8da3_e7c637d1538f" hidden="1">#REF!</definedName>
    <definedName name="TB44b9f260_c79c_4b02_ab14_e668fda87431" hidden="1">#REF!</definedName>
    <definedName name="TB44db0fa7_d032_4af8_b8d4_0447f30c5ad7" hidden="1">#REF!</definedName>
    <definedName name="TB44dcc78f_6933_476e_b829_fed9fabb6124" hidden="1">#REF!</definedName>
    <definedName name="TB44e2ccd0_d4ac_4743_819d_9eac6dcbd4cb" hidden="1">#REF!</definedName>
    <definedName name="TB44e7027c_f24c_47d2_88f3_785926c83de0" hidden="1">#REF!</definedName>
    <definedName name="TB44ed9eaf_ca5f_4d2f_82d5_28836e147e92" hidden="1">#REF!</definedName>
    <definedName name="TB44edbd86_373d_4ab9_8f45_592eccf6db5b" hidden="1">#REF!</definedName>
    <definedName name="TB44f17244_9085_429e_890e_ca754175996d" hidden="1">#REF!</definedName>
    <definedName name="TB450c167a_1603_4cdb_8787_e48c23c225d3" hidden="1">#REF!</definedName>
    <definedName name="TB450da6ef_6c42_4642_8d8a_45712f2c31d5" hidden="1">#REF!</definedName>
    <definedName name="TB450f6611_91a9_4e83_bb07_6ade0f3f5cda" hidden="1">#REF!</definedName>
    <definedName name="TB4520712c_aaf3_4840_b684_80b4769a1d27" hidden="1">#REF!</definedName>
    <definedName name="TB45219cc2_fa50_4d9d_a316_7f9a7fffbf5c" hidden="1">#REF!</definedName>
    <definedName name="TB45263042_55b1_4580_8fdd_04121a1fb6f1" hidden="1">#REF!</definedName>
    <definedName name="TB452aa271_6001_4b32_9f4e_b48522f5ef8d" hidden="1">#REF!</definedName>
    <definedName name="TB452b3b28_2204_4f9c_8d63_5a360e0195d2" hidden="1">#REF!</definedName>
    <definedName name="TB45494800_f87b_4285_b8a8_28185aef83be" hidden="1">#REF!</definedName>
    <definedName name="TB454a9f29_c999_4d1d_a3cc_c014c768a4ad" hidden="1">#REF!</definedName>
    <definedName name="TB454dffca_f196_429c_8c0a_98ddf0451ec8" hidden="1">#REF!</definedName>
    <definedName name="TB454e0539_aef2_411e_9c01_da1494092e15" hidden="1">#REF!</definedName>
    <definedName name="TB45500642_0a27_4457_abd4_3847fd4f2d04" hidden="1">#REF!</definedName>
    <definedName name="TB4552e778_b062_4eb3_acc7_c5d4f2282aa4" hidden="1">#REF!</definedName>
    <definedName name="TB45592be1_8dde_4d0c_9e7b_16bc667eae1b" hidden="1">#REF!</definedName>
    <definedName name="TB45622269_b52f_4b8f_9bb7_14ba52760eba" hidden="1">#REF!</definedName>
    <definedName name="TB45667508_9c5d_47b4_bd8e_d36fc5961e29" hidden="1">#REF!</definedName>
    <definedName name="TB45687ae2_7b9d_48ab_8550_95557c81c2dd" hidden="1">#REF!</definedName>
    <definedName name="TB45726c2a_ac91_45cb_92ba_e0e3507428da" hidden="1">#REF!</definedName>
    <definedName name="TB457a3846_822b_4628_97e3_bdc04964ee87" hidden="1">#REF!</definedName>
    <definedName name="TB457af994_9e72_4dab_bc3a_ccbf2aecd17f" hidden="1">#REF!</definedName>
    <definedName name="TB457b4dfa_75d8_44d6_99a9_077e2d4fd3c0" hidden="1">#REF!</definedName>
    <definedName name="TB457ccaa8_fffe_48af_a87f_04ec7b7ddc88" hidden="1">#REF!</definedName>
    <definedName name="TB457f255c_d402_4cd6_8793_6eb4508d6bac" hidden="1">#REF!</definedName>
    <definedName name="TB45815c74_5827_4f01_9d08_c24e9a2b341a" hidden="1">#REF!</definedName>
    <definedName name="TB458185c6_2781_456c_a756_ac3b64bdc445" hidden="1">#REF!</definedName>
    <definedName name="TB4581c0c0_2ac8_4de3_8548_9d58e2634d85" hidden="1">#REF!</definedName>
    <definedName name="TB458226f6_282d_4949_a9d9_b924af3e2e4a" hidden="1">#REF!</definedName>
    <definedName name="TB4583964e_08d4_4bfe_be67_3f3664c424aa" hidden="1">#REF!</definedName>
    <definedName name="TB458b1e94_b447_420e_98e7_d3c611d4a472" hidden="1">#REF!</definedName>
    <definedName name="TB45900e3b_3f73_4824_86aa_6fbddf2bb9ff" hidden="1">#REF!</definedName>
    <definedName name="TB4592465d_6487_462d_a4a7_1d66be9db727" hidden="1">#REF!</definedName>
    <definedName name="TB459777f6_eb7e_4a2a_8f7a_8b11e55bc660" hidden="1">#REF!</definedName>
    <definedName name="TB45991063_c732_4f69_a8cb_228b16a45f0a" hidden="1">#REF!</definedName>
    <definedName name="TB45c1447c_0122_4b89_aee0_bf9396be350c" hidden="1">#REF!</definedName>
    <definedName name="TB45c95baf_e96e_4238_8336_8130b24f3137" hidden="1">#REF!</definedName>
    <definedName name="TB45ce7d34_073e_446a_9674_f77edd870f7a" hidden="1">#REF!</definedName>
    <definedName name="TB45d62ea5_1205_477a_9a59_b71a18c021c5" hidden="1">#REF!</definedName>
    <definedName name="TB45d6521f_15ab_4dbe_bdd7_d0485821d3f4" hidden="1">#REF!</definedName>
    <definedName name="TB45d6e4f0_3d81_4dfa_b839_ae0088b416f5" hidden="1">#REF!</definedName>
    <definedName name="TB45e1d83d_e718_4109_b102_3ac30313fd5b" hidden="1">#REF!</definedName>
    <definedName name="TB45f0e72b_6efa_48b9_b09a_2c7fbd3e869a" hidden="1">#REF!</definedName>
    <definedName name="TB45f4d502_ef08_4c9e_b665_2c211f430618" hidden="1">#REF!</definedName>
    <definedName name="TB45f7f38e_bc1d_44ad_a414_f4567420825c" hidden="1">#REF!</definedName>
    <definedName name="TB45fd8bbe_ee8e_4b66_994d_5ed19d911bfb" hidden="1">#REF!</definedName>
    <definedName name="TB46066203_9fbc_4c95_96ab_0ee032f91dee" hidden="1">#REF!</definedName>
    <definedName name="TB460bba56_83fe_4851_9062_e83b15d1f3c5" hidden="1">#REF!</definedName>
    <definedName name="TB460ff345_29e8_4e49_a836_4961c76e8ba0" hidden="1">#REF!</definedName>
    <definedName name="TB461539a4_5c43_499a_b017_052f20a754cf" hidden="1">#REF!</definedName>
    <definedName name="TB4618b72d_e911_49f7_88f7_7233bfc8fe63" hidden="1">#REF!</definedName>
    <definedName name="TB461c5322_bf4e_43dc_bd51_735f5ccb8eef" hidden="1">#REF!</definedName>
    <definedName name="TB46323bc5_e958_4826_abcf_28a0d6cdaa14" hidden="1">#REF!</definedName>
    <definedName name="TB46364260_cfdc_4ac9_8b89_38930906681a" hidden="1">#REF!</definedName>
    <definedName name="TB463cf81e_57e4_4a72_a563_cf7a4b2b6ce8" hidden="1">#REF!</definedName>
    <definedName name="TB463d79da_7b80_4a15_83c1_be5f113266fc" hidden="1">#REF!</definedName>
    <definedName name="TB464813ec_310f_4414_a83c_c7386eb1cff3" hidden="1">#REF!</definedName>
    <definedName name="TB464b0ac7_6ef9_4641_ac33_0342f40d1c03" hidden="1">#REF!</definedName>
    <definedName name="TB464b59fd_578e_4144_8e2c_d3b67948350d" hidden="1">#REF!</definedName>
    <definedName name="TB464c2f82_b1bf_4f35_bf71_88bda7a30449" hidden="1">#REF!</definedName>
    <definedName name="TB4656234a_e3b2_4be3_aa4c_09dd42dfe8b4" hidden="1">#REF!</definedName>
    <definedName name="TB465a3f5b_cf01_464c_8585_10bbf4e6493d" hidden="1">#REF!</definedName>
    <definedName name="TB465b315c_3376_4599_8f4e_a27447bbee21" hidden="1">#REF!</definedName>
    <definedName name="TB465c82f2_963b_4425_ad74_041509d1ccb2" hidden="1">#REF!</definedName>
    <definedName name="TB465f5f96_758e_423e_ba57_a9b36560f993" hidden="1">#REF!</definedName>
    <definedName name="TB46630373_c657_4281_b290_0895471b5814" hidden="1">#REF!</definedName>
    <definedName name="TB4667df45_e931_4df6_8d5a_2a7a6b3ee335" hidden="1">#REF!</definedName>
    <definedName name="TB4669c53e_4531_45ec_a6b1_573469765c92" hidden="1">#REF!</definedName>
    <definedName name="TB46753116_51b2_4f35_92d9_d0d77a7a9835" hidden="1">#REF!</definedName>
    <definedName name="TB46798a90_e5a0_400a_ae31_0211c3a84f34" hidden="1">#REF!</definedName>
    <definedName name="TB4679ba0f_48f9_4d54_99a2_59e6acb24fe3" hidden="1">#REF!</definedName>
    <definedName name="TB4680426d_88ff_4a41_b39b_90945f6363b6" hidden="1">#REF!</definedName>
    <definedName name="TB4680471d_5c45_422b_a6cb_62f19bc2fa2e" hidden="1">#REF!</definedName>
    <definedName name="TB46898354_4658_414a_a49f_3a8e9f6978e3" hidden="1">#REF!</definedName>
    <definedName name="TB468dc611_6c26_47ab_bff1_3fd4e1df7a47" hidden="1">#REF!</definedName>
    <definedName name="TB468e04fb_9e63_4bf5_b09c_bf167372899c" hidden="1">#REF!</definedName>
    <definedName name="TB46916747_f2a9_4982_9d88_ec2cb080725a" hidden="1">#REF!</definedName>
    <definedName name="TB469825f8_340d_4b45_91d0_15107de7a398" hidden="1">#REF!</definedName>
    <definedName name="TB4698c5be_3c67_4f9e_a030_6c3418ce314d" hidden="1">#REF!</definedName>
    <definedName name="TB46998448_83d1_4c22_af37_9923f17c9c3d" hidden="1">#REF!</definedName>
    <definedName name="TB46a0d845_99d9_435a_8dbe_4d9442cc4b81" hidden="1">#REF!</definedName>
    <definedName name="TB46a5993f_ed2f_4821_88de_a383725a0759" hidden="1">#REF!</definedName>
    <definedName name="TB46b16143_6574_437c_a240_e282c105bc5d" hidden="1">#REF!</definedName>
    <definedName name="TB46c4f08b_f364_4b01_a216_2d9ec26661ad" hidden="1">#REF!</definedName>
    <definedName name="TB46c81916_e124_4b9d_ad05_78bd8698e32c" hidden="1">#REF!</definedName>
    <definedName name="TB46d2cc41_a2aa_4a39_a7e6_a2073380b690" hidden="1">#REF!</definedName>
    <definedName name="TB46d2f9d2_769f_4d5e_8b04_8c1ee7d2bd2c" hidden="1">#REF!</definedName>
    <definedName name="TB46d66476_2eb4_4f8c_a02e_247a47e50b65" hidden="1">#REF!</definedName>
    <definedName name="TB46da9909_dc95_4f9c_867d_89ff82c7f546" hidden="1">#REF!</definedName>
    <definedName name="TB46dd0221_6b83_42e6_b7e2_c8fc700ddc58" hidden="1">#REF!</definedName>
    <definedName name="TB46e88d56_613d_4fc4_aa2a_8d77080f3761" hidden="1">#REF!</definedName>
    <definedName name="TB46edf8c2_04ed_4fe3_b0ee_aff99b0f8842" hidden="1">#REF!</definedName>
    <definedName name="TB46f1e8e7_788e_45f6_a132_0db091ed5771" hidden="1">#REF!</definedName>
    <definedName name="TB4708fa70_0fcf_4b8f_8e02_7e5074ba334e" hidden="1">#REF!</definedName>
    <definedName name="TB470b8f3c_35b7_44d0_9090_77ae98c0ef4d" hidden="1">#REF!</definedName>
    <definedName name="TB47121699_6947_4a7f_82d2_384bef56cea2" hidden="1">#REF!</definedName>
    <definedName name="TB4727ded8_739a_49bf_97f1_979f2b9084f5" hidden="1">#REF!</definedName>
    <definedName name="TB472ae004_7fcb_4996_98c1_0ef570ff2ba8" hidden="1">#REF!</definedName>
    <definedName name="TB4735a534_a780_4a45_9144_83b96a9e356a" hidden="1">#REF!</definedName>
    <definedName name="TB4736aceb_62ff_406e_9149_c4c865065183" hidden="1">#REF!</definedName>
    <definedName name="TB474569d1_9176_4b66_85a5_4f913d94ccec" hidden="1">#REF!</definedName>
    <definedName name="TB47460c65_f475_4d42_a695_e1a03581e3c0" hidden="1">#REF!</definedName>
    <definedName name="TB4746452d_8f50_45bf_898a_d37a711b76a8" hidden="1">#REF!</definedName>
    <definedName name="TB4758ffab_bf9a_4875_bd55_6fd480bf2151" hidden="1">#REF!</definedName>
    <definedName name="TB475f4ae8_fcac_4399_8048_98ebe644e5dd" hidden="1">#REF!</definedName>
    <definedName name="TB475f88bc_85ab_4d42_bbe2_523fe75489ce" hidden="1">#REF!</definedName>
    <definedName name="TB47683607_d9a3_4596_9a12_5478e7e06cee" hidden="1">#REF!</definedName>
    <definedName name="TB4773c116_9d26_4640_b4a7_44921f574c32" hidden="1">#REF!</definedName>
    <definedName name="TB4779dae9_1ebc_4a36_9a21_4d563ee26297" hidden="1">#REF!</definedName>
    <definedName name="TB478b59bf_3bd4_44d4_a3fb_86210892674d" hidden="1">#REF!</definedName>
    <definedName name="TB479b19cd_2172_411c_a2b7_de06ce3cb654" hidden="1">#REF!</definedName>
    <definedName name="TB47a20fe7_0ed9_4c91_8af0_f250e8727680" hidden="1">#REF!</definedName>
    <definedName name="TB47a856b2_cde6_4d39_963d_019aeb8a4fcf" hidden="1">#REF!</definedName>
    <definedName name="TB47a95cad_068b_41ab_9cda_8b6d997811c8" hidden="1">#REF!</definedName>
    <definedName name="TB47b2388f_537f_4fd0_8e3a_3466c757e9b9" hidden="1">#REF!</definedName>
    <definedName name="TB47b273ac_d31b_4af2_b9cb_24f77fe776b6" hidden="1">#REF!</definedName>
    <definedName name="TB47c3570f_4b7f_4c85_a9c2_ef1bd021509e" hidden="1">#REF!</definedName>
    <definedName name="TB47c3a185_cdf1_4d6b_b91d_ef9913eae2ee" hidden="1">#REF!</definedName>
    <definedName name="TB47c7040f_53f2_44a7_977a_4c2a4f976d4f" hidden="1">#REF!</definedName>
    <definedName name="TB47cc812d_6d91_47fb_9090_d573b3a84b8b" hidden="1">#REF!</definedName>
    <definedName name="TB47ccf81d_623c_4297_b69c_d7199dce2047" hidden="1">#REF!</definedName>
    <definedName name="TB47cd7381_2ec0_411d_b263_90c19a6d2bbb" hidden="1">#REF!</definedName>
    <definedName name="TB47cdb3d5_6d1a_4f21_8bf8_1d298ada76dd" hidden="1">#REF!</definedName>
    <definedName name="TB47d0dde0_920c_47a5_b671_fb800d50e50c" hidden="1">#REF!</definedName>
    <definedName name="TB47d71b3e_9147_4b2f_9b98_a9905774e4e4" hidden="1">#REF!</definedName>
    <definedName name="TB47da9dac_1faa_4deb_bd47_1899fc175b1f" hidden="1">#REF!</definedName>
    <definedName name="TB47dc4e1d_e983_4b38_bbb9_45b2f192d20a" hidden="1">#REF!</definedName>
    <definedName name="TB47e7a531_57cf_4fd9_af94_b77a47fed820" hidden="1">#REF!</definedName>
    <definedName name="TB47f33f8d_3416_4cdc_bdfb_9b1ac54e57e7" hidden="1">#REF!</definedName>
    <definedName name="TB4804e23a_df69_4629_919c_f4121850f54d" hidden="1">#REF!</definedName>
    <definedName name="TB4808a0f8_7954_4b4c_a195_145f2d14d956" hidden="1">#REF!</definedName>
    <definedName name="TB481c79bc_24f1_4bf9_9376_e032f0050a12" hidden="1">#REF!</definedName>
    <definedName name="TB48286423_f6b0_4988_a1c6_437e7c235322" hidden="1">#REF!</definedName>
    <definedName name="TB482c92dc_a09a_410a_a891_1896552250e8" hidden="1">#REF!</definedName>
    <definedName name="TB482d2c8d_c339_475e_ac17_c645122f8df4" hidden="1">#REF!</definedName>
    <definedName name="TB482e90e7_2769_4cfe_a5c2_b055dc3c9ca2" hidden="1">#REF!</definedName>
    <definedName name="TB483728c0_53cc_4b49_a261_7f97d140053a" hidden="1">#REF!</definedName>
    <definedName name="TB48390cb3_5038_4893_8648_f119d8d5a8b7" hidden="1">#REF!</definedName>
    <definedName name="TB484c4b33_4009_4f6d_a7f2_262b2acf583e" hidden="1">#REF!</definedName>
    <definedName name="TB4852a829_efe7_4ff2_9013_095ef3bd2525" hidden="1">#REF!</definedName>
    <definedName name="TB485aa1f6_361e_495b_8720_ad685134b79e" hidden="1">#REF!</definedName>
    <definedName name="TB486de53f_75df_404a_ab71_a7b58a721a62" hidden="1">#REF!</definedName>
    <definedName name="TB4879a092_e9bd_46aa_a173_c87e99635e62" hidden="1">#REF!</definedName>
    <definedName name="TB48894a0f_5024_479d_a864_8dc560bc39a7" hidden="1">#REF!</definedName>
    <definedName name="TB488b1642_2089_4ba0_869d_a8e223e1d16d" hidden="1">#REF!</definedName>
    <definedName name="TB4892a913_e56a_4872_91c6_6c043cd366ec" hidden="1">#REF!</definedName>
    <definedName name="TB489c71d0_0a10_421f_b078_9fde252dbf9a" hidden="1">#REF!</definedName>
    <definedName name="TB48b2e41c_de47_4137_ad90_ab114856f266" hidden="1">#REF!</definedName>
    <definedName name="TB48b574b6_0508_4fef_b44a_12693a98b37b" hidden="1">#REF!</definedName>
    <definedName name="TB48b5c5ff_9129_42f3_80c9_b4d833792e66" hidden="1">#REF!</definedName>
    <definedName name="TB48b7139a_b217_43b1_ae48_cd217aab905f" hidden="1">#REF!</definedName>
    <definedName name="TB48b84c5e_8d6b_4232_8ff3_28070e4a2934" hidden="1">#REF!</definedName>
    <definedName name="TB48bce30f_0c2a_47f5_9337_420aed37ba94" hidden="1">#REF!</definedName>
    <definedName name="TB48be321d_3798_4dbf_8b10_4612ecb79e92" hidden="1">#REF!</definedName>
    <definedName name="TB48be7cc9_5dae_45bc_a875_de77c8edf6b9" hidden="1">#REF!</definedName>
    <definedName name="TB48cd54a8_ef19_47d8_a935_9d228f81940c" hidden="1">#REF!</definedName>
    <definedName name="TB48d38799_b4de_4c3d_abe7_a566db5dfbb1" hidden="1">#REF!</definedName>
    <definedName name="TB48e00368_3e1c_45ad_95ba_72c071d1c5a8" hidden="1">#REF!</definedName>
    <definedName name="TB48eb72dc_8954_44b8_8bcc_074aedb613be" hidden="1">#REF!</definedName>
    <definedName name="TB48ed2614_71ac_479d_9ab2_7ab9032a01b6" hidden="1">#REF!</definedName>
    <definedName name="TB48efb7c0_2cf4_4e65_a1eb_23575590dddc" hidden="1">#REF!</definedName>
    <definedName name="TB48f7bca1_1fb8_44a3_aa3c_b5eadb46e858" hidden="1">#REF!</definedName>
    <definedName name="TB48fc1e4f_daea_48d0_ba00_36a999f69c1b" hidden="1">#REF!</definedName>
    <definedName name="TB4902fc91_cbb2_4409_84b0_f6cd7bcb4eb7" hidden="1">#REF!</definedName>
    <definedName name="TB49114741_2a60_4f1b_b2e1_48464f306099" hidden="1">#REF!</definedName>
    <definedName name="TB49133821_72f9_4a79_87c0_0ef67bd666fe" hidden="1">#REF!</definedName>
    <definedName name="TB492b7642_05f2_4833_aa14_13c7b1428c5f" hidden="1">#REF!</definedName>
    <definedName name="TB493033f0_91e3_42d3_9e8e_84ba90dbe62b" hidden="1">#REF!</definedName>
    <definedName name="TB4935bbb6_0390_4cd2_913e_c6d2cb49a1aa" hidden="1">#REF!</definedName>
    <definedName name="TB493ac4ed_83fe_4beb_9504_339419408b17" hidden="1">#REF!</definedName>
    <definedName name="TB493c68c1_0dcc_4356_981e_a9ea36b96a00" hidden="1">#REF!</definedName>
    <definedName name="TB4943a1c3_e8cf_4e6f_a59f_efbd5f6e7407" hidden="1">#REF!</definedName>
    <definedName name="TB494b0568_221c_428a_b562_578c65a62180" hidden="1">#REF!</definedName>
    <definedName name="TB494f87ad_0a19_46ce_91a4_f6f93968ad45" hidden="1">#REF!</definedName>
    <definedName name="TB495241a2_350b_4f31_87ea_492af2b6a284" hidden="1">#REF!</definedName>
    <definedName name="TB495343d2_956d_4b7d_9da3_66dec48de974" hidden="1">#REF!</definedName>
    <definedName name="TB49559219_4ba5_44de_b427_aa8515040644" hidden="1">#REF!</definedName>
    <definedName name="TB4960efdc_d00e_44fa_b3da_9614b8e60896" hidden="1">#REF!</definedName>
    <definedName name="TB4969a8fa_34f1_4cb4_b77f_f6d10f2e43e9" hidden="1">#REF!</definedName>
    <definedName name="TB496cbf0a_91fa_4a3b_9d6a_ff19f1077caf" hidden="1">#REF!</definedName>
    <definedName name="TB4970f3f9_85cd_4f75_9f6e_4078abd2698f" hidden="1">#REF!</definedName>
    <definedName name="TB4971eb93_0af1_4be3_bd24_aedccc66ad40" hidden="1">#REF!</definedName>
    <definedName name="TB497eccf1_aec4_4fc5_af5e_c9cbbff3d03d" hidden="1">#REF!</definedName>
    <definedName name="TB497f2fdf_322c_4de6_936c_32207dc64c7b" hidden="1">#REF!</definedName>
    <definedName name="TB49816d59_d2f9_45a8_841d_f9d4850cff81" hidden="1">#REF!</definedName>
    <definedName name="TB49819b6c_47ce_4bf7_b4e7_9d937200f7b1" hidden="1">#REF!</definedName>
    <definedName name="TB49931e11_5915_4667_b180_775934f121ff" hidden="1">#REF!</definedName>
    <definedName name="TB4995fc96_9c9a_4905_a53c_07709919d401" hidden="1">#REF!</definedName>
    <definedName name="TB4999a2ea_658c_4994_a9fa_5fbdff877e73" hidden="1">#REF!</definedName>
    <definedName name="TB499ad03b_aa2a_4758_bc74_375da416ad66" hidden="1">#REF!</definedName>
    <definedName name="TB499ef958_8493_485b_89cc_9f7179e6c645" hidden="1">#REF!</definedName>
    <definedName name="TB49a07dcf_babd_4f19_b2b2_2ea09bf5047e" hidden="1">#REF!</definedName>
    <definedName name="TB49a55bc6_5fd3_460e_843c_29acfb44ef81" hidden="1">#REF!</definedName>
    <definedName name="TB49a7125f_4f4b_4b60_a72b_406d3d9cfd2b" hidden="1">#REF!</definedName>
    <definedName name="TB49aa46c7_00cd_450e_8dcb_14afce3fbfdd" hidden="1">#REF!</definedName>
    <definedName name="TB49b65e93_3112_4cfd_8c15_9cbaa60c9045" hidden="1">#REF!</definedName>
    <definedName name="TB49b6eebd_801d_46df_878b_3d8eb30e44ee" hidden="1">#REF!</definedName>
    <definedName name="TB49ba8e02_235d_4a6b_a8fe_e108e1ca167f" hidden="1">#REF!</definedName>
    <definedName name="TB49c304a8_a377_4e4d_8246_9ccd287d82fb" hidden="1">#REF!</definedName>
    <definedName name="TB49cd1d27_7298_4e03_93a8_7e8bd74502de" hidden="1">#REF!</definedName>
    <definedName name="TB49df1a1b_eb4f_403f_8db9_654113789fb1" hidden="1">#REF!</definedName>
    <definedName name="TB49df83e3_04bb_499c_9fa8_8f8d238ef5df" hidden="1">#REF!</definedName>
    <definedName name="TB49ecc489_c692_4460_804c_a975555387bf" hidden="1">#REF!</definedName>
    <definedName name="TB49f06b75_77ed_4b8e_96c4_f63e7760ce40" hidden="1">#REF!</definedName>
    <definedName name="TB49f70aff_8236_4fa0_af5f_98cf6bde3522" hidden="1">#REF!</definedName>
    <definedName name="TB4a12b472_d61f_471b_ae0b_7732d04c611c" hidden="1">#REF!</definedName>
    <definedName name="TB4a26a170_cd8d_449b_9835_a048cd8e79e8" hidden="1">#REF!</definedName>
    <definedName name="TB4a2dc895_0175_4134_af6c_7d598e527a1e" hidden="1">#REF!</definedName>
    <definedName name="TB4a2f15cb_e2b2_45f8_a800_4c25d42b43c3" hidden="1">#REF!</definedName>
    <definedName name="TB4a331c73_4660_4755_9f3f_fe1695296ac8" hidden="1">#REF!</definedName>
    <definedName name="TB4a3774bb_af72_4f47_9663_3359ee5daaf8" hidden="1">#REF!</definedName>
    <definedName name="TB4a3af695_7348_4bf0_9e3f_bb435f3d9ffd" hidden="1">#REF!</definedName>
    <definedName name="TB4a3beb1f_5123_4243_8dde_a21d8b15de2f" hidden="1">#REF!</definedName>
    <definedName name="TB4a43cf8f_8e18_4788_9008_a443d8c22977" hidden="1">#REF!</definedName>
    <definedName name="TB4a5c25b1_b772_474d_ace5_2c0b7be77663" hidden="1">#REF!</definedName>
    <definedName name="TB4a62260d_2338_4f43_befe_d11817a19d7f" hidden="1">#REF!</definedName>
    <definedName name="TB4a63e40a_64a0_4419_b663_a1c57a59c225" hidden="1">#REF!</definedName>
    <definedName name="TB4a66a060_2441_4e7e_ae77_6bfa32e9d0f7" hidden="1">#REF!</definedName>
    <definedName name="TB4a74aa2b_5a67_4522_92c7_b67b04fc94f5" hidden="1">#REF!</definedName>
    <definedName name="TB4a765fc5_5679_4eef_b6f8_c36c582263e4" hidden="1">#REF!</definedName>
    <definedName name="TB4a782bca_54f6_4640_8600_58a4100aee36" hidden="1">#REF!</definedName>
    <definedName name="TB4a798778_116d_4a33_b8ef_034fd27a105b" hidden="1">#REF!</definedName>
    <definedName name="TB4a7b5fa6_f072_4900_a67c_b51c69904d3a" hidden="1">#REF!</definedName>
    <definedName name="TB4a7bfc71_b03a_4510_9f0c_f1d0e61ed7fa" hidden="1">#REF!</definedName>
    <definedName name="TB4a7ddaf5_676f_400c_bcfc_7ddd27ca0962" hidden="1">#REF!</definedName>
    <definedName name="TB4a831d74_045e_4309_b3e3_c6094b14521a" hidden="1">#REF!</definedName>
    <definedName name="TB4a913172_f760_472a_b44b_65104e2a305a" hidden="1">#REF!</definedName>
    <definedName name="TB4a9a5c91_4f3e_468f_874d_c099c9b33a89" hidden="1">#REF!</definedName>
    <definedName name="TB4a9b1ae6_eb55_4577_997d_c2244067bc3e" hidden="1">#REF!</definedName>
    <definedName name="TB4aa2a7f3_fa9d_4125_8068_69d03a64aa0b" hidden="1">#REF!</definedName>
    <definedName name="TB4aa72967_1501_4d39_ae16_31c186aad191" hidden="1">#REF!</definedName>
    <definedName name="TB4aafddfd_6375_4b6f_a8fe_f4e16150d828" hidden="1">#REF!</definedName>
    <definedName name="TB4ab1a9be_7390_4583_9b9a_e1c380ab436d" hidden="1">#REF!</definedName>
    <definedName name="TB4ab34461_0b4d_4033_8804_b819e41f7877" hidden="1">#REF!</definedName>
    <definedName name="TB4ab61c0b_9a47_4db2_9e0b_c6d7a1f03f6c" hidden="1">#REF!</definedName>
    <definedName name="TB4ab7c0c2_5db5_4d71_b241_4f77ed162f99" hidden="1">#REF!</definedName>
    <definedName name="TB4abbb9cd_7033_4d8c_92e9_77e20c8cc8cc" hidden="1">#REF!</definedName>
    <definedName name="TB4abe51e2_99d4_4610_9e17_f508f7954fd7" hidden="1">#REF!</definedName>
    <definedName name="TB4abf0934_7bb8_4bd8_b8ad_70534fe7608f" hidden="1">#REF!</definedName>
    <definedName name="TB4ac0d0f9_b93e_4bf9_807e_bb5df80a0b66" hidden="1">#REF!</definedName>
    <definedName name="TB4ac32a32_1b23_494c_805d_28b985be9498" hidden="1">#REF!</definedName>
    <definedName name="TB4ac3ff40_f429_45dc_b911_15738604a0f2" hidden="1">#REF!</definedName>
    <definedName name="TB4ace70c4_ed2f_41db_a889_2157d2c47678" hidden="1">#REF!</definedName>
    <definedName name="TB4ad71c68_7f02_4e2b_a192_7fb2736b8372" hidden="1">#REF!</definedName>
    <definedName name="TB4ade94d2_f3b8_4c5c_99e6_d91db36ba278" hidden="1">#REF!</definedName>
    <definedName name="TB4aeaa6eb_b5d2_481b_af7c_07a3595a4c06" hidden="1">#REF!</definedName>
    <definedName name="TB4af2114f_c6f7_43fc_85a8_d45cc8968e86" hidden="1">#REF!</definedName>
    <definedName name="TB4af8937d_5c15_4b87_90f7_92ac6e350619" hidden="1">#REF!</definedName>
    <definedName name="TB4b0b324e_d5ef_4dde_8b2f_389cdd817725" hidden="1">#REF!</definedName>
    <definedName name="TB4b16c494_7b0b_419d_8ea0_312bdf027ba2" hidden="1">#REF!</definedName>
    <definedName name="TB4b18ad0c_fefc_42cc_9b4e_bafd4244e6a3" hidden="1">#REF!</definedName>
    <definedName name="TB4b1a16e2_38bc_4a64_a76c_4627bbd935ce" hidden="1">#REF!</definedName>
    <definedName name="TB4b21e409_a34b_47dd_8d09_baf3a1eda03c" hidden="1">#REF!</definedName>
    <definedName name="TB4b2dbaca_38c4_4471_8ade_685c82860a18" hidden="1">#REF!</definedName>
    <definedName name="TB4b49767b_813c_4e2e_8894_6ea581d2308e" hidden="1">#REF!</definedName>
    <definedName name="TB4b54e239_f251_4432_9487_69542e6fb019" hidden="1">#REF!</definedName>
    <definedName name="TB4b632636_75f2_4f57_84c6_6c33e9bffa6d" hidden="1">#REF!</definedName>
    <definedName name="TB4b679885_49a9_4c5e_983f_0f79b61ef001" hidden="1">#REF!</definedName>
    <definedName name="TB4b6ef7aa_72bd_477e_80c4_58afb0039d95" hidden="1">#REF!</definedName>
    <definedName name="TB4b73277b_e64f_4c95_9f25_d3a02f497146" hidden="1">#REF!</definedName>
    <definedName name="TB4b786ed4_60e0_454e_84d3_e15f90444109" hidden="1">#REF!</definedName>
    <definedName name="TB4b794eeb_f76c_4cb6_b957_bd2b9eee47cd" hidden="1">#REF!</definedName>
    <definedName name="TB4b81bdeb_9ec8_4a05_86c6_a63a6a018b90" hidden="1">#REF!</definedName>
    <definedName name="TB4b919de5_c943_42d1_b6eb_209428519734" hidden="1">#REF!</definedName>
    <definedName name="TB4b92bc27_86ca_4470_a7c4_dfeee62c6cf8" hidden="1">#REF!</definedName>
    <definedName name="TB4b9bb9ed_0503_4690_9a8f_fb7c2eec52b3" hidden="1">#REF!</definedName>
    <definedName name="TB4bb3460b_d134_4474_9b36_1fbee810163c" hidden="1">#REF!</definedName>
    <definedName name="TB4bb3513a_57a7_4934_882f_9b2ae3691d8b" hidden="1">#REF!</definedName>
    <definedName name="TB4bbc1af6_2571_4d20_b2ae_2f79c82be859" hidden="1">#REF!</definedName>
    <definedName name="TB4bbc5464_5173_40b5_bfb6_a98a4cc78ec2" hidden="1">#REF!</definedName>
    <definedName name="TB4bc174dd_dbef_4d37_970b_ec8a6e9769fd" hidden="1">#REF!</definedName>
    <definedName name="TB4bc3d571_0ecf_41b0_9632_9c215bb0622e" hidden="1">#REF!</definedName>
    <definedName name="TB4bc3de3b_111b_4697_a9b2_c4218d8b6239" hidden="1">#REF!</definedName>
    <definedName name="TB4bc7f602_095c_40fe_ac03_a5f7b814aa2f" hidden="1">#REF!</definedName>
    <definedName name="TB4bd219db_2ecc_489b_b104_f628309bd8f8" hidden="1">#REF!</definedName>
    <definedName name="TB4bd5e9a0_d2b7_4899_94a2_c2ef7a6f23cd" hidden="1">#REF!</definedName>
    <definedName name="TB4bf85ea3_dfce_4af5_87a0_5cd8649e3842" hidden="1">#REF!</definedName>
    <definedName name="TB4bfe67cf_30bf_4b2c_96fb_3293235f9864" hidden="1">#REF!</definedName>
    <definedName name="TB4c0d196b_c24e_4415_b1e6_bb47812458d1" hidden="1">#REF!</definedName>
    <definedName name="TB4c107642_3583_4f60_af54_89b7f04e6b11" hidden="1">#REF!</definedName>
    <definedName name="TB4c10b571_d54f_4eb8_85f7_ecaa4a2af2af" hidden="1">#REF!</definedName>
    <definedName name="TB4c1ddf46_eef1_4f91_b7ab_9affb99eeb97" hidden="1">#REF!</definedName>
    <definedName name="TB4c1eebdf_a178_4a2d_a22b_5eb358e7aac6" hidden="1">#REF!</definedName>
    <definedName name="TB4c246f4e_3b2a_40e0_b1dd_c6123fdc8f78" hidden="1">#REF!</definedName>
    <definedName name="TB4c30b4f0_fd62_4514_b0bc_90c5dfa49657" hidden="1">#REF!</definedName>
    <definedName name="TB4c3308e4_b5e3_457b_91c3_5b7d411d09d9" hidden="1">#REF!</definedName>
    <definedName name="TB4c338d60_a95b_43ac_ba84_f9dce40cb5b1" hidden="1">#REF!</definedName>
    <definedName name="TB4c4b944b_ac21_4a01_95d7_5f754a6e5621" hidden="1">#REF!</definedName>
    <definedName name="TB4c4dd9b3_7e04_4e79_9c8d_4fc9be58cb47" hidden="1">#REF!</definedName>
    <definedName name="TB4c506044_002e_4051_abcd_65909953d82f" hidden="1">#REF!</definedName>
    <definedName name="TB4c6211ee_882e_4460_ab06_0a313b5d354f" hidden="1">#REF!</definedName>
    <definedName name="TB4c627a6f_1f12_42d5_a769_2c8aea2d2bed" hidden="1">#REF!</definedName>
    <definedName name="TB4c66177d_bec4_4896_9cf4_40c202769304" hidden="1">#REF!</definedName>
    <definedName name="TB4c663097_6b03_43a3_8714_cf7c2e96aa5d" hidden="1">#REF!</definedName>
    <definedName name="TB4c671dbd_0abc_4e21_8c07_43da5db2fad2" hidden="1">#REF!</definedName>
    <definedName name="TB4c686814_eafe_4565_988d_e2fbbb8019b0" hidden="1">#REF!</definedName>
    <definedName name="TB4c7532bf_0eda_4a87_8736_09a9495ba578" hidden="1">#REF!</definedName>
    <definedName name="TB4c7f9218_6aff_4ff5_86ae_67eaa34c5075" hidden="1">#REF!</definedName>
    <definedName name="TB4c9a6226_6c1b_4954_adc8_9201ef30c7b5" hidden="1">#REF!</definedName>
    <definedName name="TB4c9e9ff9_c03c_415e_9bf9_aa82bf5d09b3" hidden="1">#REF!</definedName>
    <definedName name="TB4c9ea9b6_adcf_4eef_a53d_fb836c2c782c" hidden="1">#REF!</definedName>
    <definedName name="TB4caed816_8b94_42ce_84dc_b21e4790cc11" hidden="1">#REF!</definedName>
    <definedName name="TB4cb64fc0_0455_440a_a49c_0421466c1d1e" hidden="1">#REF!</definedName>
    <definedName name="TB4cb7ce68_d9da_425f_84bf_8a36d5e7977a" hidden="1">#REF!</definedName>
    <definedName name="TB4cb95916_e410_4f6a_a76d_e17ad4561c9a" hidden="1">#REF!</definedName>
    <definedName name="TB4cbe0266_dd74_412e_a806_560b6f19fc34" hidden="1">#REF!</definedName>
    <definedName name="TB4cbe25be_1f9d_4ff2_9736_ba320a39c3fc" hidden="1">#REF!</definedName>
    <definedName name="TB4cc1008c_1467_41fb_986c_d0c4f26aba9f" hidden="1">#REF!</definedName>
    <definedName name="TB4cd5bf5d_8223_4f75_b64d_6a5a9b324c10" hidden="1">#REF!</definedName>
    <definedName name="TB4ce24998_074a_4c4f_b6c8_3c847c944927" hidden="1">#REF!</definedName>
    <definedName name="TB4cf11be2_8960_4b68_aa10_eb3f8222fb74" hidden="1">#REF!</definedName>
    <definedName name="TB4cffe31e_8b6f_4161_ae09_e4b51e6232d8" hidden="1">#REF!</definedName>
    <definedName name="TB4d0c3f4a_9811_43db_b81a_d1479f8dc594" hidden="1">#REF!</definedName>
    <definedName name="TB4d1d2bda_d3bc_4f36_8cd3_d7a44ab261cd" hidden="1">#REF!</definedName>
    <definedName name="TB4d1f9594_42d9_4c0f_83ba_820076f8eab3" hidden="1">#REF!</definedName>
    <definedName name="TB4d22f144_cde2_4344_9de6_9ed0c8b69750" hidden="1">#REF!</definedName>
    <definedName name="TB4d238873_ec78_49da_aedd_1ce14b29894e" hidden="1">#REF!</definedName>
    <definedName name="TB4d27c160_a65e_4fcd_9276_3c29dc27cc35" hidden="1">#REF!</definedName>
    <definedName name="TB4d3a69dd_eb85_4c77_a111_a452bc5e5cd2" hidden="1">#REF!</definedName>
    <definedName name="TB4d3e53c5_0799_46f4_a404_d63a7e22dd49" hidden="1">#REF!</definedName>
    <definedName name="TB4d43c968_d68a_4141_90cf_c1f175406a7b" hidden="1">#REF!</definedName>
    <definedName name="TB4d5af122_41c3_473c_84e8_d33a92f23122" hidden="1">#REF!</definedName>
    <definedName name="TB4d5eb7ab_3fcc_4121_a30b_309bcc735416" hidden="1">#REF!</definedName>
    <definedName name="TB4d616769_9d4a_4522_9b5f_c103a840b5e5" hidden="1">#REF!</definedName>
    <definedName name="TB4d65990e_6866_45f4_9508_42d83f5bb641" hidden="1">#REF!</definedName>
    <definedName name="TB4d6623de_1d86_4722_8438_a2c56e63ff88" hidden="1">#REF!</definedName>
    <definedName name="TB4d6a9da6_469d_4726_aaa3_f138669b75af" hidden="1">#REF!</definedName>
    <definedName name="TB4d6e56ce_6704_4b8e_aa0d_362c0665c904" hidden="1">#REF!</definedName>
    <definedName name="TB4d7535d9_889e_412d_846c_a3bd480f2bb3" hidden="1">#REF!</definedName>
    <definedName name="TB4d83a200_b06b_4455_8bdf_f151653a966b" hidden="1">#REF!</definedName>
    <definedName name="TB4d8555a0_87aa_4c96_a25a_e4ac819c15f1" hidden="1">#REF!</definedName>
    <definedName name="TB4d85fb9c_83fa_4d9d_b6e4_156418e099fe" hidden="1">#REF!</definedName>
    <definedName name="TB4d897e26_876b_4a4e_98e5_ccaebbabf02e" hidden="1">#REF!</definedName>
    <definedName name="TB4d8c0096_3e05_4494_90c7_ae94269d6377" hidden="1">#REF!</definedName>
    <definedName name="TB4d93d3e8_fb53_436d_9c12_44796bbd1366" hidden="1">#REF!</definedName>
    <definedName name="TB4d9fa9bc_fde2_4847_843b_de663170990e" hidden="1">#REF!</definedName>
    <definedName name="TB4da6f0cc_7680_47ea_b88f_26957b0453b0" hidden="1">#REF!</definedName>
    <definedName name="TB4dae80e2_4a5d_4f6f_8580_db6b9641a059" hidden="1">#REF!</definedName>
    <definedName name="TB4db04b5e_e011_46b7_8351_3e8136a270f7" hidden="1">#REF!</definedName>
    <definedName name="TB4db501e7_bffb_4ab5_af62_8817a8a26950" hidden="1">#REF!</definedName>
    <definedName name="TB4db59a0c_65d5_4153_99cd_8f8fc349fdba" hidden="1">#REF!</definedName>
    <definedName name="TB4db64c2b_4980_44b3_92ce_71e84ba10389" hidden="1">#REF!</definedName>
    <definedName name="TB4db95eb0_9952_4caf_a7fe_291a6d1807c5" hidden="1">#REF!</definedName>
    <definedName name="TB4dbda0ec_0789_4c69_9af0_7b2b5780531c" hidden="1">#REF!</definedName>
    <definedName name="TB4dc2bf34_7cde_4d10_b98d_2a9c650dc1d0" hidden="1">#REF!</definedName>
    <definedName name="TB4dc47450_fafd_4a4b_9230_ac5d82cf7716" hidden="1">#REF!</definedName>
    <definedName name="TB4dc57c27_ca6a_49e1_a637_f4f630913799" hidden="1">#REF!</definedName>
    <definedName name="TB4dc59cc9_d594_4a01_840e_45a404ee77a1" hidden="1">#REF!</definedName>
    <definedName name="TB4dc610b4_3058_4838_9c6d_5f53aa99a11b" hidden="1">#REF!</definedName>
    <definedName name="TB4dd1febc_838d_4b28_bb0b_765c1e8b10f5" hidden="1">#REF!</definedName>
    <definedName name="TB4dd288d0_261b_46e2_acf6_6c53ade22e75" hidden="1">#REF!</definedName>
    <definedName name="TB4de78588_ca99_440c_9d50_910feae73359" hidden="1">#REF!</definedName>
    <definedName name="TB4def57f9_6d7f_4d3b_9f72_45d2c58ee146" hidden="1">#REF!</definedName>
    <definedName name="TB4df29d64_5423_4f73_9cd6_c4498694bf1a" hidden="1">#REF!</definedName>
    <definedName name="TB4df5b076_e496_4364_bfac_cbbf20643e7b" hidden="1">#REF!</definedName>
    <definedName name="TB4dfcfc3b_2d17_4925_8a0a_f0f08444d856" hidden="1">#REF!</definedName>
    <definedName name="TB4dfd1ca7_8c9c_4be6_a531_83861c639872" hidden="1">#REF!</definedName>
    <definedName name="TB4e11d1a4_94e7_4f1a_877b_8b98c1ba0e60" hidden="1">#REF!</definedName>
    <definedName name="TB4e1210c1_ef5e_4673_905c_03137d861ff4" hidden="1">#REF!</definedName>
    <definedName name="TB4e18f5fb_6acb_4043_ad75_12771e5091f2" hidden="1">#REF!</definedName>
    <definedName name="TB4e1b83a6_792a_4a07_895b_bc721007775d" hidden="1">#REF!</definedName>
    <definedName name="TB4e1f766e_458e_4fa8_acac_ff249ce3feee" hidden="1">#REF!</definedName>
    <definedName name="TB4e1f7b42_c306_463c_a29f_56e90d75da3e" hidden="1">#REF!</definedName>
    <definedName name="TB4e21632a_23ab_48ec_8444_5b267706955f" hidden="1">#REF!</definedName>
    <definedName name="TB4e26487a_cca0_42bb_a4eb_1e3c36aa251c" hidden="1">#REF!</definedName>
    <definedName name="TB4e309c29_5c65_4ea7_8499_9fd77ca9e2bb" hidden="1">#REF!</definedName>
    <definedName name="TB4e3181ce_b14b_4984_a2af_eb684518a76e" hidden="1">#REF!</definedName>
    <definedName name="TB4e416194_c303_4b16_8a6a_c9c9ac7e4619" hidden="1">#REF!</definedName>
    <definedName name="TB4e436e20_3b99_487a_a065_ecff4356db44" hidden="1">#REF!</definedName>
    <definedName name="TB4e44139c_32dc_461e_8d35_d83f39a13056" hidden="1">#REF!</definedName>
    <definedName name="TB4e50cd47_b323_40f7_a395_74aa62220d23" hidden="1">#REF!</definedName>
    <definedName name="TB4e53fe83_af67_460c_93d9_c3a181cc87cf" hidden="1">#REF!</definedName>
    <definedName name="TB4e5844b9_770d_48b2_8641_eaab61e400c4" hidden="1">#REF!</definedName>
    <definedName name="TB4e60156b_fd95_4508_84f9_01a87dd68705" hidden="1">#REF!</definedName>
    <definedName name="TB4e707673_0ead_44f6_ae64_68513fdc6816" hidden="1">#REF!</definedName>
    <definedName name="TB4e748cfd_c6a5_4799_9bde_9d6694a7f92f" hidden="1">#REF!</definedName>
    <definedName name="TB4e7fd981_6903_46b3_b279_c349d285f29e" hidden="1">#REF!</definedName>
    <definedName name="TB4e824256_0c88_4edd_bfab_3806edfbc85c" hidden="1">#REF!</definedName>
    <definedName name="TB4e82aa5a_dd42_47aa_ad30_c5da00d3561c" hidden="1">#REF!</definedName>
    <definedName name="TB4e834e23_5e43_42e7_98ad_9991aa260300" hidden="1">#REF!</definedName>
    <definedName name="TB4e865719_7eb4_448a_94a2_b64d235bbbcf" hidden="1">#REF!</definedName>
    <definedName name="TB4e8d3e78_5722_448a_8f42_cf15278c9cbf" hidden="1">#REF!</definedName>
    <definedName name="TB4e967ef6_61ad_4905_b69b_59f542826449" hidden="1">#REF!</definedName>
    <definedName name="TB4e9b9ebe_bdbb_4642_a1ce_c7bc53a897b7" hidden="1">#REF!</definedName>
    <definedName name="TB4ea13d07_179a_4729_a879_f11d67bd6f9a" hidden="1">#REF!</definedName>
    <definedName name="TB4ea30cdd_ec8a_4221_87c6_ea8d913670d6" hidden="1">#REF!</definedName>
    <definedName name="TB4ea3210a_9364_4df1_b429_9c8ec1b425aa" hidden="1">#REF!</definedName>
    <definedName name="TB4ead9aef_a3d3_4464_93c7_aab61b137b91" hidden="1">#REF!</definedName>
    <definedName name="TB4eb1af26_3ac7_494f_830d_e06df38b62a9" hidden="1">#REF!</definedName>
    <definedName name="TB4eb42bcb_0d90_4044_9d72_208a00c9c439" hidden="1">#REF!</definedName>
    <definedName name="TB4eb85f81_c263_4414_b3c4_685c4e299774" hidden="1">#REF!</definedName>
    <definedName name="TB4ebc5ea4_1193_4160_9389_035bd9bd2ed9" hidden="1">#REF!</definedName>
    <definedName name="TB4ebdeed9_6a27_46a7_8752_54edc6499f50" hidden="1">#REF!</definedName>
    <definedName name="TB4ebfc388_b181_45ed_845c_524e1517fd60" hidden="1">#REF!</definedName>
    <definedName name="TB4ecc965d_dd43_4896_9363_f4d9d98768e8" hidden="1">#REF!</definedName>
    <definedName name="TB4ede0e93_53a9_482e_a9c5_09a3a5dc8e75" hidden="1">#REF!</definedName>
    <definedName name="TB4ee3f200_ca45_4e84_a578_2717214c37d1" hidden="1">#REF!</definedName>
    <definedName name="TB4eecbc4d_ff8c_4f21_9879_38bf1ce0dd86" hidden="1">#REF!</definedName>
    <definedName name="TB4efd46a7_ec12_477e_872a_d80fed2eb7b3" hidden="1">#REF!</definedName>
    <definedName name="TB4f178e13_5f8d_404a_b600_fccd180b8008" hidden="1">#REF!</definedName>
    <definedName name="TB4f227c74_6454_4e3c_98e8_634fdbf5259b" hidden="1">#REF!</definedName>
    <definedName name="TB4f29fdde_8672_4fa1_a9dc_069ac7c91a10" hidden="1">#REF!</definedName>
    <definedName name="TB4f2d6122_47e4_42d5_8da3_ba60c29db4ba" hidden="1">#REF!</definedName>
    <definedName name="TB4f2e8cd1_0b47_4477_99ff_fdc6a129f50b" hidden="1">#REF!</definedName>
    <definedName name="TB4f33e60c_b87e_4cf2_b3be_7a5c60c34fc6" hidden="1">#REF!</definedName>
    <definedName name="TB4f36e1f4_e697_4d36_b469_513cf6f8eef3" hidden="1">#REF!</definedName>
    <definedName name="TB4f39e023_e206_4279_ab4a_39ff592b284d" hidden="1">#REF!</definedName>
    <definedName name="TB4f3e9237_1f0e_4391_9cda_7ec4f91aa74e" hidden="1">#REF!</definedName>
    <definedName name="TB4f430aaa_62be_4b0f_b37a_845644c4b066" hidden="1">#REF!</definedName>
    <definedName name="TB4f4773a8_0e6e_46f3_a2b3_551b72d0201f" hidden="1">#REF!</definedName>
    <definedName name="TB4f4dde98_501f_4dcd_bfb1_0a480d8bf079" hidden="1">#REF!</definedName>
    <definedName name="TB4f638cdb_3b1c_46ff_b4b2_477fa2049ee6" hidden="1">#REF!</definedName>
    <definedName name="TB4f6f83bb_13cf_473c_9cf2_469f8f67bc27" hidden="1">#REF!</definedName>
    <definedName name="TB4f796351_23fe_4d9c_a7f4_207635e74242" hidden="1">#REF!</definedName>
    <definedName name="TB4f7d6f89_82ff_4fb6_9c02_5fedc4656c36" hidden="1">#REF!</definedName>
    <definedName name="TB4f874beb_140b_43a0_a803_ec0cf6a011d9" hidden="1">#REF!</definedName>
    <definedName name="TB4f87b330_3172_4e5e_9b4b_938e21d971f0" hidden="1">#REF!</definedName>
    <definedName name="TB4f896480_4221_46da_8ebb_a5fa6ddccd92" hidden="1">#REF!</definedName>
    <definedName name="TB4f8cc6f3_d678_4829_a360_81c566af033a" hidden="1">#REF!</definedName>
    <definedName name="TB4f8cd265_025f_4d69_b138_a4f2f9b0448d" hidden="1">#REF!</definedName>
    <definedName name="TB4f9b5782_5cce_412a_9832_7f2a490bfa7f" hidden="1">#REF!</definedName>
    <definedName name="TB4f9b5e32_1379_433f_b3ca_8b07af3b0855" hidden="1">#REF!</definedName>
    <definedName name="TB4fb595c0_74ef_4ef7_9918_4629f2a6d5e7" hidden="1">#REF!</definedName>
    <definedName name="TB4fbe85e3_d73b_4a58_a617_404590e8af26" hidden="1">#REF!</definedName>
    <definedName name="TB4fc60aaf_58e6_4b7b_9b78_0eaf0b5388c1" hidden="1">#REF!</definedName>
    <definedName name="TB4fd2491c_7e79_4418_bea9_4949113a7447" hidden="1">#REF!</definedName>
    <definedName name="TB4fe36185_8b43_406d_98f4_41ccebec1e39" hidden="1">#REF!</definedName>
    <definedName name="TB4ff905ce_0557_4da8_82ef_2e6da5ecf1b5" hidden="1">#REF!</definedName>
    <definedName name="TB4ffb100c_4cbb_4f34_8e37_71d10ef87b71" hidden="1">#REF!</definedName>
    <definedName name="TB4ffb7522_f9d5_4926_816b_47fae4b6ff60" hidden="1">#REF!</definedName>
    <definedName name="TB500199d4_5e9d_4a71_a777_af9d5a3a14f7" hidden="1">#REF!</definedName>
    <definedName name="TB50095789_1343_4a34_960a_0ffe568dcd90" hidden="1">#REF!</definedName>
    <definedName name="TB50168df0_b0b4_451c_9e9b_56314b49c2cb" hidden="1">#REF!</definedName>
    <definedName name="TB501e87a0_a790_4d9c_98bc_eaa8db24bd54" hidden="1">#REF!</definedName>
    <definedName name="TB502123a7_a021_42a8_b838_f084d951d8a2" hidden="1">#REF!</definedName>
    <definedName name="TB502d0351_d9c3_4538_b577_d5e387550d06" hidden="1">#REF!</definedName>
    <definedName name="TB5031af80_6033_4cf2_8ccf_e72b412287db" hidden="1">#REF!</definedName>
    <definedName name="TB50329b77_2a3b_414f_908a_6b2e397b4a57" hidden="1">#REF!</definedName>
    <definedName name="TB503fb703_237c_4df7_bedf_c556ef28e261" hidden="1">#REF!</definedName>
    <definedName name="TB5049385b_4ffa_41c4_ab9e_12ca8978a2df" hidden="1">#REF!</definedName>
    <definedName name="TB505815d8_bccb_427c_8868_4b5ae6e37929" hidden="1">#REF!</definedName>
    <definedName name="TB506088df_8376_42f8_b924_ad9e678ecb7d" hidden="1">#REF!</definedName>
    <definedName name="TB506fec96_d30c_4961_856b_ad81ce91f473" hidden="1">#REF!</definedName>
    <definedName name="TB507422b1_1bb5_448f_b44c_8d2a73116547" hidden="1">#REF!</definedName>
    <definedName name="TB5075d51c_34bb_45ff_b7bc_0d749e2eb7b1" hidden="1">#REF!</definedName>
    <definedName name="TB507624ce_a631_4362_a79c_dc6ab22da926" hidden="1">#REF!</definedName>
    <definedName name="TB507df8f1_8f3a_4842_832f_3110e621db68" hidden="1">#REF!</definedName>
    <definedName name="TB507ea492_c4c9_4d6a_8738_d967040761e3" hidden="1">#REF!</definedName>
    <definedName name="TB50814f1b_bd22_4b59_a8a5_0a4f57ce31d9" hidden="1">#REF!</definedName>
    <definedName name="TB5083e525_2e76_40a5_b8de_546c752840e1" hidden="1">#REF!</definedName>
    <definedName name="TB5088f354_8c8d_4850_869c_30eaf1ac6734" hidden="1">#REF!</definedName>
    <definedName name="TB5097023f_c973_4b42_842f_50c82ba700c1" hidden="1">#REF!</definedName>
    <definedName name="TB509729fc_5592_492d_b4f9_45a5234f450c" hidden="1">#REF!</definedName>
    <definedName name="TB50a0162e_cd8f_4553_87d4_bf941315d13c" hidden="1">#REF!</definedName>
    <definedName name="TB50a55778_1f3b_469d_8e52_676b5a9315d5" hidden="1">#REF!</definedName>
    <definedName name="TB50a917e0_5519_4e22_b9ee_eb0183bb81fa" hidden="1">#REF!</definedName>
    <definedName name="TB50aa5412_0ba8_4ebd_8238_a935545dfc43" hidden="1">#REF!</definedName>
    <definedName name="TB50aa6fe3_ee1a_4a81_9e89_81f18f4769de" hidden="1">#REF!</definedName>
    <definedName name="TB50acf8b1_0e06_4d6b_b9b2_36412096e1a0" hidden="1">#REF!</definedName>
    <definedName name="TB50b112cb_ef24_4ddd_8da2_ae1a4fcfd926" hidden="1">#REF!</definedName>
    <definedName name="TB50bafa4c_1ef9_4fb9_aed7_684444b178bb" hidden="1">#REF!</definedName>
    <definedName name="TB50be243b_1e84_47cb_bf47_fb6496b66dfa" hidden="1">#REF!</definedName>
    <definedName name="TB50c5614c_9bee_424b_998f_21d0d6b51b67" hidden="1">#REF!</definedName>
    <definedName name="TB50da339b_a4bb_4555_bb8a_cf639a59ea2f" hidden="1">#REF!</definedName>
    <definedName name="TB50dde227_4097_43cd_83e6_8c0b9f5a26a1" hidden="1">#REF!</definedName>
    <definedName name="TB50e1eb9a_9f1c_410f_b9c6_38c0e3e545ee" hidden="1">#REF!</definedName>
    <definedName name="TB50ee8998_d8e4_47ab_b527_86a201e1689e" hidden="1">#REF!</definedName>
    <definedName name="TB50f070c2_f141_44bf_ab69_a21a92831ab7" hidden="1">#REF!</definedName>
    <definedName name="TB50fc1c5d_7da0_4a56_89a0_c173a8bddce7" hidden="1">#REF!</definedName>
    <definedName name="TB50fd8ae0_d576_4f01_baab_cd7db179d76e" hidden="1">#REF!</definedName>
    <definedName name="TB51004501_05b8_46b1_b538_eda6b7efcdc9" hidden="1">#REF!</definedName>
    <definedName name="TB5100de2a_3197_4ce7_94b5_2fbd6afa9e48" hidden="1">#REF!</definedName>
    <definedName name="TB51010168_0d0d_40db_bc32_035f98f808ba" hidden="1">#REF!</definedName>
    <definedName name="TB51049d48_a336_41b5_854d_56a5517116cb" hidden="1">#REF!</definedName>
    <definedName name="TB5112edec_bd29_4be3_8b06_77561fdbc5bd" hidden="1">#REF!</definedName>
    <definedName name="TB51130897_cdc6_433e_ab0c_af6ef04abcbe" hidden="1">#REF!</definedName>
    <definedName name="TB5113e343_b615_4a74_b88a_09e378df325d" hidden="1">#REF!</definedName>
    <definedName name="TB511a3824_fbcb_403e_9471_1052e1ae960e" hidden="1">#REF!</definedName>
    <definedName name="TB51252b21_b5b7_43b6_b79f_f937a86b8b58" hidden="1">#REF!</definedName>
    <definedName name="TB512544a0_f722_446e_b514_47942831aec5" hidden="1">#REF!</definedName>
    <definedName name="TB51284be0_1fc4_4127_af40_118b47cd08dd" hidden="1">#REF!</definedName>
    <definedName name="TB512b42ad_2547_460f_9c48_51a25605eda3" hidden="1">#REF!</definedName>
    <definedName name="TB5139a901_a88e_4f66_90c9_dc4068079c14" hidden="1">#REF!</definedName>
    <definedName name="TB514b80d2_257f_4b4c_aaf0_7ba3bd2efdd6" hidden="1">#REF!</definedName>
    <definedName name="TB5151ee59_8b5d_482e_8354_9e187051c1c8" hidden="1">#REF!</definedName>
    <definedName name="TB515a78a7_716b_4392_b309_65039c853937" hidden="1">#REF!</definedName>
    <definedName name="TB515f8f4a_a747_4ad4_ac5a_f880b62a9a84" hidden="1">#REF!</definedName>
    <definedName name="TB51621bf5_ef02_48b2_90f8_251081841d2f" hidden="1">#REF!</definedName>
    <definedName name="TB5170eca9_8ee5_42dd_bbfe_240e74a7a869" hidden="1">#REF!</definedName>
    <definedName name="TB51715564_3e90_4807_bccd_0b78b20a5feb" hidden="1">#REF!</definedName>
    <definedName name="TB5172e92e_b6c7_48fc_a251_633f8b2be49f" hidden="1">#REF!</definedName>
    <definedName name="TB517ff044_8f61_48e4_86be_e6b381be3e3e" hidden="1">#REF!</definedName>
    <definedName name="TB5185129a_8a51_431e_a172_8f04c24009a5" hidden="1">#REF!</definedName>
    <definedName name="TB5188d75a_42a3_498b_87d5_90f5da5b007f" hidden="1">#REF!</definedName>
    <definedName name="TB5197bfa3_b14e_41f1_8a9f_a7399903754c" hidden="1">#REF!</definedName>
    <definedName name="TB51990c8e_23e9_4cbf_af47_641891757a07" hidden="1">#REF!</definedName>
    <definedName name="TB519be59c_c7ad_4c26_84ff_4f892c239c1a" hidden="1">#REF!</definedName>
    <definedName name="TB519be934_fdc9_4ab9_8e90_38e65b99abc4" hidden="1">#REF!</definedName>
    <definedName name="TB519d1bc5_762c_4262_9537_428924391206" hidden="1">#REF!</definedName>
    <definedName name="TB51a26ecf_26ea_49d4_9903_09c6950e3e48" hidden="1">#REF!</definedName>
    <definedName name="TB51aa8d25_0faa_4934_8cba_23d39290fdfe" hidden="1">#REF!</definedName>
    <definedName name="TB51ad0cad_fa80_49a9_8235_e75390de6f60" hidden="1">#REF!</definedName>
    <definedName name="TB51b55915_fb96_4a3c_aac2_d658630472df" hidden="1">#REF!</definedName>
    <definedName name="TB51bcbd4b_2ba7_405c_b0bc_e5f2be6d286d" hidden="1">#REF!</definedName>
    <definedName name="TB51c5f68a_e532_4545_902c_1690d18d213e" hidden="1">#REF!</definedName>
    <definedName name="TB51c83cc6_9c81_4635_83e2_df1e353b1c89" hidden="1">#REF!</definedName>
    <definedName name="TB51cae076_ef7b_48fc_bc1d_c7723ddc8d17" hidden="1">#REF!</definedName>
    <definedName name="TB51ce3b68_66cf_4042_bf81_39a6ced0d9b2" hidden="1">#REF!</definedName>
    <definedName name="TB51e8cb6f_38f9_4003_89db_b39bc50569d7" hidden="1">#REF!</definedName>
    <definedName name="TB51f16a34_fd21_444c_bcff_6d4742d509b3" hidden="1">#REF!</definedName>
    <definedName name="TB51f38181_0025_493a_a3df_1139c6b6ab1c" hidden="1">#REF!</definedName>
    <definedName name="TB51fadd96_88f7_4817_b316_28c50aab9741" hidden="1">#REF!</definedName>
    <definedName name="TB5203711f_b25c_43be_bff7_f0967dd8f8c3" hidden="1">#REF!</definedName>
    <definedName name="TB520e9b83_f33e_4886_8c84_ccb2b4448741" hidden="1">#REF!</definedName>
    <definedName name="TB521078b6_afa5_4e32_addd_c18812999efd" hidden="1">#REF!</definedName>
    <definedName name="TB52115e5d_f359_4084_b855_964ebfbfae03" hidden="1">#REF!</definedName>
    <definedName name="TB5214871b_0f36_4560_92c4_eb3b9e6e4142" hidden="1">#REF!</definedName>
    <definedName name="TB52169f32_0c7e_4292_bc91_1d600fa1f874" hidden="1">#REF!</definedName>
    <definedName name="TB5219f9c4_acb0_4465_ae93_882d54e1b60e" hidden="1">#REF!</definedName>
    <definedName name="TB521accdb_764d_433f_bc83_ab4bdea8c0c9" hidden="1">#REF!</definedName>
    <definedName name="TB521cc19e_ef49_4a6b_874b_f2001b6b2643" hidden="1">#REF!</definedName>
    <definedName name="TB52207f79_5afc_4f84_875a_fa7e6d8de633" hidden="1">#REF!</definedName>
    <definedName name="TB5229136b_23eb_426e_aee1_1629ffc12f51" hidden="1">#REF!</definedName>
    <definedName name="TB5232de75_9e11_43b6_b897_fc3ae2999394" hidden="1">#REF!</definedName>
    <definedName name="TB5234616f_012f_4584_b5f4_bb2c9ce4a4a3" hidden="1">#REF!</definedName>
    <definedName name="TB523cb6d8_3a12_430f_b63c_6fd7895a70a0" hidden="1">#REF!</definedName>
    <definedName name="TB52463d94_d8d9_46df_b83a_7955a9e1ae08" hidden="1">#REF!</definedName>
    <definedName name="TB524c7ef5_1e2e_46ea_af90_2e80819f31bf" hidden="1">#REF!</definedName>
    <definedName name="TB524d3697_fb93_4060_b8a7_00b821d09cf9" hidden="1">#REF!</definedName>
    <definedName name="TB525cd1dd_abe1_4cfe_9172_216413155aeb" hidden="1">#REF!</definedName>
    <definedName name="TB5267f743_ee0d_43ac_a8a7_1104f5f251e5" hidden="1">#REF!</definedName>
    <definedName name="TB526eed3d_61e1_4b36_8474_c334d2af1279" hidden="1">#REF!</definedName>
    <definedName name="TB5273bb5c_8ba0_425e_a5c9_f964c89149ee" hidden="1">#REF!</definedName>
    <definedName name="TB527d6b87_9606_4c0a_9a91_a963007f3678" hidden="1">#REF!</definedName>
    <definedName name="TB527eb30f_4cba_4ff3_a3ab_4a5ff149f44d" hidden="1">#REF!</definedName>
    <definedName name="TB52861d6a_9781_4e3a_8f9e_1c850c8e8cdf" hidden="1">#REF!</definedName>
    <definedName name="TB529293cc_a704_4eaf_a50d_f027468ae219" hidden="1">#REF!</definedName>
    <definedName name="TB529d6961_f213_479e_87e5_790bf54edd2e" hidden="1">#REF!</definedName>
    <definedName name="TB529de567_aa27_4e54_9c51_c60c7bce09d8" hidden="1">#REF!</definedName>
    <definedName name="TB52aacf2e_eab4_4777_9e37_cadb4822b2a2" hidden="1">#REF!</definedName>
    <definedName name="TB52b1d469_9f87_4d80_920f_cbc34ea6cbf1" hidden="1">#REF!</definedName>
    <definedName name="TB52b8ec4c_4b45_4b4d_a947_49e0eeab86bc" hidden="1">#REF!</definedName>
    <definedName name="TB52c257f0_a908_449e_8ce1_215d63dbf643" hidden="1">#REF!</definedName>
    <definedName name="TB52d11aea_fb19_4e13_96d1_a06b58372e03" hidden="1">#REF!</definedName>
    <definedName name="TB52d87607_6c34_4e8a_a2f9_32d945e87f43" hidden="1">#REF!</definedName>
    <definedName name="TB52e05a0c_9bb2_4578_811c_d3ef74654a86" hidden="1">#REF!</definedName>
    <definedName name="TB52ebd85e_cf47_4117_b3e7_cf2b2932885d" hidden="1">#REF!</definedName>
    <definedName name="TB52fe1d4d_364a_4e81_8f5b_aec44db7ff58" hidden="1">#REF!</definedName>
    <definedName name="TB5300e11b_9b90_491a_a8b6_8cf81161966e" hidden="1">#REF!</definedName>
    <definedName name="TB530db6b3_10c3_4a7a_b62e_7da113121f5c" hidden="1">#REF!</definedName>
    <definedName name="TB53154509_196b_4d67_8d97_e531841a2d1c" hidden="1">#REF!</definedName>
    <definedName name="TB53158022_4aeb_4336_b1b7_2d1ac8f2f658" hidden="1">#REF!</definedName>
    <definedName name="TB53248cd3_3906_4b35_82c9_1edefbc64e83" hidden="1">#REF!</definedName>
    <definedName name="TB532cd68b_d7fd_4172_8c31_fa1c3f84d6cb" hidden="1">#REF!</definedName>
    <definedName name="TB532d201e_a6b2_4063_b471_fa979ba4e55b" hidden="1">#REF!</definedName>
    <definedName name="TB533336d2_e3d1_4993_a04c_f6d5733306d8" hidden="1">#REF!</definedName>
    <definedName name="TB533befc5_d74e_446b_b2e0_a4b8c7fc90e6" hidden="1">#REF!</definedName>
    <definedName name="TB533db0c7_67eb_41b1_b626_c6532464d05c" hidden="1">#REF!</definedName>
    <definedName name="TB53400cb9_a110_4636_bb06_8490e7b1ccd2" hidden="1">#REF!</definedName>
    <definedName name="TB534291e4_86df_4b85_b998_8637af59d81a" hidden="1">#REF!</definedName>
    <definedName name="TB53449e41_bbae_448c_aefa_587f8c04c18a" hidden="1">#REF!</definedName>
    <definedName name="TB534ede36_6aa6_45ea_be70_01149be220ce" hidden="1">#REF!</definedName>
    <definedName name="TB5358c086_9d9d_463b_a263_80c9cb4e8765" hidden="1">#REF!</definedName>
    <definedName name="TB535ec4aa_3c12_48b7_ace9_7fa620c48262" hidden="1">#REF!</definedName>
    <definedName name="TB5373e831_e24e_480b_a95c_64f8ddffbdd7" hidden="1">#REF!</definedName>
    <definedName name="TB53789b86_7ddc_48c4_8d3e_c3058c3a1422" hidden="1">#REF!</definedName>
    <definedName name="TB5379723f_b27c_4aad_935d_1237d98c95f0" hidden="1">#REF!</definedName>
    <definedName name="TB5379ce8a_61cf_485a_86f0_e417f808ef6a" hidden="1">#REF!</definedName>
    <definedName name="TB537ace43_5ec3_440f_9d1c_e1e15c834ecb" hidden="1">#REF!</definedName>
    <definedName name="TB537c2511_3b85_4831_ae4e_aaf4e5063ddd" hidden="1">#REF!</definedName>
    <definedName name="TB5384db8e_f0f2_44cf_b7f2_380c2aa88027" hidden="1">#REF!</definedName>
    <definedName name="TB53930934_1580_4f52_af08_b33789ba5eac" hidden="1">#REF!</definedName>
    <definedName name="TB539aacb2_bf4a_47e4_bfbc_94f73cf96a7a" hidden="1">#REF!</definedName>
    <definedName name="TB53a7110c_7f03_4f63_bd4a_00e22263c2a9" hidden="1">#REF!</definedName>
    <definedName name="TB53a7cbab_7e0b_4dbf_91cb_0b670e497fbc" hidden="1">#REF!</definedName>
    <definedName name="TB53aa0c54_ecd8_4454_911e_9f0125fa3316" hidden="1">#REF!</definedName>
    <definedName name="TB53abff5d_ae24_436f_908e_d7d9cafb4f46" hidden="1">#REF!</definedName>
    <definedName name="TB53b93882_4bbb_431d_8b72_d82fbdd39ee9" hidden="1">#REF!</definedName>
    <definedName name="TB53bd5e60_e1c2_423e_9770_3429bee4eb51" hidden="1">#REF!</definedName>
    <definedName name="TB53c25368_77ec_4f6d_bf45_76187797a030" hidden="1">#REF!</definedName>
    <definedName name="TB53cf15e5_9161_41e6_95d8_01421ce95343" hidden="1">#REF!</definedName>
    <definedName name="TB53d67b2b_918f_4b68_8754_daba506cca01" hidden="1">#REF!</definedName>
    <definedName name="TB53ddd707_650f_4e06_afcf_52c59c99db74" hidden="1">#REF!</definedName>
    <definedName name="TB53de6dca_1756_4cb1_9d46_b4cc4279af0a" hidden="1">#REF!</definedName>
    <definedName name="TB53e179f3_14c8_4ffa_a03b_9d4b54237cd4" hidden="1">#REF!</definedName>
    <definedName name="TB53e2a400_9465_4e42_8511_8251c934b971" hidden="1">#REF!</definedName>
    <definedName name="TB53e3e52d_6dac_493c_b827_19fd90e70825" hidden="1">#REF!</definedName>
    <definedName name="TB53e51d78_ea89_4abf_a7c4_5988fd8315cf" hidden="1">#REF!</definedName>
    <definedName name="TB53e5c2f7_9aeb_4560_ace1_5671a9b5b984" hidden="1">#REF!</definedName>
    <definedName name="TB53e99774_0fb9_4cbe_8bbf_0781a32b4048" hidden="1">#REF!</definedName>
    <definedName name="TB53eac1fb_2abd_4d3d_b261_10f0e8cce87b" hidden="1">#REF!</definedName>
    <definedName name="TB53f4b463_7771_4569_b18d_4924fb2b9376" hidden="1">#REF!</definedName>
    <definedName name="TB53f56290_11bc_4e68_b18b_b5322038c31e" hidden="1">#REF!</definedName>
    <definedName name="TB53f7b00f_6039_436f_b7d7_3d7024ca3129" hidden="1">#REF!</definedName>
    <definedName name="TB53f7bca3_899c_4f9b_be21_a3fc8f36b1b6" hidden="1">#REF!</definedName>
    <definedName name="TB53f8f189_0873_4fb2_b6c1_3e8d495bbbca" hidden="1">#REF!</definedName>
    <definedName name="TB54022264_6927_4da6_b073_810abc97f8b8" hidden="1">#REF!</definedName>
    <definedName name="TB54089e13_1aa6_40dd_9f19_0a416ab3adf1" hidden="1">#REF!</definedName>
    <definedName name="TB54144a57_5c65_48cd_a27f_33efbf099d13" hidden="1">#REF!</definedName>
    <definedName name="TB54187d69_899c_41b3_8f5e_ef78a4c046a1" hidden="1">#REF!</definedName>
    <definedName name="TB5420045c_edae_4eaa_9d32_b8748b2f0eb1" hidden="1">#REF!</definedName>
    <definedName name="TB542edd36_a71a_4a05_aba3_0920fd3d9d82" hidden="1">#REF!</definedName>
    <definedName name="TB543a9c75_ba4a_49c0_b958_0192c3683c7d" hidden="1">#REF!</definedName>
    <definedName name="TB543b556e_cd90_44e4_ac47_75f36eb3461c" hidden="1">#REF!</definedName>
    <definedName name="TB543c4bc4_5c76_45b8_9f6d_4fa7153cfa9f" hidden="1">#REF!</definedName>
    <definedName name="TB544ca68c_dfd9_4b78_9d22_0f84be383e63" hidden="1">#REF!</definedName>
    <definedName name="TB544f0e6c_05ef_4357_9fe4_3c8ef7f28e31" hidden="1">#REF!</definedName>
    <definedName name="TB54603e26_fdfb_4d12_a3f8_51fba46f2a8a" hidden="1">#REF!</definedName>
    <definedName name="TB54633c95_6d90_4f1c_906d_93e4a7aad10f" hidden="1">#REF!</definedName>
    <definedName name="TB5463c756_682b_413f_a180_9d31ed771939" hidden="1">#REF!</definedName>
    <definedName name="TB5465ca49_a610_4705_83e0_6ddc22c47bbf" hidden="1">#REF!</definedName>
    <definedName name="TB546a9361_07e5_40e4_8d86_a64f8f3ce4a7" hidden="1">#REF!</definedName>
    <definedName name="TB54703823_eb26_460d_851a_77da7cd73f89" hidden="1">#REF!</definedName>
    <definedName name="TB5477ff5d_4a29_4299_ae1f_b379278fa180" hidden="1">#REF!</definedName>
    <definedName name="TB54799eac_9656_4f21_af28_0c9deadae07a" hidden="1">#REF!</definedName>
    <definedName name="TB548c29b7_1b80_4a4a_ba1a_8a442ad67400" hidden="1">#REF!</definedName>
    <definedName name="TB548cf605_d248_4e6b_96ea_c1c63a40ca9a" hidden="1">#REF!</definedName>
    <definedName name="TB548e51ea_a897_435c_bd95_5ad15cae6aca" hidden="1">#REF!</definedName>
    <definedName name="TB548e5c2c_0239_48e9_9daa_d256fe65dc5e" hidden="1">#REF!</definedName>
    <definedName name="TB54947254_ca5f_4afe_9b8c_77d8ede176af" hidden="1">#REF!</definedName>
    <definedName name="TB5496a55d_2101_4202_a98e_77db41f7fd1d" hidden="1">#REF!</definedName>
    <definedName name="TB549be071_cb70_4bbb_be0c_1496ee1c8889" hidden="1">#REF!</definedName>
    <definedName name="TB54a03d16_928b_49a0_ad36_62c19d690761" hidden="1">#REF!</definedName>
    <definedName name="TB54aa5ec4_0878_4049_b47d_a9e3484e7d8b" hidden="1">#REF!</definedName>
    <definedName name="TB54b2b47d_d697_4d66_879d_978559e6c55e" hidden="1">#REF!</definedName>
    <definedName name="TB54bf1c50_33bf_4db7_9646_7673d6c9e5dd" hidden="1">#REF!</definedName>
    <definedName name="TB54c59c27_38bb_4e64_a1c6_a08526a6fd42" hidden="1">#REF!</definedName>
    <definedName name="TB54d2cf50_e2a3_49b2_a635_52562c6bd00a" hidden="1">#REF!</definedName>
    <definedName name="TB54d7dbd3_0295_43fa_95a9_e0c77dbe7343" hidden="1">#REF!</definedName>
    <definedName name="TB54d87555_4e49_4d4b_aa23_56d31c5888b8" hidden="1">#REF!</definedName>
    <definedName name="TB54dbc333_13dd_4dc3_9dde_8b568e63efc8" hidden="1">#REF!</definedName>
    <definedName name="TB54dc5291_0d0c_435f_bb95_11ed9cea62a6" hidden="1">#REF!</definedName>
    <definedName name="TB54e4debf_914d_47a4_88e2_ba71d7708947" hidden="1">#REF!</definedName>
    <definedName name="TB54e94b08_f307_40d1_a806_41a284b43bd4" hidden="1">#REF!</definedName>
    <definedName name="TB54ec91f4_2c95_4751_aa5c_1f576a8d18d8" hidden="1">#REF!</definedName>
    <definedName name="TB54f69baf_ac15_4c1d_8646_53e43ce0b316" hidden="1">#REF!</definedName>
    <definedName name="TB55014865_cad4_48c5_9be2_e52c90bcffdc" hidden="1">#REF!</definedName>
    <definedName name="TB550a6e54_803a_4424_ab19_10653f12510b" hidden="1">#REF!</definedName>
    <definedName name="TB550fd486_3df2_4f33_a99f_994a0f199364" hidden="1">#REF!</definedName>
    <definedName name="TB5516059d_525c_47e3_b432_dd9e9ca3d001" hidden="1">#REF!</definedName>
    <definedName name="TB5519df39_2ae1_422c_90ac_1956f1ba0ebe" hidden="1">#REF!</definedName>
    <definedName name="TB551e160f_ddf8_4042_8b33_e53c62a691a0" hidden="1">#REF!</definedName>
    <definedName name="TB552ccb2a_b662_45f9_aed4_b6e1c876248f" hidden="1">#REF!</definedName>
    <definedName name="TB5548d247_09dd_4c08_a7ca_77e4cf7474dc" hidden="1">#REF!</definedName>
    <definedName name="TB5549af35_3cd9_4bdb_b6e0_494720bf7155" hidden="1">#REF!</definedName>
    <definedName name="TB5553e2e0_5215_4048_8148_616546ff4095" hidden="1">#REF!</definedName>
    <definedName name="TB5557477d_8430_436b_bec4_de6658fc9773" hidden="1">#REF!</definedName>
    <definedName name="TB555b924b_f1c4_404f_bc03_36735fa3aaf8" hidden="1">#REF!</definedName>
    <definedName name="TB5561069e_8e8f_4251_97b8_87c4469bea77" hidden="1">#REF!</definedName>
    <definedName name="TB556ec153_6ceb_4b9a_bcfa_47b52a65ceb4" hidden="1">#REF!</definedName>
    <definedName name="TB5587ace0_1068_4ad8_bfa9_8b7ebd3a4a33" hidden="1">#REF!</definedName>
    <definedName name="TB5589ce1f_a51d_4c7b_9fa0_23db185354d2" hidden="1">#REF!</definedName>
    <definedName name="TB558befbf_5022_4f32_ab29_ff4a41be1e53" hidden="1">#REF!</definedName>
    <definedName name="TB55a32083_0e6c_4e3b_8522_57116fdef828" hidden="1">#REF!</definedName>
    <definedName name="TB55a7fa54_1ebc_4d12_88f4_19b208c53c2b" hidden="1">#REF!</definedName>
    <definedName name="TB55ab8c17_0501_4340_9880_b6ec1ed3fba8" hidden="1">#REF!</definedName>
    <definedName name="TB55ac6f4e_7b65_42e7_b009_f7f0fd39cd9c" hidden="1">#REF!</definedName>
    <definedName name="TB55b60d1d_1fe1_4021_a88a_efa9fc2802fe" hidden="1">#REF!</definedName>
    <definedName name="TB55be322e_7e10_4f5a_82ed_537de7639e07" hidden="1">#REF!</definedName>
    <definedName name="TB55c07cec_e524_465e_adc7_ddada0078f40" hidden="1">#REF!</definedName>
    <definedName name="TB55cd7466_e31c_4468_acb8_c9e1553de640" hidden="1">#REF!</definedName>
    <definedName name="TB55ce692e_9c26_4d21_b91f_8504061f3b9b" hidden="1">#REF!</definedName>
    <definedName name="TB55d2ba16_81ff_427d_9aa3_36b3191affdb" hidden="1">#REF!</definedName>
    <definedName name="TB55d5596f_38aa_475c_a187_65c99af425a4" hidden="1">#REF!</definedName>
    <definedName name="TB55d6aabf_ffc8_45e0_a8bd_3c009f14f609" hidden="1">#REF!</definedName>
    <definedName name="TB55d6bdc1_b5ab_4baa_bd69_bc892081fe1d" hidden="1">#REF!</definedName>
    <definedName name="TB55d88fbb_f0a3_404b_a11d_675d243b47cb" hidden="1">#REF!</definedName>
    <definedName name="TB55d99c52_4fd8_4198_9646_0bc771138dd7" hidden="1">#REF!</definedName>
    <definedName name="TB55dc4eda_2e97_4c42_a61c_c7e415c341f8" hidden="1">#REF!</definedName>
    <definedName name="TB55e272bd_0454_45d2_bb8d_70dd2fca8800" hidden="1">#REF!</definedName>
    <definedName name="TB55f7d237_eba7_4162_8773_3b742b276c7f" hidden="1">#REF!</definedName>
    <definedName name="TB55fa6491_152b_446c_a8bb_53aec2a9511d" hidden="1">#REF!</definedName>
    <definedName name="TB5602a513_56c5_4819_a7c4_dbeafeac66d9" hidden="1">#REF!</definedName>
    <definedName name="TB56033df0_65c0_401c_bdac_546d54ed739a" hidden="1">#REF!</definedName>
    <definedName name="TB561cff07_362d_4546_8c5a_6c86d9b86c54" hidden="1">#REF!</definedName>
    <definedName name="TB5624db4f_6fcd_4f2e_b6c7_c05b168b3e72" hidden="1">#REF!</definedName>
    <definedName name="TB56364268_b6f4_46fa_941e_c54ad1fba745" hidden="1">#REF!</definedName>
    <definedName name="TB563bd012_6172_42a1_ac40_d765f2281431" hidden="1">#REF!</definedName>
    <definedName name="TB563defad_fc9c_4708_b883_2f1c6497ea75" hidden="1">#REF!</definedName>
    <definedName name="TB563ef5ff_2e29_4edd_bd9b_59168454819b" hidden="1">#REF!</definedName>
    <definedName name="TB563f0f53_700c_4d27_a40b_34bc79a23afd" hidden="1">#REF!</definedName>
    <definedName name="TB56728389_731b_4b56_92d3_711f7e7e28b2" hidden="1">#REF!</definedName>
    <definedName name="TB5675dcfa_5b35_4e6e_9c8a_accb3b33051c" hidden="1">#REF!</definedName>
    <definedName name="TB567b6fb2_0a13_4920_aa34_80fb45715cab" hidden="1">#REF!</definedName>
    <definedName name="TB56936020_9940_4b82_a3e2_735ac21205a7" hidden="1">#REF!</definedName>
    <definedName name="TB56947674_e75f_4e2b_9c0c_7958eaf3cd94" hidden="1">#REF!</definedName>
    <definedName name="TB569bfa7c_b892_4b23_97d2_f23bd6f92c34" hidden="1">#REF!</definedName>
    <definedName name="TB56a273f0_3f27_4b49_bde3_609c64e88475" hidden="1">#REF!</definedName>
    <definedName name="TB56b1d749_cdf6_425c_9343_92ca46a0e555" hidden="1">#REF!</definedName>
    <definedName name="TB56b844b7_c6e1_4a18_ad42_c2fde15ceeb9" hidden="1">#REF!</definedName>
    <definedName name="TB56bdea6d_8f4f_46e2_8705_7f30c3b5bce9" hidden="1">#REF!</definedName>
    <definedName name="TB56be2c17_4397_43f0_adf7_254967b9fc85" hidden="1">#REF!</definedName>
    <definedName name="TB56c6a657_89ff_4f38_a752_cbf400caa259" hidden="1">#REF!</definedName>
    <definedName name="TB56c6b0f1_6967_4aa9_8d95_2e181ff37ee8" hidden="1">#REF!</definedName>
    <definedName name="TB56d465ff_bb21_4b2c_8b2e_81745935b14c" hidden="1">#REF!</definedName>
    <definedName name="TB56e1fd3d_feef_4868_8165_ce6450c62c44" hidden="1">#REF!</definedName>
    <definedName name="TB570a2d7c_29d2_49db_8fd1_1d0936eeea33" hidden="1">#REF!</definedName>
    <definedName name="TB5737c1e7_c061_4319_a4f4_0d2bcf8d957b" hidden="1">#REF!</definedName>
    <definedName name="TB573d7e72_17d7_47a2_b66d_f4174158bdc4" hidden="1">#REF!</definedName>
    <definedName name="TB574103bf_0eb4_4917_903c_85c06910a64c" hidden="1">#REF!</definedName>
    <definedName name="TB57417257_9ac9_474f_8a7c_7157fba51729" hidden="1">#REF!</definedName>
    <definedName name="TB5742d1b4_288e_4d84_9c96_66bdab8873e7" hidden="1">#REF!</definedName>
    <definedName name="TB574867dc_763c_44aa_914a_223fa2f67be2" hidden="1">#REF!</definedName>
    <definedName name="TB574917fe_e4c1_40d6_8d44_eac4467fd84f" hidden="1">#REF!</definedName>
    <definedName name="TB574aa60a_ce65_458c_90b4_a50b19033098" hidden="1">#REF!</definedName>
    <definedName name="TB574c1d15_d283_4249_80f0_d7530397eb49" hidden="1">#REF!</definedName>
    <definedName name="TB574cb13b_0a29_40d6_9f44_f24c447a89d9" hidden="1">#REF!</definedName>
    <definedName name="TB574d8f66_aa91_4ec2_89ee_3b973bf81ccb" hidden="1">#REF!</definedName>
    <definedName name="TB5751d3a2_5a5e_4d3d_a8f7_bc027d547a2b" hidden="1">#REF!</definedName>
    <definedName name="TB575cf4b0_ed67_4fb5_8076_57cdb953d87b" hidden="1">#REF!</definedName>
    <definedName name="TB5764aa73_5110_4f58_bfa2_772df0ef8f94" hidden="1">#REF!</definedName>
    <definedName name="TB5764ab1b_417f_4e34_84d5_4fcbc6501f64" hidden="1">#REF!</definedName>
    <definedName name="TB5766d9e8_bcbf_44b7_9e97_d926f945674d" hidden="1">#REF!</definedName>
    <definedName name="TB57678c50_4caf_4047_8d63_5aa26f72ca73" hidden="1">#REF!</definedName>
    <definedName name="TB576962e9_77a7_486d_b4b0_6099ba7cb85f" hidden="1">#REF!</definedName>
    <definedName name="TB5769b20c_7126_464d_8678_39eac015aa83" hidden="1">#REF!</definedName>
    <definedName name="TB5773b333_bb00_40f9_8f2b_3a3a59f004bc" hidden="1">#REF!</definedName>
    <definedName name="TB577ab456_7efa_4c8a_a983_e431e2298c11" hidden="1">#REF!</definedName>
    <definedName name="TB577b02a3_aae0_44bc_be02_15ee834dbf5e" hidden="1">#REF!</definedName>
    <definedName name="TB577b5e0c_84e0_4e89_abc5_c4ec964282d7" hidden="1">#REF!</definedName>
    <definedName name="TB57842b5b_fb29_4a5b_814f_a5795ff3e93a" hidden="1">#REF!</definedName>
    <definedName name="TB578a754d_49d2_4d6f_bc9f_f96e5e065b56" hidden="1">#REF!</definedName>
    <definedName name="TB578b6b0e_41c4_4b67_a6ff_69c7979f0edd" hidden="1">#REF!</definedName>
    <definedName name="TB578e5fbb_3087_4a55_a93e_3cb0832970fb" hidden="1">#REF!</definedName>
    <definedName name="TB57a41fc5_50b0_46b1_98a7_2574dc355fa2" hidden="1">#REF!</definedName>
    <definedName name="TB57c88a27_1018_4f17_b797_c41bd3516c24" hidden="1">#REF!</definedName>
    <definedName name="TB57cdd2dc_2313_444f_b08d_bea98081bc81" hidden="1">#REF!</definedName>
    <definedName name="TB57ce1f55_e350_4a9c_ada0_ca019de64f4f" hidden="1">#REF!</definedName>
    <definedName name="TB57d7ab2e_2de9_4a4d_9d83_5ad6faff4ff7" hidden="1">#REF!</definedName>
    <definedName name="TB57e411aa_e63f_4053_8f31_e15bf33f8587" hidden="1">#REF!</definedName>
    <definedName name="TB57efb99d_91a4_4899_ad88_82c51196cb03" hidden="1">#REF!</definedName>
    <definedName name="TB57f03484_2187_4b86_b0cb_3c38fe43c1c5" hidden="1">#REF!</definedName>
    <definedName name="TB57f28915_d044_4287_9fa1_aa9aa06e562d" hidden="1">#REF!</definedName>
    <definedName name="TB57f865ba_d3fb_40fa_b6ee_c6afd1494c8c" hidden="1">#REF!</definedName>
    <definedName name="TB58032c8f_e0ed_4dfe_86b2_1ad82c8c720d" hidden="1">#REF!</definedName>
    <definedName name="TB580cf3d6_3eaf_402a_be07_63a92b8e57ac" hidden="1">#REF!</definedName>
    <definedName name="TB581c9536_fc3f_4573_822d_e431cda87d37" hidden="1">#REF!</definedName>
    <definedName name="TB581d8acf_a69e_47bb_be55_14f3529ab958" hidden="1">#REF!</definedName>
    <definedName name="TB582a931e_96e4_47db_b0ed_29a6b7d2f12c" hidden="1">#REF!</definedName>
    <definedName name="TB58305cad_fe4e_4517_8076_dac9ad394596" hidden="1">#REF!</definedName>
    <definedName name="TB58332336_1418_47ff_91ae_fc79c034097e" hidden="1">#REF!</definedName>
    <definedName name="TB5848a922_53ce_4337_9394_29ad65085dac" hidden="1">#REF!</definedName>
    <definedName name="TB58495eb3_2ed5_4f88_afe2_cb32847d42a9" hidden="1">#REF!</definedName>
    <definedName name="TB584cfa3e_d058_4f1b_8371_2040c2c829f4" hidden="1">#REF!</definedName>
    <definedName name="TB58539e12_3c68_41f2_9998_03a9df338bb2" hidden="1">#REF!</definedName>
    <definedName name="TB58581c67_1bdb_49d8_a00b_b86c78041135" hidden="1">#REF!</definedName>
    <definedName name="TB58598c19_507d_40d8_ae0a_52a316e94f71" hidden="1">#REF!</definedName>
    <definedName name="TB585c4e46_eab0_4663_a35f_cab68b2781f7" hidden="1">#REF!</definedName>
    <definedName name="TB585df581_822a_4e7e_a293_005529fc600b" hidden="1">#REF!</definedName>
    <definedName name="TB58622f8a_494d_4e00_912d_a4f71f7bf359" hidden="1">#REF!</definedName>
    <definedName name="TB5864e3bc_aa67_42e5_a5ea_3c89f61d28ab" hidden="1">#REF!</definedName>
    <definedName name="TB5865c239_31be_4ad1_84f9_aa38fdcba7b7" hidden="1">#REF!</definedName>
    <definedName name="TB58664d10_199d_4d1f_9ced_1a7aec360bb0" hidden="1">#REF!</definedName>
    <definedName name="TB5876c53f_3037_453a_bcbf_04fa174fbddf" hidden="1">#REF!</definedName>
    <definedName name="TB587b7645_ff86_4a51_a2e0_a239b364305f" hidden="1">#REF!</definedName>
    <definedName name="TB588831ac_68eb_4523_9d75_cb9c014faa99" hidden="1">#REF!</definedName>
    <definedName name="TB588ddbcc_52cb_4d7e_af7a_519229a4b4a2" hidden="1">#REF!</definedName>
    <definedName name="TB5891cf3a_93e3_4c1b_bb2b_329a38452c0f" hidden="1">#REF!</definedName>
    <definedName name="TB5894c9d1_d7df_4633_8a93_ee923b9abef1" hidden="1">#REF!</definedName>
    <definedName name="TB58a72fda_7eea_40de_bf11_cab5dfd220a9" hidden="1">#REF!</definedName>
    <definedName name="TB58a8a831_caec_494d_8127_39f2de86c66d" hidden="1">#REF!</definedName>
    <definedName name="TB58b2e435_ae72_4850_b708_5edcd9be267e" hidden="1">#REF!</definedName>
    <definedName name="TB58b4c3c1_296a_4ac8_891a_32483d67aee6" hidden="1">#REF!</definedName>
    <definedName name="TB58b749d1_e66e_4883_a367_7bf59a55dfad" hidden="1">#REF!</definedName>
    <definedName name="TB58b98c94_47d7_4ceb_b5c2_91f7ae151572" hidden="1">#REF!</definedName>
    <definedName name="TB58bbb509_7211_44f3_bb78_7c4a9c6dbbf1" hidden="1">#REF!</definedName>
    <definedName name="TB58bc9aec_9b75_4040_a438_c2cda54667bd" hidden="1">#REF!</definedName>
    <definedName name="TB58c56ee5_d087_42c6_8272_fb804ae2ef05" hidden="1">#REF!</definedName>
    <definedName name="TB58c8eda7_695a_46ae_9acf_e430b27dac5c" hidden="1">#REF!</definedName>
    <definedName name="TB58cc11cc_cbd3_41a6_8fe3_4757681c4229" hidden="1">#REF!</definedName>
    <definedName name="TB58cd6beb_f900_49c4_af0d_29cddb9d2469" hidden="1">#REF!</definedName>
    <definedName name="TB58d52664_0cf9_4386_9c91_4f3b9a826423" hidden="1">#REF!</definedName>
    <definedName name="TB58d841f4_0505_43f4_93ea_08489319b91d" hidden="1">#REF!</definedName>
    <definedName name="TB58dd1ea4_efa8_4592_b2f1_a1070ac6d32b" hidden="1">#REF!</definedName>
    <definedName name="TB58e13bbd_ef2d_4f64_a331_6bc6087f1ecb" hidden="1">#REF!</definedName>
    <definedName name="TB58e99b34_452a_46a4_a318_953dbf07daca" hidden="1">#REF!</definedName>
    <definedName name="TB58f10109_bf9f_4fb2_b3a1_d3499a8d4c11" hidden="1">#REF!</definedName>
    <definedName name="TB58f206b1_1df6_4ad1_b446_ba9e21415617" hidden="1">#REF!</definedName>
    <definedName name="TB58f310fc_7d7f_413c_9108_e535ec249839" hidden="1">#REF!</definedName>
    <definedName name="TB58f90537_f822_40c3_96e3_d02418431eea" hidden="1">#REF!</definedName>
    <definedName name="TB5919b430_c298_4a45_9eb7_fb8e8a6b8a60" hidden="1">#REF!</definedName>
    <definedName name="TB5919e019_fd3f_4abb_94aa_15d43316ade5" hidden="1">#REF!</definedName>
    <definedName name="TB591f2103_7f2a_4895_b8f8_f5db6e4ac6b3" hidden="1">#REF!</definedName>
    <definedName name="TB592118fb_e3d9_4ce4_8d54_246aaffbd1e7" hidden="1">#REF!</definedName>
    <definedName name="TB5924af22_9e5b_487a_8430_cf30e51b3462" hidden="1">#REF!</definedName>
    <definedName name="TB59264565_2e72_4a66_a29c_59e4ad578b8a" hidden="1">#REF!</definedName>
    <definedName name="TB59304295_64bf_4706_8926_72961aedf9e1" hidden="1">#REF!</definedName>
    <definedName name="TB593599bc_aef5_45d0_8004_d3971c650b1f" hidden="1">#REF!</definedName>
    <definedName name="TB594195f8_034f_4fff_be32_1d88aa403244" hidden="1">#REF!</definedName>
    <definedName name="TB59467129_5b53_4639_b7de_0bb7980b4b7b" hidden="1">#REF!</definedName>
    <definedName name="TB594865fd_2358_45f0_b145_2ee6467fc6b0" hidden="1">#REF!</definedName>
    <definedName name="TB5948fe16_d0eb_49a8_945d_6830336dc901" hidden="1">#REF!</definedName>
    <definedName name="TB594b6f45_9891_4bc0_bba1_512201dd0eb8" hidden="1">#REF!</definedName>
    <definedName name="TB594e6fc6_fc27_492f_9e53_ef69c910c6e6" hidden="1">#REF!</definedName>
    <definedName name="TB59529936_a0f5_4772_ba5e_7a10bdc15ce0" hidden="1">#REF!</definedName>
    <definedName name="TB595e411f_8df9_4b0f_8b0f_f68f2393cfbb" hidden="1">#REF!</definedName>
    <definedName name="TB595fa8fa_511c_41b8_991c_7091be2a22e0" hidden="1">#REF!</definedName>
    <definedName name="TB595fb9cb_e2f0_4ee3_be0f_476bd0052935" hidden="1">#REF!</definedName>
    <definedName name="TB596200ca_9a99_4e4e_a9de_8b1f8838aab2" hidden="1">#REF!</definedName>
    <definedName name="TB5963ed9e_1853_4121_b227_ff5d8cf11d19" hidden="1">#REF!</definedName>
    <definedName name="TB59671ad7_e8ef_4b3c_9791_d5671e9be5ad" hidden="1">#REF!</definedName>
    <definedName name="TB596c6455_63a5_4b2c_9ac5_cc784f998b5d" hidden="1">#REF!</definedName>
    <definedName name="TB5977513a_dcdd_427d_8a1a_fbbbaf662109" hidden="1">#REF!</definedName>
    <definedName name="TB5978fae3_6e5c_4334_b250_99da2373c26b" hidden="1">#REF!</definedName>
    <definedName name="TB5979332c_ce64_404d_abfd_975b920dd342" hidden="1">#REF!</definedName>
    <definedName name="TB597a7e6a_c006_4a58_a10e_825c4a978faa" hidden="1">#REF!</definedName>
    <definedName name="TB597fe5e8_765b_4bc8_a200_351b3689ed86" hidden="1">#REF!</definedName>
    <definedName name="TB5984ed2c_995e_48a6_bc96_2cdee75407a9" hidden="1">#REF!</definedName>
    <definedName name="TB5988674b_24f2_4979_83f9_4992f5d266f3" hidden="1">#REF!</definedName>
    <definedName name="TB599110aa_64d3_40c3_b801_7c2fd2ede59a" hidden="1">#REF!</definedName>
    <definedName name="TB5996b5f5_7117_4452_a02a_909c8ddef116" hidden="1">#REF!</definedName>
    <definedName name="TB599862ef_1a63_4e67_9546_6819669b58d4" hidden="1">#REF!</definedName>
    <definedName name="TB59a63980_495c_4722_b45b_1fc47654a5b4" hidden="1">#REF!</definedName>
    <definedName name="TB59b9a8f6_c1ba_4200_8b5a_f165f10e2bc7" hidden="1">#REF!</definedName>
    <definedName name="TB59ba6ed7_2130_45e1_902c_3d7d23cbf3f3" hidden="1">#REF!</definedName>
    <definedName name="TB59bf9443_3ee5_46be_8e49_740995ae8143" hidden="1">#REF!</definedName>
    <definedName name="TB59d3f854_eda2_45ee_8d1b_30b67cf4188d" hidden="1">#REF!</definedName>
    <definedName name="TB59d592a0_68ab_4ae0_973b_03d3815046f4" hidden="1">#REF!</definedName>
    <definedName name="TB59d946f1_c483_4e43_8c40_f7ab0587fd33" hidden="1">#REF!</definedName>
    <definedName name="TB59dbe3fa_691c_4e8b_99b6_00f7aaa3b54d" hidden="1">#REF!</definedName>
    <definedName name="TB59ddbfd6_6d7d_4498_9ba2_e239b9bce39c" hidden="1">#REF!</definedName>
    <definedName name="TB59fae3bb_187b_43b0_8b5e_e807a3d8440a" hidden="1">#REF!</definedName>
    <definedName name="TB5a133f12_0e58_4252_9ae8_084e492c8475" hidden="1">#REF!</definedName>
    <definedName name="TB5a180e19_a865_4e49_847a_610db527917b" hidden="1">#REF!</definedName>
    <definedName name="TB5a18712c_732a_4b8d_8cab_ca3ccb0cc151" hidden="1">#REF!</definedName>
    <definedName name="TB5a285b31_dc24_4dde_8d36_0e06a2d8d9a0" hidden="1">#REF!</definedName>
    <definedName name="TB5a29b6d8_f190_4b0d_886d_c38217268042" hidden="1">#REF!</definedName>
    <definedName name="TB5a2c9f33_f650_4e62_a4e7_51b3734daeaa" hidden="1">#REF!</definedName>
    <definedName name="TB5a382714_2709_4615_96d3_7328a380fdbb" hidden="1">#REF!</definedName>
    <definedName name="TB5a3b7ee0_11bd_4104_a37e_6df0253e83a7" hidden="1">#REF!</definedName>
    <definedName name="TB5a49013e_5c18_41ff_bbb1_001e9c158e66" hidden="1">#REF!</definedName>
    <definedName name="TB5a4c152f_66ff_4485_bba9_b909d8e40e2a" hidden="1">#REF!</definedName>
    <definedName name="TB5a552728_21c8_4ea9_b330_8494dcca55c7" hidden="1">#REF!</definedName>
    <definedName name="TB5a5b9c23_fb60_4d2b_8808_21d9e961162a" hidden="1">#REF!</definedName>
    <definedName name="TB5a65b7d6_2bbe_43dd_9619_ead729cb9915" hidden="1">#REF!</definedName>
    <definedName name="TB5a69cc15_0dc1_48f5_aa54_a84d960230f7" hidden="1">#REF!</definedName>
    <definedName name="TB5a6b4971_6932_4ca4_9560_4260d9bddf66" hidden="1">#REF!</definedName>
    <definedName name="TB5a70eafe_22d4_48ec_a458_bb496041f8f6" hidden="1">#REF!</definedName>
    <definedName name="TB5a81673a_a65f_4f61_8194_79f3685433da" hidden="1">#REF!</definedName>
    <definedName name="TB5a898ddc_6ca7_415b_8fd7_cf826d88ff55" hidden="1">#REF!</definedName>
    <definedName name="TB5a8e4e26_67e2_4a9b_88e8_b52b1619fc95" hidden="1">#REF!</definedName>
    <definedName name="TB5a91d3cc_0a65_4043_a285_ae67096360b8" hidden="1">#REF!</definedName>
    <definedName name="TB5a92c98c_06f3_4eed_be81_02759fa9bd65" hidden="1">#REF!</definedName>
    <definedName name="TB5a98249d_201e_4f28_80df_30ce59c33d75" hidden="1">#REF!</definedName>
    <definedName name="TB5a9ac4c0_2a6d_412b_9c7d_a57d63b10ce7" hidden="1">#REF!</definedName>
    <definedName name="TB5aa543a2_cfe3_4a40_b33a_b937afb53548" hidden="1">#REF!</definedName>
    <definedName name="TB5aa58b93_ee9e_4c3d_b6e6_a9cdbdcc01af" hidden="1">#REF!</definedName>
    <definedName name="TB5aa6a102_b2be_4f43_b3bb_ae553a363281" hidden="1">#REF!</definedName>
    <definedName name="TB5aa809bf_5b02_42d2_8688_5c93a1c91b6e" hidden="1">#REF!</definedName>
    <definedName name="TB5aab30c5_94de_42f4_8372_8d9c356fd9ba" hidden="1">#REF!</definedName>
    <definedName name="TB5aaf0d87_46ed_4932_a393_1173dd4bcd87" hidden="1">#REF!</definedName>
    <definedName name="TB5ab7cd96_f29a_4b2f_b753_51db9af2f474" hidden="1">#REF!</definedName>
    <definedName name="TB5ab7efea_2740_4517_8155_c1a7bdaee9f0" hidden="1">#REF!</definedName>
    <definedName name="TB5ab89081_2da9_4be8_8834_6614ea275ae2" hidden="1">#REF!</definedName>
    <definedName name="TB5abca257_8c73_4cbc_84c1_fef59c963acc" hidden="1">#REF!</definedName>
    <definedName name="TB5abe2fb8_1416_4a7f_88d1_0043fc502496" hidden="1">#REF!</definedName>
    <definedName name="TB5ace63ec_e279_45a5_a3fb_d2c893da8d30" hidden="1">#REF!</definedName>
    <definedName name="TB5acfce5b_7622_4993_93af_3e886e9ecfbc" hidden="1">#REF!</definedName>
    <definedName name="TB5ad49513_9929_4a48_a2f3_ff2290b564d3" hidden="1">#REF!</definedName>
    <definedName name="TB5ad76e19_7855_4ed1_b7be_c0bf5064effa" hidden="1">#REF!</definedName>
    <definedName name="TB5ad82175_7d27_460c_8cf2_e2674a432996" hidden="1">#REF!</definedName>
    <definedName name="TB5ae4b17c_93a9_4951_9bc5_3efa44aed4f0" hidden="1">#REF!</definedName>
    <definedName name="TB5af4de85_4cb1_4816_8999_f0d889b8b950" hidden="1">#REF!</definedName>
    <definedName name="TB5afc353e_c55c_4128_b63b_70410a9ccc48" hidden="1">#REF!</definedName>
    <definedName name="TB5b1b2827_1d7e_462b_a86d_cb4c3d017079" hidden="1">#REF!</definedName>
    <definedName name="TB5b1f111b_acb8_441f_9b4b_73c6083373d7" hidden="1">#REF!</definedName>
    <definedName name="TB5b247a92_9f74_46bb_9839_063055ea95ff" hidden="1">#REF!</definedName>
    <definedName name="TB5b2f90b1_a16e_47ec_8a36_781e073b763c" hidden="1">#REF!</definedName>
    <definedName name="TB5b330b1e_d020_41ee_9f5d_cc6c0ac932b7" hidden="1">#REF!</definedName>
    <definedName name="TB5b349659_7616_4cc9_bca8_bd56315476ca" hidden="1">#REF!</definedName>
    <definedName name="TB5b3554ce_2aa0_4b79_84f5_bc8d0ff94f32" hidden="1">#REF!</definedName>
    <definedName name="TB5b388319_d5f0_448f_9dcc_8cecb5026c77" hidden="1">#REF!</definedName>
    <definedName name="TB5b420596_3281_4f64_92bc_cad3d659a696" hidden="1">#REF!</definedName>
    <definedName name="TB5b43fad4_3d57_4e07_86dc_039ec2857e63" hidden="1">#REF!</definedName>
    <definedName name="TB5b54f892_fe2d_42a5_815d_31dc4f8ac396" hidden="1">#REF!</definedName>
    <definedName name="TB5b633386_3bf7_497b_8096_adfcddd1fb93" hidden="1">#REF!</definedName>
    <definedName name="TB5b68eaab_199b_4a18_8307_130af9f91341" hidden="1">#REF!</definedName>
    <definedName name="TB5b6d046a_26e8_4342_a770_069977c5ced3" hidden="1">#REF!</definedName>
    <definedName name="TB5b79d474_6418_4917_b928_707ec17746cd" hidden="1">#REF!</definedName>
    <definedName name="TB5b7c0863_08c4_49b9_b526_e682e69bc635" hidden="1">#REF!</definedName>
    <definedName name="TB5b80331c_66d4_4783_815a_e10e7d010082" hidden="1">#REF!</definedName>
    <definedName name="TB5b820fe3_b2e1_4a29_9dea_6e29ed5aa366" hidden="1">#REF!</definedName>
    <definedName name="TB5b88529e_14e0_4330_9657_bb6fcc199897" hidden="1">#REF!</definedName>
    <definedName name="TB5b8e4fd8_01ab_4a1f_b450_946615c66e1c" hidden="1">#REF!</definedName>
    <definedName name="TB5b903ae5_fa0a_4c22_bcc4_ea6cb886f448" hidden="1">#REF!</definedName>
    <definedName name="TB5b91ca1e_7d19_4003_8004_f8fe21fc20d4" hidden="1">#REF!</definedName>
    <definedName name="TB5b920e0e_c2b1_4f5e_b691_1e1e7e57d291" hidden="1">#REF!</definedName>
    <definedName name="TB5b99f975_b35e_4c2c_8843_c34a31161076" hidden="1">#REF!</definedName>
    <definedName name="TB5b9afae4_811f_48b6_af60_c05182d501df" hidden="1">#REF!</definedName>
    <definedName name="TB5b9b81c0_c93a_4aa8_9b22_0665b89a0cf5" hidden="1">#REF!</definedName>
    <definedName name="TB5bafdf7d_4f84_49e6_a29d_47bdd46dacfa" hidden="1">#REF!</definedName>
    <definedName name="TB5bb0cbbc_9ca4_4740_952a_b9986712c0f7" hidden="1">#REF!</definedName>
    <definedName name="TB5bb2a96b_d746_49c7_b529_9716d0baa165" hidden="1">#REF!</definedName>
    <definedName name="TB5bb2aab1_cd14_4770_9118_264c7ae63400" hidden="1">#REF!</definedName>
    <definedName name="TB5bb3876b_31fa_4836_a417_221519a1993d" hidden="1">#REF!</definedName>
    <definedName name="TB5bbd4306_4f94_4031_b7cf_093fdd8b9641" hidden="1">#REF!</definedName>
    <definedName name="TB5bc107ad_75b4_4427_9a62_53138ecc8e9a" hidden="1">#REF!</definedName>
    <definedName name="TB5bc537bc_e9e7_4812_959d_878b754e2ead" hidden="1">#REF!</definedName>
    <definedName name="TB5bd28fee_47d6_41e8_985a_e2e2191448e2" hidden="1">#REF!</definedName>
    <definedName name="TB5c0545b2_de1d_478f_9155_da899be20b2a" hidden="1">#REF!</definedName>
    <definedName name="TB5c147620_2bba_4fad_b654_d8e7e78e4e21" hidden="1">#REF!</definedName>
    <definedName name="TB5c1c50d6_c7af_4e7d_9062_3def7299aff1" hidden="1">#REF!</definedName>
    <definedName name="TB5c206208_1dc9_4b03_b61c_dbbd3c07fcaf" hidden="1">#REF!</definedName>
    <definedName name="TB5c33d44f_88ca_46b1_92ca_c683bf744245" hidden="1">#REF!</definedName>
    <definedName name="TB5c3cc636_49a8_4fea_8b48_f4b23d3b0167" hidden="1">#REF!</definedName>
    <definedName name="TB5c3cdaab_2e3e_4f40_b001_a7950039b988" hidden="1">#REF!</definedName>
    <definedName name="TB5c416190_802c_49f9_a948_608c4e80aa54" hidden="1">#REF!</definedName>
    <definedName name="TB5c5694ea_1462_4c48_b646_1997296b0bf1" hidden="1">#REF!</definedName>
    <definedName name="TB5c578d69_58d7_490f_bd41_ca9962392d39" hidden="1">#REF!</definedName>
    <definedName name="TB5c58e15e_a2f2_4b83_b45a_254e93754e9d" hidden="1">#REF!</definedName>
    <definedName name="TB5c5da683_0471_4a8b_9fae_4075384876b6" hidden="1">#REF!</definedName>
    <definedName name="TB5c64b603_8e11_4b03_abc1_89372706cb61" hidden="1">#REF!</definedName>
    <definedName name="TB5c692405_ebde_4a84_9b16_e84da2708fd1" hidden="1">#REF!</definedName>
    <definedName name="TB5c74ca9b_eae3_4672_831c_e0fd5392ebc0" hidden="1">#REF!</definedName>
    <definedName name="TB5c9bdab3_0606_4d58_a8b9_b4bc0badf785" hidden="1">#REF!</definedName>
    <definedName name="TB5c9c14e7_08b7_4e72_901b_a47c89d90474" hidden="1">#REF!</definedName>
    <definedName name="TB5ca02455_4705_4159_8e66_5ec426cfa1d9" hidden="1">#REF!</definedName>
    <definedName name="TB5ca154ac_46be_48cd_93e3_d991b5c4a038" hidden="1">#REF!</definedName>
    <definedName name="TB5ca881b0_a757_4dc9_9bf0_846e088f02d8" hidden="1">#REF!</definedName>
    <definedName name="TB5cb3db42_0b3b_4cb1_aff1_c622cc36d6e5" hidden="1">#REF!</definedName>
    <definedName name="TB5cb61c6c_dbbd_4cbd_9583_6cce159b9605" hidden="1">#REF!</definedName>
    <definedName name="TB5cb63d9e_d7a3_446f_90bb_afe735f3f6d1" hidden="1">#REF!</definedName>
    <definedName name="TB5cbd2dfd_76a5_49b7_8a58_1164de4b134e" hidden="1">#REF!</definedName>
    <definedName name="TB5cc01f66_c930_478a_9601_cff70b56086d" hidden="1">#REF!</definedName>
    <definedName name="TB5cc324cd_be19_431a_a683_38ff5893f9cc" hidden="1">#REF!</definedName>
    <definedName name="TB5ccb1271_b1b1_4294_8862_93af74c5bace" hidden="1">#REF!</definedName>
    <definedName name="TB5ccdc004_247c_49fd_a004_9138f943d59a" hidden="1">#REF!</definedName>
    <definedName name="TB5cce28bc_8e15_48e1_96ff_d40c0d1ac065" hidden="1">#REF!</definedName>
    <definedName name="TB5ccf3fba_7ded_4e8e_be11_cea33dc999d7" hidden="1">#REF!</definedName>
    <definedName name="TB5cd5d2b4_5fc8_4ae1_8c6e_be2440f25296" hidden="1">#REF!</definedName>
    <definedName name="TB5cd76cc2_4ae5_4134_bfd3_c2f4e2a16fd7" hidden="1">#REF!</definedName>
    <definedName name="TB5cdfddc6_ee4c_4202_8dbf_f18acdb3315a" hidden="1">#REF!</definedName>
    <definedName name="TB5ce9bc31_86b5_4893_b455_f04b55ef35b6" hidden="1">#REF!</definedName>
    <definedName name="TB5ce9f399_86d1_4be9_bb6e_fa93a01bfa71" hidden="1">#REF!</definedName>
    <definedName name="TB5cea708e_d8e9_485b_874e_890d58e1de30" hidden="1">#REF!</definedName>
    <definedName name="TB5cf085e2_546d_4f7b_a8a6_518183ee3acc" hidden="1">#REF!</definedName>
    <definedName name="TB5cfbda97_5217_4b50_9a50_a794fcba483c" hidden="1">#REF!</definedName>
    <definedName name="TB5d0fe080_43ad_40f5_8457_292ab69a891e" hidden="1">#REF!</definedName>
    <definedName name="TB5d12c4f8_06b6_4374_8114_982dcc6633b2" hidden="1">#REF!</definedName>
    <definedName name="TB5d22ab84_bcdc_477d_859c_751bb20887f3" hidden="1">#REF!</definedName>
    <definedName name="TB5d2f49df_e768_4514_837b_43f0f84504c0" hidden="1">#REF!</definedName>
    <definedName name="TB5d304e7a_4660_4925_8eea_ed340cd193ea" hidden="1">#REF!</definedName>
    <definedName name="TB5d31f4a2_2e02_41ea_b5f4_6507b023fd4b" hidden="1">#REF!</definedName>
    <definedName name="TB5d328376_5017_40f2_8c88_cbeaedd5adb5" hidden="1">#REF!</definedName>
    <definedName name="TB5d3e95a3_5ce7_446e_bf21_b9575f20da1d" hidden="1">#REF!</definedName>
    <definedName name="TB5d3f6636_2d35_4a6b_8d1d_1ce26e1bd41e" hidden="1">#REF!</definedName>
    <definedName name="TB5d4345d9_6be7_4e4e_b038_cda4732557ca" hidden="1">#REF!</definedName>
    <definedName name="TB5d44aba2_4055_4e7f_842a_eb7b54be76b0" hidden="1">#REF!</definedName>
    <definedName name="TB5d478e17_cdbb_4c7d_80ed_f0a227b4c734" hidden="1">#REF!</definedName>
    <definedName name="TB5d48a9af_bf63_4521_b4e5_00551bfd05e2" hidden="1">#REF!</definedName>
    <definedName name="TB5d4a2aaf_c91c_4d24_962f_aaf254200cc2" hidden="1">#REF!</definedName>
    <definedName name="TB5d4c1af7_0749_48cf_94e1_a8a6c12b0924" hidden="1">#REF!</definedName>
    <definedName name="TB5d4fca2e_3d83_4ef0_8e97_83b5bbf6e464" hidden="1">#REF!</definedName>
    <definedName name="TB5d597363_db8f_465c_ac4d_bba5eb0821f7" hidden="1">#REF!</definedName>
    <definedName name="TB5d5fc14a_4902_4141_a6f1_fa9b0d079570" hidden="1">#REF!</definedName>
    <definedName name="TB5d62e215_0f7a_4701_87ff_ccd5dccb7b03" hidden="1">#REF!</definedName>
    <definedName name="TB5d6737c4_7957_480c_9935_baaa3e881fb3" hidden="1">#REF!</definedName>
    <definedName name="TB5d689642_eaef_4f42_a11e_bfec3278f08d" hidden="1">#REF!</definedName>
    <definedName name="TB5d6c5b0b_2e87_4e7d_9ced_9bd67e438b21" hidden="1">#REF!</definedName>
    <definedName name="TB5d6d9218_cc74_4986_8aff_77c5918b9b17" hidden="1">#REF!</definedName>
    <definedName name="TB5d6e87e0_21fc_4dc3_9063_707fd88ec949" hidden="1">#REF!</definedName>
    <definedName name="TB5d7125c2_23cc_4244_aa58_b8b01ff132d6" hidden="1">#REF!</definedName>
    <definedName name="TB5d75e82a_8b32_4ba2_820a_31e29a9d7df0" hidden="1">#REF!</definedName>
    <definedName name="TB5d7cad7a_4d55_4488_98ca_1b00024d9c56" hidden="1">#REF!</definedName>
    <definedName name="TB5d836e77_8576_49e5_9fa3_7847888b7f16" hidden="1">#REF!</definedName>
    <definedName name="TB5d83e62d_b79c_4861_bb32_3d45f20469c5" hidden="1">#REF!</definedName>
    <definedName name="TB5d89d166_dc55_440d_9344_d07db9565f9a" hidden="1">#REF!</definedName>
    <definedName name="TB5d95417f_9b91_4a0a_adcc_bec2846b4c80" hidden="1">#REF!</definedName>
    <definedName name="TB5d9aee83_2e6b_4b75_ad6f_1dc47019b3e2" hidden="1">#REF!</definedName>
    <definedName name="TB5da0b583_1d77_42b7_80c0_fc70dcfa5ac9" hidden="1">#REF!</definedName>
    <definedName name="TB5da42470_d223_4855_ac40_4dc91802719f" hidden="1">#REF!</definedName>
    <definedName name="TB5da4d1b8_cf92_44f8_8324_cd2063d29eaa" hidden="1">#REF!</definedName>
    <definedName name="TB5dac6fa4_c3ed_4910_b061_61629df700d3" hidden="1">#REF!</definedName>
    <definedName name="TB5db9ef35_3005_423f_9623_fb9292bf9af8" hidden="1">#REF!</definedName>
    <definedName name="TB5dc7219d_763e_46e2_ad8b_cd21b8cc937b" hidden="1">#REF!</definedName>
    <definedName name="TB5dcc9886_4963_44fc_bea9_06d98514e95b" hidden="1">#REF!</definedName>
    <definedName name="TB5de4e7b3_625a_4f75_8b3f_9348d3c9e55e" hidden="1">#REF!</definedName>
    <definedName name="TB5dec30bd_ba20_402a_ab6e_476041b61c11" hidden="1">#REF!</definedName>
    <definedName name="TB5df0c1fe_877a_4917_9884_81d31cebec84" hidden="1">#REF!</definedName>
    <definedName name="TB5df111f6_8623_477b_8233_c6e9091f8d10" hidden="1">#REF!</definedName>
    <definedName name="TB5dfbce59_5d87_4a5c_867c_9c7ad3052ab3" hidden="1">#REF!</definedName>
    <definedName name="TB5e12b5c7_2a04_442e_a979_4b991267d7f2" hidden="1">#REF!</definedName>
    <definedName name="TB5e27075c_859e_423e_a8ea_7a19dfb4152e" hidden="1">#REF!</definedName>
    <definedName name="TB5e27fa95_da46_4c40_a676_a02b123e35c2" hidden="1">#REF!</definedName>
    <definedName name="TB5e2c2645_879a_45fa_88fe_39f31490b29e" hidden="1">#REF!</definedName>
    <definedName name="TB5e30e7f2_d73f_4ab5_b284_73fc4a4b4719" hidden="1">#REF!</definedName>
    <definedName name="TB5e38155a_7fbb_4b51_be0c_4337855fd421" hidden="1">#REF!</definedName>
    <definedName name="TB5e3a9d27_2e96_46e5_a4ff_52068a49008a" hidden="1">#REF!</definedName>
    <definedName name="TB5e608465_4c1d_47d2_825e_017cfad19a6d" hidden="1">#REF!</definedName>
    <definedName name="TB5e62d22e_5cdd_48b8_b626_0483fbedaafc" hidden="1">#REF!</definedName>
    <definedName name="TB5e69a6e8_1625_47fb_91c4_4b1d0fb0bd51" hidden="1">#REF!</definedName>
    <definedName name="TB5e6f8269_b213_4a96_ad16_9c8efae457e7" hidden="1">#REF!</definedName>
    <definedName name="TB5e76164d_5a05_4d8f_a4f0_f8e10cf4d65e" hidden="1">#REF!</definedName>
    <definedName name="TB5e79515c_6010_4852_b1ec_f130fa030a20" hidden="1">#REF!</definedName>
    <definedName name="TB5ea8437d_0b9c_4d84_8aca_f2fa2382710e" hidden="1">#REF!</definedName>
    <definedName name="TB5eb2f560_7f2e_4c08_a48b_3c1f3a0caf1a" hidden="1">#REF!</definedName>
    <definedName name="TB5ebdca47_2695_4e08_a93e_5f5db64089e3" hidden="1">#REF!</definedName>
    <definedName name="TB5ecc8b71_8e8c_4dea_9cc3_44e36fd8bb44" hidden="1">#REF!</definedName>
    <definedName name="TB5ed078c9_8dd7_49a8_9ddd_f915b8f5578c" hidden="1">#REF!</definedName>
    <definedName name="TB5ed30c0d_f6b0_448f_803a_739a179a17f5" hidden="1">#REF!</definedName>
    <definedName name="TB5ed635d1_9bc8_4753_9e52_ebbb71c09d39" hidden="1">#REF!</definedName>
    <definedName name="TB5ede3768_bd93_412e_bc05_59f25f6c0b0d" hidden="1">#REF!</definedName>
    <definedName name="TB5edf5684_dd70_4bb0_95a1_3b823cdc944c" hidden="1">#REF!</definedName>
    <definedName name="TB5ee15ca9_d9a8_4cbd_8c00_8a929d97e1a4" hidden="1">#REF!</definedName>
    <definedName name="TB5ee33058_4347_46f1_b330_ef96e7ce5f9a" hidden="1">#REF!</definedName>
    <definedName name="TB5ee44a0a_44e2_4ea6_9a35_0d6bd281d21e" hidden="1">#REF!</definedName>
    <definedName name="TB5eeb0a20_2edd_4738_bc77_b61ce363d39f" hidden="1">#REF!</definedName>
    <definedName name="TB5eebb340_0008_44a5_82a6_ec1cfc7ac535" hidden="1">#REF!</definedName>
    <definedName name="TB5eed5b5a_7f1c_45fd_9d5f_6a96cd0dc846" hidden="1">#REF!</definedName>
    <definedName name="TB5ef5a30e_489c_40af_89dd_a4089dc54936" hidden="1">#REF!</definedName>
    <definedName name="TB5ef6035a_3e5c_4b9a_b299_189553db4cde" hidden="1">#REF!</definedName>
    <definedName name="TB5ef6a89d_cff5_432f_8682_d3b6b07843c5" hidden="1">#REF!</definedName>
    <definedName name="TB5f02105b_dc6a_4fcb_a25d_54eac52249cf" hidden="1">#REF!</definedName>
    <definedName name="TB5f0647ba_55d6_4a45_9f47_15445d63c79e" hidden="1">#REF!</definedName>
    <definedName name="TB5f089112_ccda_4a6f_9471_328b7e12cee4" hidden="1">#REF!</definedName>
    <definedName name="TB5f08a999_ccf6_4149_95b8_6f818df54aa8" hidden="1">#REF!</definedName>
    <definedName name="TB5f0ec3f8_0987_4a7a_94c6_0f7d0e2e3ded" hidden="1">#REF!</definedName>
    <definedName name="TB5f1a711d_22d0_4a6e_8de6_1fef06c5d700" hidden="1">#REF!</definedName>
    <definedName name="TB5f1ef2e1_5c17_43ec_969b_4b9bbaf12b7a" hidden="1">#REF!</definedName>
    <definedName name="TB5f26c609_96c0_4f79_9271_2456bfe416bf" hidden="1">#REF!</definedName>
    <definedName name="TB5f29c8ef_e1a8_449e_9a27_d0f6673fa5f5" hidden="1">#REF!</definedName>
    <definedName name="TB5f47dbea_1ce0_4b94_b899_f0f91da4265c" hidden="1">#REF!</definedName>
    <definedName name="TB5f493764_f20b_43d8_b96f_172e17538750" hidden="1">#REF!</definedName>
    <definedName name="TB5f61aed0_d2a9_4cc7_aee0_fd8345b7eda9" hidden="1">#REF!</definedName>
    <definedName name="TB5f61f8e9_40a1_4167_ab19_4764f532d72f" hidden="1">#REF!</definedName>
    <definedName name="TB5f6752be_85ad_46f4_8530_8da1b4f5e40c" hidden="1">#REF!</definedName>
    <definedName name="TB5f6b88e7_8169_4120_880c_7ed85b2be0a1" hidden="1">#REF!</definedName>
    <definedName name="TB5f6b8be2_293c_49e0_b505_ca3630dc5cfd" hidden="1">#REF!</definedName>
    <definedName name="TB5f744799_f9c2_48a2_b26f_8a8351d2db19" hidden="1">#REF!</definedName>
    <definedName name="TB5f7734d3_983e_4998_abc7_36279aaab50f" hidden="1">#REF!</definedName>
    <definedName name="TB5f7a3f4d_3642_4308_a38d_b53273990d15" hidden="1">#REF!</definedName>
    <definedName name="TB5f83a3df_58e2_413a_a6dd_254e95cf9374" hidden="1">#REF!</definedName>
    <definedName name="TB5f8751e1_d47b_4b69_b990_afde2be53b41" hidden="1">#REF!</definedName>
    <definedName name="TB5f9c8be1_5d3a_4dd4_97f1_a1bd88d0868f" hidden="1">#REF!</definedName>
    <definedName name="TB5fac154b_a127_4a60_ac6f_9164a97fcd7c" hidden="1">#REF!</definedName>
    <definedName name="TB5faff902_1675_4a25_9cbf_563b1777043c" hidden="1">#REF!</definedName>
    <definedName name="TB5fbabd61_f985_4ab3_bbfe_98c46c694cba" hidden="1">#REF!</definedName>
    <definedName name="TB5fbcd058_ef0b_48ff_bc91_9475ea217e52" hidden="1">#REF!</definedName>
    <definedName name="TB5fc1cfca_2f54_40bf_be8c_07d9e6d5bc74" hidden="1">#REF!</definedName>
    <definedName name="TB5fc44149_1cf8_4d74_b411_17ef8aa9de09" hidden="1">#REF!</definedName>
    <definedName name="TB5fc48fd2_963c_495c_a29c_c610fff9ea7f" hidden="1">#REF!</definedName>
    <definedName name="TB5fc6ff1f_e8a0_432f_9b88_8c43b6213b7f" hidden="1">#REF!</definedName>
    <definedName name="TB5fcdf4fe_f1ef_46cf_af09_25f86e65d2f8" hidden="1">#REF!</definedName>
    <definedName name="TB5fd7098b_4b45_4e49_b3fd_59e73489bbf5" hidden="1">#REF!</definedName>
    <definedName name="TB5fd8e00d_6a6e_4747_9851_c171b54cdcb1" hidden="1">#REF!</definedName>
    <definedName name="TB5fdd1f5d_4fd5_4102_a404_623e26c2f1a6" hidden="1">#REF!</definedName>
    <definedName name="TB5fe734ae_9d80_46f4_a17f_8217d99152d9" hidden="1">#REF!</definedName>
    <definedName name="TB5fe74e98_615c_4c70_a52f_2e7aa193574f" hidden="1">#REF!</definedName>
    <definedName name="TB5fe90b7e_6e5b_4c3d_beab_354d03421370" hidden="1">#REF!</definedName>
    <definedName name="TB5fec3731_9713_4c53_8e18_5c47bdbb5486" hidden="1">#REF!</definedName>
    <definedName name="TB5fecc31c_adc2_4998_aeed_0a393173a0ff" hidden="1">#REF!</definedName>
    <definedName name="TB5ff10093_7d24_45ad_835a_5f8c1456f0a3" hidden="1">#REF!</definedName>
    <definedName name="TB5ff18f8e_addf_48fe_bbc4_0ec1ce38f906" hidden="1">#REF!</definedName>
    <definedName name="TB5ff1c515_3a72_40df_9472_231ee9d75066" hidden="1">#REF!</definedName>
    <definedName name="TB5ff38d99_84a2_4976_a80d_d4910f76ef18" hidden="1">#REF!</definedName>
    <definedName name="TB5ff57a44_5615_43c5_b720_c0e625bfe491" hidden="1">#REF!</definedName>
    <definedName name="TB6006f4cf_e35b_4810_9a86_cc1573f180da" hidden="1">#REF!</definedName>
    <definedName name="TB600d7c55_a3c7_47b6_b3ed_bf279c6fd49d" hidden="1">#REF!</definedName>
    <definedName name="TB601387c9_873e_4008_8055_73f0e932bfda" hidden="1">#REF!</definedName>
    <definedName name="TB60186d0f_42bd_40b4_a3a5_380eceb11650" hidden="1">#REF!</definedName>
    <definedName name="TB6019ba10_2470_4167_b2e5_9866435bcf94" hidden="1">#REF!</definedName>
    <definedName name="TB601f9e6e_4b57_45c7_b8c9_875c889cd513" hidden="1">#REF!</definedName>
    <definedName name="TB6023528a_dee5_4f90_a6a0_e97f135d46ad" hidden="1">#REF!</definedName>
    <definedName name="TB60277b3b_bce6_465c_b6fb_757d42321b4f" hidden="1">#REF!</definedName>
    <definedName name="TB6031a0b5_d11b_4f85_81c4_b9a09cc49411" hidden="1">#REF!</definedName>
    <definedName name="TB6038a1af_10f5_472f_946f_7b7d2bf4bf75" hidden="1">#REF!</definedName>
    <definedName name="TB6041e90d_20dc_4182_90eb_193178037694" hidden="1">#REF!</definedName>
    <definedName name="TB6044d948_f4da_4347_ab11_8a7d1dac73e5" hidden="1">#REF!</definedName>
    <definedName name="TB604d65b1_d8ad_45b7_aa44_dddc10d8cf20" hidden="1">#REF!</definedName>
    <definedName name="TB6051ec1a_974c_4df3_9049_e8812b5e7c9b" hidden="1">#REF!</definedName>
    <definedName name="TB605c8efc_ad6e_4582_a346_3051f8e66c2a" hidden="1">#REF!</definedName>
    <definedName name="TB606a0b8c_0072_430f_9860_073538605d96" hidden="1">#REF!</definedName>
    <definedName name="TB607b7c92_b7a0_49fd_aa7d_e2d5a71043ec" hidden="1">#REF!</definedName>
    <definedName name="TB60855f02_9fad_4a27_b1c9_e0c1ff3e94ce" hidden="1">#REF!</definedName>
    <definedName name="TB60883cf6_d15e_4b55_8417_d8494c11f280" hidden="1">#REF!</definedName>
    <definedName name="TB6093bbdc_b9d6_42da_a474_d3966ced8663" hidden="1">#REF!</definedName>
    <definedName name="TB60a516b6_6eb3_4023_9b15_dab34b90788c" hidden="1">#REF!</definedName>
    <definedName name="TB60ab5927_3e0a_40fb_b2d8_5d84fcdc2bc9" hidden="1">#REF!</definedName>
    <definedName name="TB60b869aa_72a1_4552_b7ee_6951ac1256c9" hidden="1">#REF!</definedName>
    <definedName name="TB60bcf7dd_863b_45c0_a51e_ada9ea05df6a" hidden="1">#REF!</definedName>
    <definedName name="TB60c40e61_59a3_4ee6_880e_ef206d24e31d" hidden="1">#REF!</definedName>
    <definedName name="TB60c4dd02_63f3_4ce3_a10d_a6c72da87623" hidden="1">#REF!</definedName>
    <definedName name="TB60c723f7_808c_40a3_a860_25571fdf250e" hidden="1">#REF!</definedName>
    <definedName name="TB60d358ff_bec0_4547_9ebd_bf4392416f6c" hidden="1">#REF!</definedName>
    <definedName name="TB60df507e_6662_4fb9_96ea_b235139a11f7" hidden="1">#REF!</definedName>
    <definedName name="TB60f76b4c_16ea_448c_899d_e48992a5f189" hidden="1">#REF!</definedName>
    <definedName name="TB60ff556b_378a_4e88_9283_de333c400778" hidden="1">#REF!</definedName>
    <definedName name="TB610ad889_55da_4928_afc1_cf4d3903b285" hidden="1">#REF!</definedName>
    <definedName name="TB6142c1b8_58d1_41bc_b7c8_5b8099eb1442" hidden="1">#REF!</definedName>
    <definedName name="TB6148f8b9_d16a_4683_9fde_bb7631183e78" hidden="1">#REF!</definedName>
    <definedName name="TB61576247_961c_4437_a100_b077f4b44948" hidden="1">#REF!</definedName>
    <definedName name="TB615ab23a_6555_4d0e_8748_51b72c6b2a76" hidden="1">#REF!</definedName>
    <definedName name="TB615bf785_cb38_454d_9141_2c3504f9dee4" hidden="1">#REF!</definedName>
    <definedName name="TB615f1d4c_c124_4b8b_bd56_ab032f56016f" hidden="1">#REF!</definedName>
    <definedName name="TB615f3919_be38_4b5d_8e76_8d80789bd4bc" hidden="1">#REF!</definedName>
    <definedName name="TB6166426e_e0b4_4ab5_a498_4b8a178c58af" hidden="1">#REF!</definedName>
    <definedName name="TB617d386e_0a9e_41b4_98b3_081f1eba694c" hidden="1">#REF!</definedName>
    <definedName name="TB617d5c2d_1602_4883_95a9_8ceb28a856ae" hidden="1">#REF!</definedName>
    <definedName name="TB618132c9_b00c_430e_a85b_38df9255a8c6" hidden="1">#REF!</definedName>
    <definedName name="TB6182d036_cc54_4678_9d46_a2d84dd7140b" hidden="1">#REF!</definedName>
    <definedName name="TB61871a80_f204_4fd6_b7e7_263a4ef4056b" hidden="1">#REF!</definedName>
    <definedName name="TB61894213_418f_4e59_b326_0a1336b87c67" hidden="1">#REF!</definedName>
    <definedName name="TB61a38000_3eca_48a9_bda2_121165440ce7" hidden="1">#REF!</definedName>
    <definedName name="TB61b0265d_ac96_4491_b191_d7dbc5b48c5a" hidden="1">#REF!</definedName>
    <definedName name="TB61bb4339_f05e_4907_a3e4_6bd834ee66e0" hidden="1">#REF!</definedName>
    <definedName name="TB61ca3a6b_2413_46ad_b96a_e6aa60d67ab9" hidden="1">#REF!</definedName>
    <definedName name="TB61cddf71_0116_4efc_8a57_d17b6880acd0" hidden="1">#REF!</definedName>
    <definedName name="TB61d1c17d_03e5_4dd9_8c96_46f60440cb63" hidden="1">#REF!</definedName>
    <definedName name="TB61d47f88_3d9c_4c2b_ac35_9d39ab298ffa" hidden="1">#REF!</definedName>
    <definedName name="TB61d485de_c357_47fe_8440_5494f58d45ff" hidden="1">#REF!</definedName>
    <definedName name="TB61d79ec2_8f08_475c_a0fb_f33b439f9970" hidden="1">#REF!</definedName>
    <definedName name="TB61d7ff07_0dd8_4259_a51e_253e4c30151e" hidden="1">#REF!</definedName>
    <definedName name="TB61ddf622_e809_4622_8d77_85a13808a4da" hidden="1">#REF!</definedName>
    <definedName name="TB61f1eceb_1ed6_47d7_b171_f4ccc81bf183" hidden="1">#REF!</definedName>
    <definedName name="TB61f2b8e3_8173_4384_bfe2_a068c2dc7d4b" hidden="1">#REF!</definedName>
    <definedName name="TB620806a1_ed98_4d55_9e0b_ee74ba2aa95e" hidden="1">#REF!</definedName>
    <definedName name="TB62223acd_18e2_4eed_870d_80ebd40ab6d5" hidden="1">#REF!</definedName>
    <definedName name="TB62251dc3_4e47_4159_9ea0_4a3803913de8" hidden="1">#REF!</definedName>
    <definedName name="TB622ca3e3_0f8d_45e0_928c_2dcb5fbf99dd" hidden="1">#REF!</definedName>
    <definedName name="TB622d4a42_cf1e_4c2a_ac61_479512c4ad6a" hidden="1">#REF!</definedName>
    <definedName name="TB622d7c6a_b7de_4e05_bd4f_feeeb8807c8e" hidden="1">#REF!</definedName>
    <definedName name="TB623f327b_74af_42e8_9f24_6c9f2f18a784" hidden="1">#REF!</definedName>
    <definedName name="TB62431b6c_403f_4b46_b4e5_13b8256b301d" hidden="1">#REF!</definedName>
    <definedName name="TB6243d0f9_5749_486c_8096_ceee98d56778" hidden="1">#REF!</definedName>
    <definedName name="TB62464ab6_3a56_4348_8168_83c88ac4ca98" hidden="1">#REF!</definedName>
    <definedName name="TB624cec17_9ac4_4638_b424_bbe1db473da0" hidden="1">#REF!</definedName>
    <definedName name="TB62519342_5e3d_4953_9b5a_8f6581bba0ac" hidden="1">#REF!</definedName>
    <definedName name="TB625bdb26_8900_40a5_b05a_9b76e15c06ed" hidden="1">#REF!</definedName>
    <definedName name="TB625f54e5_f431_4ab5_b34e_8cc5ce431486" hidden="1">#REF!</definedName>
    <definedName name="TB625fd6cd_25a7_41a7_9931_f4f01fb13cd6" hidden="1">#REF!</definedName>
    <definedName name="TB6269ef08_7018_496c_a376_a7debee0ded8" hidden="1">#REF!</definedName>
    <definedName name="TB6269fe7f_5600_4dcb_975f_b9a24e629b56" hidden="1">#REF!</definedName>
    <definedName name="TB626c81be_8c30_46d4_999c_227636e1fd36" hidden="1">#REF!</definedName>
    <definedName name="TB6274379b_0634_47cc_98ff_6aee52d5fae8" hidden="1">#REF!</definedName>
    <definedName name="TB6288d8d2_7d18_408e_a87c_1633152d9401" hidden="1">#REF!</definedName>
    <definedName name="TB6292229e_3ee6_4453_b75c_6f1421d606d2" hidden="1">#REF!</definedName>
    <definedName name="TB6296af92_2413_4922_a5b8_2cf05f95ab9d" hidden="1">#REF!</definedName>
    <definedName name="TB6298e466_da52_4fac_8b06_59ec296766ac" hidden="1">#REF!</definedName>
    <definedName name="TB629d34ff_538a_4af9_b55a_43ed5d323869" hidden="1">#REF!</definedName>
    <definedName name="TB629f9924_125f_45a8_b81b_b7c522463ed5" hidden="1">#REF!</definedName>
    <definedName name="TB62a50b0e_ff17_4e33_9bdd_a438664afb68" hidden="1">#REF!</definedName>
    <definedName name="TB62a9857b_a127_4057_8f05_409314016172" hidden="1">#REF!</definedName>
    <definedName name="TB62affefc_1a2d_4033_844e_d24cb96eb396" hidden="1">#REF!</definedName>
    <definedName name="TB62b690f9_e486_455a_9cc0_7fc22c752eec" hidden="1">#REF!</definedName>
    <definedName name="TB62c40cfd_82ae_4fbf_a602_b884e5ec4ce0" hidden="1">#REF!</definedName>
    <definedName name="TB62e00b6c_fc31_45d7_9306_b43a8fae43cb" hidden="1">#REF!</definedName>
    <definedName name="TB62e1d968_67ca_4d5f_9bd2_f81537300123" hidden="1">#REF!</definedName>
    <definedName name="TB62e7cdc5_7b1b_42e1_9432_0902c1fdfed6" hidden="1">#REF!</definedName>
    <definedName name="TB62ed19d8_1cb9_45e5_90c5_ec7aa037a9bf" hidden="1">#REF!</definedName>
    <definedName name="TB630e3ad0_4eef_400a_b092_3506481eaff8" hidden="1">#REF!</definedName>
    <definedName name="TB631dee7e_b94a_4f80_bfb2_ff3c5bb69420" hidden="1">#REF!</definedName>
    <definedName name="TB632298d2_8bd5_41f7_a19f_c60715f105fd" hidden="1">#REF!</definedName>
    <definedName name="TB6322c8c7_0f9c_483a_9a08_3a8193a9d72a" hidden="1">#REF!</definedName>
    <definedName name="TB63265fbc_0362_4dea_97bf_dc05080437aa" hidden="1">#REF!</definedName>
    <definedName name="TB6330e6a1_7b19_4654_a146_74be4b2d18a9" hidden="1">#REF!</definedName>
    <definedName name="TB633a1820_d396_452e_ad26_87ade50f5923" hidden="1">#REF!</definedName>
    <definedName name="TB633b6921_4da0_4d96_97dc_d92469dc9c84" hidden="1">#REF!</definedName>
    <definedName name="TB633ba99e_f489_40c8_a21d_1a14a227f307" hidden="1">#REF!</definedName>
    <definedName name="TB633f9e2c_04ec_4159_b19b_8d6188d1ee0c" hidden="1">#REF!</definedName>
    <definedName name="TB633fc774_2e85_47b0_9aa1_4c4b227167bf" hidden="1">#REF!</definedName>
    <definedName name="TB63438ac9_a538_479d_b971_0c836290c270" hidden="1">#REF!</definedName>
    <definedName name="TB634cdfb1_4ffe_4c79_b8d6_2dd60e404376" hidden="1">#REF!</definedName>
    <definedName name="TB6369f03a_d1df_4291_8bac_4751e3c07717" hidden="1">#REF!</definedName>
    <definedName name="TB63746479_dd9d_429a_805a_39c1b872e765" hidden="1">#REF!</definedName>
    <definedName name="TB637c19bb_2bd7_4905_bb71_ec72dcf773e8" hidden="1">#REF!</definedName>
    <definedName name="TB637c50b7_9646_4519_8b64_af229fc6c619" hidden="1">#REF!</definedName>
    <definedName name="TB637f4c4a_1d28_448b_b39f_2b6ae1c10fdc" hidden="1">#REF!</definedName>
    <definedName name="TB6384721c_a6f6_42e9_8eaa_44c22a3de43f" hidden="1">#REF!</definedName>
    <definedName name="TB6385799c_0383_48de_9563_093e35428b62" hidden="1">#REF!</definedName>
    <definedName name="TB638af43c_5b72_4fc1_9e48_0f1acb3e9b40" hidden="1">#REF!</definedName>
    <definedName name="TB639c8bbd_d7b4_44f2_a693_f2a9f6aa6cb3" hidden="1">#REF!</definedName>
    <definedName name="TB639cdf2f_4470_43b7_8b0a_6181479e2ca1" hidden="1">#REF!</definedName>
    <definedName name="TB639e0f66_7d5d_4815_a37e_4ca61143808e" hidden="1">#REF!</definedName>
    <definedName name="TB63a88edf_aecb_45ad_b657_56fd3e082e1e" hidden="1">#REF!</definedName>
    <definedName name="TB63ab9181_2f3e_42a3_b1ac_2bf710c70948" hidden="1">#REF!</definedName>
    <definedName name="TB63afc479_0645_49f3_bd9d_447c248e8917" hidden="1">#REF!</definedName>
    <definedName name="TB63b077f7_71e2_41ce_8f35_dfbd65e962c0" hidden="1">#REF!</definedName>
    <definedName name="TB63b5e29b_29a2_4026_b9b0_3d064f04ecf5" hidden="1">#REF!</definedName>
    <definedName name="TB63b68ad2_29e6_46d7_8d16_2e087cb476ed" hidden="1">#REF!</definedName>
    <definedName name="TB63b98d48_2839_4843_9654_8779ea94ac34" hidden="1">#REF!</definedName>
    <definedName name="TB63bde904_175a_4c8e_8fd7_bc9f7b342dc1" hidden="1">#REF!</definedName>
    <definedName name="TB63cb14e1_900c_4fa3_a323_3453ea1e3b0a" hidden="1">#REF!</definedName>
    <definedName name="TB63cd10a4_7bde_4911_94ae_33a8c0660e19" hidden="1">#REF!</definedName>
    <definedName name="TB63ced02b_cc5c_4cef_a7a3_da6c8fce0b2a" hidden="1">#REF!</definedName>
    <definedName name="TB63d5aca3_2fdc_4ac1_a5f8_068e7e139263" hidden="1">#REF!</definedName>
    <definedName name="TB63d61f70_1e4b_44b6_9044_b994d8e3bc49" hidden="1">#REF!</definedName>
    <definedName name="TB63de7f34_0903_452c_9c2d_41921e989ba0" hidden="1">#REF!</definedName>
    <definedName name="TB63df55f0_e5b9_4310_9298_027538898b94" hidden="1">#REF!</definedName>
    <definedName name="TB63ead840_7b5e_448e_b1fa_8d21b3d6223a" hidden="1">#REF!</definedName>
    <definedName name="TB63ed67db_0b7a_4742_ad91_f65a802d0791" hidden="1">#REF!</definedName>
    <definedName name="TB63fee46b_1fa8_410d_a13b_588d8a25f08a" hidden="1">#REF!</definedName>
    <definedName name="TB6408087d_7380_4e8c_9774_7ede1b4608bc" hidden="1">#REF!</definedName>
    <definedName name="TB64088806_7f72_40df_914f_1c6a36015432" hidden="1">#REF!</definedName>
    <definedName name="TB641a71d5_f08b_485a_8840_88c7142dfb2a" hidden="1">#REF!</definedName>
    <definedName name="TB641c016b_c7a1_40dd_9f50_2180be9c8d01" hidden="1">#REF!</definedName>
    <definedName name="TB6421d2c5_925e_4960_a8e8_b5e1dd069e99" hidden="1">#REF!</definedName>
    <definedName name="TB6429bd11_bbb5_4042_a56c_8a6d623a2d4b" hidden="1">#REF!</definedName>
    <definedName name="TB64316288_020a_4951_a469_0850cc07870a" hidden="1">#REF!</definedName>
    <definedName name="TB643f646b_09ff_4511_8ecc_1bcab5ccff7e" hidden="1">#REF!</definedName>
    <definedName name="TB64400ec3_3f75_4fad_b07a_af49b3d6d911" hidden="1">#REF!</definedName>
    <definedName name="TB6450acc1_7b26_4732_990d_c7fef00b85a9" hidden="1">#REF!</definedName>
    <definedName name="TB6452bbd2_79ee_43ef_b5c3_a1ec0bb1a459" hidden="1">#REF!</definedName>
    <definedName name="TB64538845_0198_4195_a4f4_0048b240ccb2" hidden="1">#REF!</definedName>
    <definedName name="TB645f7e6b_0398_4998_81e4_1c1d56727f9d" hidden="1">#REF!</definedName>
    <definedName name="TB64635f64_62c3_40ad_ac47_7daf61fad544" hidden="1">#REF!</definedName>
    <definedName name="TB6468f302_435f_4532_80e4_259b72757ac8" hidden="1">#REF!</definedName>
    <definedName name="TB646f1aeb_e451_4434_aa5c_54f8d2f88c3a" hidden="1">#REF!</definedName>
    <definedName name="TB646f8fbf_7c5d_4bd8_a9a2_3c7f2b0adac9" hidden="1">#REF!</definedName>
    <definedName name="TB64758587_7877_49b3_836c_4ca1cbaa0ad9" hidden="1">#REF!</definedName>
    <definedName name="TB647cd6dd_6ce4_4e44_8e5e_6f8976b75e8a" hidden="1">#REF!</definedName>
    <definedName name="TB647d938f_f808_4238_9cd1_8f5a9e59eb44" hidden="1">#REF!</definedName>
    <definedName name="TB64833721_bcdd_477b_a32d_54f40e96d530" hidden="1">#REF!</definedName>
    <definedName name="TB64880126_e31b_46d8_a8f2_9816ae2f0496" hidden="1">#REF!</definedName>
    <definedName name="TB649a756f_a923_4821_afaf_69f35d925ef1" hidden="1">#REF!</definedName>
    <definedName name="TB649d10f3_078f_4175_af59_76834673482e" hidden="1">#REF!</definedName>
    <definedName name="TB649d1e75_453f_4bd9_8452_0fe3e809c87d" hidden="1">#REF!</definedName>
    <definedName name="TB649ffec8_ee37_405a_9f01_e5ef94282633" hidden="1">#REF!</definedName>
    <definedName name="TB64a0acbd_7d2a_4f00_871c_05889368cd56" hidden="1">#REF!</definedName>
    <definedName name="TB64a91988_5a5f_4690_9cfa_07e3f618198e" hidden="1">#REF!</definedName>
    <definedName name="TB64b9f7f6_3a87_4189_904a_0182342e488f" hidden="1">#REF!</definedName>
    <definedName name="TB64c6f8c2_307b_46ca_99b7_2050c2e75af3" hidden="1">#REF!</definedName>
    <definedName name="TB64ce6023_d10a_409c_8ab6_493d3e6c72f1" hidden="1">#REF!</definedName>
    <definedName name="TB64cfeec7_c3e4_4dc5_9854_64a7646d9ff1" hidden="1">#REF!</definedName>
    <definedName name="TB64d18a93_c698_4365_9a10_4a3c03f3639e" hidden="1">#REF!</definedName>
    <definedName name="TB64d3be7e_4895_49e0_a626_39f6430094d1" hidden="1">#REF!</definedName>
    <definedName name="TB64d5ddd8_d094_48d5_9f51_d8f6b3343f35" hidden="1">#REF!</definedName>
    <definedName name="TB64df7959_d594_4cb0_84d7_01ea2f37a4db" hidden="1">#REF!</definedName>
    <definedName name="TB64e44a95_74ac_4bdc_8579_cdababb143ef" hidden="1">#REF!</definedName>
    <definedName name="TB64e687a4_81fe_4e2a_93f2_351b6f3e1c74" hidden="1">#REF!</definedName>
    <definedName name="TB64e8946e_52fc_4419_9844_563ce98ad8c5" hidden="1">#REF!</definedName>
    <definedName name="TB64e9737f_736d_4a51_8cea_be49850d3971" hidden="1">#REF!</definedName>
    <definedName name="TB64f00f44_4a52_42ff_9f1b_263a393473af" hidden="1">#REF!</definedName>
    <definedName name="TB64f8f4e6_e5ff_43d8_a00c_aa057929fc30" hidden="1">#REF!</definedName>
    <definedName name="TB64fb29c6_af46_4760_b346_7ddd4c8af25c" hidden="1">#REF!</definedName>
    <definedName name="TB65029ef7_6e67_4f91_abac_b5a648df88da" hidden="1">#REF!</definedName>
    <definedName name="TB651a8d84_be27_4724_9a79_ef847b8114d1" hidden="1">#REF!</definedName>
    <definedName name="TB651f3191_1b91_4200_bfda_ad83cf8ec989" hidden="1">#REF!</definedName>
    <definedName name="TB651f68b3_4759_4f39_8a7e_803511dcd9ee" hidden="1">#REF!</definedName>
    <definedName name="TB6523a6e7_115f_4422_af09_c2fdc07af62e" hidden="1">#REF!</definedName>
    <definedName name="TB653088bb_b6e0_4641_a176_410d2cca690c" hidden="1">#REF!</definedName>
    <definedName name="TB6544a6eb_6bf0_44cf_a672_841709d3e765" hidden="1">#REF!</definedName>
    <definedName name="TB6548ff39_ee52_4a93_a7fa_b2cd2805c2fa" hidden="1">#REF!</definedName>
    <definedName name="TB6553a89b_5344_45e5_b111_23086f13c5d3" hidden="1">#REF!</definedName>
    <definedName name="TB6554a00f_ce9d_4ba6_adcf_0d0fd2595681" hidden="1">#REF!</definedName>
    <definedName name="TB6555a0fe_4a72_4ac8_96de_1161edc9193c" hidden="1">#REF!</definedName>
    <definedName name="TB655afa05_a19e_4d8b_a7e8_1b673d4f0e1c" hidden="1">#REF!</definedName>
    <definedName name="TB656f31e1_bb59_4943_b41a_5e32a7f355fe" hidden="1">#REF!</definedName>
    <definedName name="TB6571e037_6d73_43ce_b2d2_072bd27f87b2" hidden="1">#REF!</definedName>
    <definedName name="TB65757e0f_104c_41a6_889c_6ce7ae954a49" hidden="1">#REF!</definedName>
    <definedName name="TB657cd33e_3dbb_4ade_abd8_1eebacc70c43" hidden="1">#REF!</definedName>
    <definedName name="TB657e5929_705a_4823_8893_2b2686361bd1" hidden="1">#REF!</definedName>
    <definedName name="TB6580b44c_12ce_4ed3_93a4_e50f393e5cfe" hidden="1">#REF!</definedName>
    <definedName name="TB658114f9_a4db_4a18_bbe2_ff11e85efc1d" hidden="1">#REF!</definedName>
    <definedName name="TB65813266_a714_4034_a5b6_f71b5d684c61" hidden="1">#REF!</definedName>
    <definedName name="TB6585343d_7b1a_423a_854c_fd30e796a36a" hidden="1">#REF!</definedName>
    <definedName name="TB65948b01_41fe_419d_afda_251e6030bef7" hidden="1">#REF!</definedName>
    <definedName name="TB6594df49_83d3_48d4_a23e_dc8b88750447" hidden="1">#REF!</definedName>
    <definedName name="TB65985a7c_962a_4e1d_a2f5_1d90615b870e" hidden="1">#REF!</definedName>
    <definedName name="TB659bb965_27c0_4112_b15d_aa2de56501fc" hidden="1">#REF!</definedName>
    <definedName name="TB659d1a78_3b80_4580_a5ff_62d2e2395afe" hidden="1">#REF!</definedName>
    <definedName name="TB65b32ef2_4de6_4a98_b473_223da462afc2" hidden="1">#REF!</definedName>
    <definedName name="TB65b48451_3ee3_4a9a_8db8_3e43715d1194" hidden="1">#REF!</definedName>
    <definedName name="TB65bfcbbb_329b_48f3_87c1_3c57f6fc452a" hidden="1">#REF!</definedName>
    <definedName name="TB65cc420f_83ed_4cb9_9531_de7424b96ec3" hidden="1">#REF!</definedName>
    <definedName name="TB65cf5547_dda2_44e3_a326_35401c8df951" hidden="1">#REF!</definedName>
    <definedName name="TB65e1892a_b0cc_4263_b749_98ff170c33e1" hidden="1">#REF!</definedName>
    <definedName name="TB65eb4935_3a7e_4f91_84e5_9d0ab40dfdbd" hidden="1">#REF!</definedName>
    <definedName name="TB65f2d596_a133_4ecf_bc66_1078910d21ec" hidden="1">#REF!</definedName>
    <definedName name="TB65f763f2_7786_47ad_9e0f_bffe6bd650eb" hidden="1">#REF!</definedName>
    <definedName name="TB66011994_3cb1_4933_b785_e99232dd7283" hidden="1">#REF!</definedName>
    <definedName name="TB66045703_7ced_478b_96d8_591dd59c7aee" hidden="1">#REF!</definedName>
    <definedName name="TB66083fd4_7af1_4d33_829f_879d80292e1f" hidden="1">#REF!</definedName>
    <definedName name="TB660b4ed5_23a0_4dc1_a57f_70041df84108" hidden="1">#REF!</definedName>
    <definedName name="TB660bca73_4abd_4909_8ca1_247769e9048b" hidden="1">#REF!</definedName>
    <definedName name="TB660d703a_9b51_4549_974f_dbf98b41b63c" hidden="1">#REF!</definedName>
    <definedName name="TB66134c1c_811a_4fb9_9f0a_7d3d8959b037" hidden="1">#REF!</definedName>
    <definedName name="TB66146723_9a7d_43aa_8406_1d4e4418d56b" hidden="1">#REF!</definedName>
    <definedName name="TB6614abd6_a046_4d7a_aa73_f9666611353a" hidden="1">#REF!</definedName>
    <definedName name="TB661d9f54_ba86_454b_b45f_8155a68195d7" hidden="1">#REF!</definedName>
    <definedName name="TB66262a86_cd31_4a95_b588_df00bc13e6d5" hidden="1">#REF!</definedName>
    <definedName name="TB66392053_23f7_4c20_ab8a_46bbcdffb878" hidden="1">#REF!</definedName>
    <definedName name="TB663b6468_d562_443a_8048_be0dbf854745" hidden="1">#REF!</definedName>
    <definedName name="TB6643bf2f_0e82_449a_b808_f59f10f82106" hidden="1">#REF!</definedName>
    <definedName name="TB66443a23_5da9_4aad_8302_68eed64875bf" hidden="1">#REF!</definedName>
    <definedName name="TB664902fb_52d2_4b38_8371_8d1e3fa59e02" hidden="1">#REF!</definedName>
    <definedName name="TB664cefab_8a82_455f_8e34_c125298bd38a" hidden="1">#REF!</definedName>
    <definedName name="TB6651b699_057d_47a2_8e13_caaae04821d9" hidden="1">#REF!</definedName>
    <definedName name="TB665eb5be_a13b_4efd_8f53_8c0962db5031" hidden="1">#REF!</definedName>
    <definedName name="TB665fabe9_975e_42b3_8b47_2eac1ebed6cf" hidden="1">#REF!</definedName>
    <definedName name="TB666029cf_c5fa_4332_a545_87804c1ef675" hidden="1">#REF!</definedName>
    <definedName name="TB666199fe_32c5_4e7d_a8f4_3e05cd806680" hidden="1">#REF!</definedName>
    <definedName name="TB666a4202_e53e_4977_9ab0_5268f116361e" hidden="1">#REF!</definedName>
    <definedName name="TB6676c2cc_ad3e_432c_8584_9c0c9ad57317" hidden="1">#REF!</definedName>
    <definedName name="TB6682f4a2_9127_46c2_91d0_508cbf310674" hidden="1">#REF!</definedName>
    <definedName name="TB6684f386_c6ef_4bcd_9351_c55bced33f55" hidden="1">#REF!</definedName>
    <definedName name="TB6688be3f_abc4_422d_bd2a_6894bfde33d6" hidden="1">#REF!</definedName>
    <definedName name="TB668ba5f1_6e03_4a64_b126_818486d25b56" hidden="1">#REF!</definedName>
    <definedName name="TB66904b56_08e5_4395_9455_f4986411bcd8" hidden="1">#REF!</definedName>
    <definedName name="TB669118c6_4894_42b4_9738_4637e323170a" hidden="1">#REF!</definedName>
    <definedName name="TB66a1e7c3_0fc2_4547_8874_ae6746ca1ace" hidden="1">#REF!</definedName>
    <definedName name="TB66a51f58_a657_4d29_b825_8218f8395568" hidden="1">#REF!</definedName>
    <definedName name="TB66abeb78_af52_4ae2_8fb2_426a40ce4b9a" hidden="1">#REF!</definedName>
    <definedName name="TB66ac9645_dabe_4c5f_9fc2_b63bd1ddbaa6" hidden="1">#REF!</definedName>
    <definedName name="TB66b759c5_d4a0_40ff_9e48_400e61121db2" hidden="1">#REF!</definedName>
    <definedName name="TB66bb0cbc_0e28_4399_9c6f_044ded684375" hidden="1">#REF!</definedName>
    <definedName name="TB66bcb3b1_a851_4bba_9ac9_d3c8e1a0e3f3" hidden="1">#REF!</definedName>
    <definedName name="TB66becab1_32a7_40a1_bcca_0c698635435e" hidden="1">#REF!</definedName>
    <definedName name="TB66c396ab_641b_4ded_88eb_90f197f72073" hidden="1">#REF!</definedName>
    <definedName name="TB66c98b8c_5fac_4bb4_9f3d_106ce1fed3d3" hidden="1">#REF!</definedName>
    <definedName name="TB66d3684a_1f66_4128_ad9e_a86e6b9896c1" hidden="1">#REF!</definedName>
    <definedName name="TB66d45acf_6cbc_49cf_bcd4_d33fea7bc499" hidden="1">#REF!</definedName>
    <definedName name="TB66d6aa92_c9df_47b1_a231_6e11b88a328f" hidden="1">#REF!</definedName>
    <definedName name="TB66e2c67c_666a_4e49_a00a_57bea715018a" hidden="1">#REF!</definedName>
    <definedName name="TB66e33905_3fff_4ac0_babc_78cd23674532" hidden="1">#REF!</definedName>
    <definedName name="TB66e673de_7eae_4aa6_b807_843e642b88c5" hidden="1">#REF!</definedName>
    <definedName name="TB66f0f057_aec1_439e_adcb_0bc54c8f7ca7" hidden="1">#REF!</definedName>
    <definedName name="TB66f972e3_c7a8_4252_8371_83dd4a3447ca" hidden="1">#REF!</definedName>
    <definedName name="TB66fe8fdb_d74d_4a14_acb0_a5e51e4c79ca" hidden="1">#REF!</definedName>
    <definedName name="TB66ff7635_392f_4546_9ee6_54721a789271" hidden="1">#REF!</definedName>
    <definedName name="TB670427b1_5b0c_4861_a823_e2feda28df0d" hidden="1">#REF!</definedName>
    <definedName name="TB6709c19f_96dc_4f6a_aa66_c24e8f577e56" hidden="1">#REF!</definedName>
    <definedName name="TB6710dcb1_f335_4322_91cf_eea1f5f92514" hidden="1">#REF!</definedName>
    <definedName name="TB67236dec_25e3_432d_b3b4_c64ee09adaa0" hidden="1">#REF!</definedName>
    <definedName name="TB67491dc5_c5f2_41af_a295_727fe0bc9262" hidden="1">#REF!</definedName>
    <definedName name="TB676dd13e_dab8_48c0_b8b9_505d64552141" hidden="1">#REF!</definedName>
    <definedName name="TB676fea74_c279_4660_82a5_674c0d1d3bb7" hidden="1">#REF!</definedName>
    <definedName name="TB677810ee_d6b4_4c46_aeae_bc0a4b2df4a1" hidden="1">#REF!</definedName>
    <definedName name="TB678247e1_2946_40df_aec2_3281bd2514db" hidden="1">#REF!</definedName>
    <definedName name="TB6787d584_863c_4da2_a5cc_55e27ceb783d" hidden="1">#REF!</definedName>
    <definedName name="TB679814e9_411a_41c8_bd5e_bf20b48ebe99" hidden="1">#REF!</definedName>
    <definedName name="TB67ac036a_074d_4d46_aacc_e3732564da91" hidden="1">#REF!</definedName>
    <definedName name="TB67b91acf_fd45_440a_aee6_d44bac1c5df2" hidden="1">#REF!</definedName>
    <definedName name="TB67bd15fd_0cd5_4316_8b12_3d74502a5235" hidden="1">#REF!</definedName>
    <definedName name="TB67c88983_faad_4f80_b9c6_fa04e742cc28" hidden="1">#REF!</definedName>
    <definedName name="TB67ce136f_2fe9_4565_87ee_bb1a2cd2773c" hidden="1">#REF!</definedName>
    <definedName name="TB67e119ba_19d9_4936_be25_5d045487f9e4" hidden="1">#REF!</definedName>
    <definedName name="TB68026e56_5f3e_45e8_95b9_fa343e5c7af9" hidden="1">#REF!</definedName>
    <definedName name="TB6806dae3_e64f_4983_b29e_09389eaadcbf" hidden="1">#REF!</definedName>
    <definedName name="TB680daf93_59d0_4e49_8786_08cf492dab06" hidden="1">#REF!</definedName>
    <definedName name="TB680fbd2a_48a7_4252_ac52_15a8739958b3" hidden="1">#REF!</definedName>
    <definedName name="TB6814383c_7f8b_4ff3_b2c2_56c9ab503856" hidden="1">#REF!</definedName>
    <definedName name="TB68148ec4_c3b4_4639_a2f8_1f0ca962763f" hidden="1">#REF!</definedName>
    <definedName name="TB682182cf_4b5e_4938_9b75_20627a1f68fb" hidden="1">#REF!</definedName>
    <definedName name="TB68286e17_11e9_4197_adb4_e3f50524812d" hidden="1">#REF!</definedName>
    <definedName name="TB6838837c_af51_4208_bc1a_2d3861d155e6" hidden="1">#REF!</definedName>
    <definedName name="TB68442257_3d32_4de0_9786_8d1d58f76345" hidden="1">#REF!</definedName>
    <definedName name="TB6848c78c_69a3_4065_8f5b_70729f015881" hidden="1">#REF!</definedName>
    <definedName name="TB6851ac40_5a59_46b6_8d2d_a5efc27ce741" hidden="1">#REF!</definedName>
    <definedName name="TB6853cac5_3405_4661_82be_a80ab631dcc8" hidden="1">#REF!</definedName>
    <definedName name="TB685530e5_e9dd_42d1_8310_7c560d405830" hidden="1">#REF!</definedName>
    <definedName name="TB685fc626_1b73_47fe_87bf_71fa3d3dcf99" hidden="1">#REF!</definedName>
    <definedName name="TB6866a810_a7ba_4c13_ac13_7d935af77ca1" hidden="1">#REF!</definedName>
    <definedName name="TB6868469b_e514_4fc8_8b71_4c78f7a580b0" hidden="1">#REF!</definedName>
    <definedName name="TB68695a81_7dda_4f4d_99e8_102070818ef7" hidden="1">#REF!</definedName>
    <definedName name="TB68731f51_7a9b_4a56_a85e_0789db30f713" hidden="1">#REF!</definedName>
    <definedName name="TB687364bd_92a0_4eb8_add1_ab453fa62536" hidden="1">#REF!</definedName>
    <definedName name="TB6875d1b0_118f_4f68_9d72_80c88735b766" hidden="1">#REF!</definedName>
    <definedName name="TB68775595_5e5f_4d71_8ba8_c6bc3c3db207" hidden="1">#REF!</definedName>
    <definedName name="TB68796721_0c64_45b7_b5b8_c3155b33a463" hidden="1">#REF!</definedName>
    <definedName name="TB6897ef25_6534_42e1_a097_d27645c17c21" hidden="1">#REF!</definedName>
    <definedName name="TB689d450d_9ab7_4b08_837e_df4011fa6afa" hidden="1">#REF!</definedName>
    <definedName name="TB68a5271b_c0db_4bfa_acef_5dd2304e6a12" hidden="1">#REF!</definedName>
    <definedName name="TB68a7ec01_8d19_4a35_aa70_dd4f7a3e15f6" hidden="1">#REF!</definedName>
    <definedName name="TB68b47bc2_e032_484f_a909_4b69860e0b91" hidden="1">#REF!</definedName>
    <definedName name="TB68b8b80a_460c_40f9_8dfa_0c3a3fb1e4f4" hidden="1">#REF!</definedName>
    <definedName name="TB68bea980_5a0c_4646_bf4e_b622d3487552" hidden="1">#REF!</definedName>
    <definedName name="TB68cc401a_329a_4f2f_8768_7c489dbb20b9" hidden="1">#REF!</definedName>
    <definedName name="TB68d115a8_3ed2_45b1_bfaf_fbef380d751a" hidden="1">#REF!</definedName>
    <definedName name="TB68de28be_df5d_43d3_92d2_93e76ebc5c0a" hidden="1">#REF!</definedName>
    <definedName name="TB68eb13c6_bdc2_43f4_ad8e_9d854fb70265" hidden="1">#REF!</definedName>
    <definedName name="TB68ecdc33_96f8_4a98_af02_4e6967cd5933" hidden="1">#REF!</definedName>
    <definedName name="TB68f8cf5e_1018_4c26_b094_d511025388c8" hidden="1">#REF!</definedName>
    <definedName name="TB68fcd430_dc7f_402b_9e92_08805f783633" hidden="1">#REF!</definedName>
    <definedName name="TB6902ca1f_19d3_466f_9e0e_5c41e47b5fa9" hidden="1">#REF!</definedName>
    <definedName name="TB690cd408_73ff_4b97_8e15_7fdf309a3607" hidden="1">#REF!</definedName>
    <definedName name="TB690e50b8_6716_4fe8_bffd_ed99b5f8d26e" hidden="1">#REF!</definedName>
    <definedName name="TB6920f8ab_e5e0_4891_8d56_755d7dc77071" hidden="1">#REF!</definedName>
    <definedName name="TB692980fe_561a_4158_8c5d_c92be693b4f5" hidden="1">#REF!</definedName>
    <definedName name="TB6930ab9d_71aa_4cb5_8b17_8d20f7b807d4" hidden="1">#REF!</definedName>
    <definedName name="TB69383804_c99e_4085_98a9_30d118841585" hidden="1">#REF!</definedName>
    <definedName name="TB69386d9c_9279_435a_8565_430fa71e4bb6" hidden="1">#REF!</definedName>
    <definedName name="TB6957c2fc_955d_4f8a_9ab7_c38a91685928" hidden="1">#REF!</definedName>
    <definedName name="TB695961a6_4089_48a5_84be_04bac38af0c2" hidden="1">#REF!</definedName>
    <definedName name="TB6966fc7d_d61b_4aaf_8862_045b8faed456" hidden="1">#REF!</definedName>
    <definedName name="TB696c60f7_8e65_4ba5_8177_5c62774a14c6" hidden="1">#REF!</definedName>
    <definedName name="TB6977e7a1_bc1e_4683_a66e_39ed1975479d" hidden="1">#REF!</definedName>
    <definedName name="TB697b071e_617b_4b1d_aee3_e1771652eb28" hidden="1">#REF!</definedName>
    <definedName name="TB6990157c_6799_49d6_b009_839946f139ed" hidden="1">#REF!</definedName>
    <definedName name="TB69914c08_fa91_485a_9dc0_2e2012133e39" hidden="1">#REF!</definedName>
    <definedName name="TB699376ec_dd5f_45de_af44_e555626ed249" hidden="1">#REF!</definedName>
    <definedName name="TB6997aafb_d882_4201_9541_7e40eca7100d" hidden="1">#REF!</definedName>
    <definedName name="TB69a3d172_5789_4fb3_be43_ddc9034887c1" hidden="1">#REF!</definedName>
    <definedName name="TB69a60de8_4ece_4a7d_bb70_05d778dba011" hidden="1">#REF!</definedName>
    <definedName name="TB69a6c51f_25f6_4fdd_aeba_504a89cce640" hidden="1">#REF!</definedName>
    <definedName name="TB69b45562_20cd_4132_87f9_4bbf0f6e7461" hidden="1">#REF!</definedName>
    <definedName name="TB69d22007_2304_462b_a379_f347518e7d56" hidden="1">#REF!</definedName>
    <definedName name="TB69d35666_7a7a_4036_9004_8fac92bba130" hidden="1">#REF!</definedName>
    <definedName name="TB69d93248_63cb_497e_9973_873712d505b3" hidden="1">#REF!</definedName>
    <definedName name="TB69e18081_e0a9_4b96_871a_7d35a415e79a" hidden="1">#REF!</definedName>
    <definedName name="TB69e2fc93_2e61_4b01_bb99_4c0ff83b970a" hidden="1">#REF!</definedName>
    <definedName name="TB69f87fed_8d4e_46de_bc38_09a0cb5094e8" hidden="1">#REF!</definedName>
    <definedName name="TB69fd7917_7f74_43da_a94f_0866f29c2349" hidden="1">#REF!</definedName>
    <definedName name="TB6a0d044d_566f_4da1_801e_3f80d87184a6" hidden="1">#REF!</definedName>
    <definedName name="TB6a14b34c_2c9c_4cf4_8e78_07865d3eafb5" hidden="1">#REF!</definedName>
    <definedName name="TB6a1b45c8_3bc6_4546_8452_f1658fedf01c" hidden="1">#REF!</definedName>
    <definedName name="TB6a1f395d_7740_4474_8eea_6ab52bf4628f" hidden="1">#REF!</definedName>
    <definedName name="TB6a239fb7_cc1e_4126_a9bf_a8875ac082b6" hidden="1">#REF!</definedName>
    <definedName name="TB6a25a0f8_95d4_4648_afe0_c0dd99fbebae" hidden="1">#REF!</definedName>
    <definedName name="TB6a26f745_2486_45c8_b32f_3204c80ef4ae" hidden="1">#REF!</definedName>
    <definedName name="TB6a2905d5_43bd_4784_b84c_136af7a68bef" hidden="1">#REF!</definedName>
    <definedName name="TB6a2ca044_9a74_43d2_ba51_844150d5d80a" hidden="1">#REF!</definedName>
    <definedName name="TB6a3a3418_e9ab_4f38_a509_a68509d76c38" hidden="1">#REF!</definedName>
    <definedName name="TB6a3a6f1e_7da9_46b1_9259_dd68a4fc2e6c" hidden="1">#REF!</definedName>
    <definedName name="TB6a3c1c98_0988_4f7d_ba70_ec7f133f1892" hidden="1">#REF!</definedName>
    <definedName name="TB6a44a5d1_1e7a_48b6_9f0d_275409145f74" hidden="1">#REF!</definedName>
    <definedName name="TB6a4ac2e5_34b8_4f37_b087_79c66188deaa" hidden="1">#REF!</definedName>
    <definedName name="TB6a4c88b4_f13b_4bb1_aced_3c1036e62c8c" hidden="1">#REF!</definedName>
    <definedName name="TB6a4f6dcf_e62b_4b29_9c04_4a61275f24bd" hidden="1">#REF!</definedName>
    <definedName name="TB6a512de7_2137_4ce7_bb46_e6701513985b" hidden="1">#REF!</definedName>
    <definedName name="TB6a5d5321_e74f_4b66_a516_df2eea4e52d4" hidden="1">#REF!</definedName>
    <definedName name="TB6a67a6cb_a675_4a00_91b2_1a4197d6797e" hidden="1">#REF!</definedName>
    <definedName name="TB6a6f0b24_88d1_47ac_a7c6_80b85602f2cc" hidden="1">#REF!</definedName>
    <definedName name="TB6a8f8ee5_7f9d_47c1_8294_d52e94e2e716" hidden="1">#REF!</definedName>
    <definedName name="TB6a940f01_143a_4b66_873d_79073c299949" hidden="1">#REF!</definedName>
    <definedName name="TB6ab2f450_29b9_42d9_9c3b_b935b1fd13c8" hidden="1">#REF!</definedName>
    <definedName name="TB6abd4e1d_3996_4fed_a684_86108e9c27dd" hidden="1">#REF!</definedName>
    <definedName name="TB6ac08bb1_eaf8_44ba_a600_5ffc569bd1b9" hidden="1">#REF!</definedName>
    <definedName name="TB6ad3a372_e327_4156_aa27_0b12945f618c" hidden="1">#REF!</definedName>
    <definedName name="TB6ae1b5cb_9df3_42ed_9c53_b3d84562b2a2" hidden="1">#REF!</definedName>
    <definedName name="TB6ae1bdad_e0fb_4bc3_8c01_440945a1f5ed" hidden="1">#REF!</definedName>
    <definedName name="TB6ae5f149_0d95_4f2e_b140_454fefc60950" hidden="1">#REF!</definedName>
    <definedName name="TB6af94a5c_ea1c_4f6e_a27f_2028160adca6" hidden="1">#REF!</definedName>
    <definedName name="TB6b0216af_e3ac_42a9_bb25_a20d783ff800" hidden="1">#REF!</definedName>
    <definedName name="TB6b0aa6e8_06c3_4f50_b625_f0f56f97fc0b" hidden="1">#REF!</definedName>
    <definedName name="TB6b0dca6b_2aa4_452a_95d2_c71f515bac43" hidden="1">#REF!</definedName>
    <definedName name="TB6b1e939e_c090_46ca_8417_a7ecdce2e00a" hidden="1">#REF!</definedName>
    <definedName name="TB6b1fe1cf_5d9a_4fbc_aa0c_382ae733a02a" hidden="1">#REF!</definedName>
    <definedName name="TB6b2c0539_6ae3_4832_9326_14066cefe3cc" hidden="1">#REF!</definedName>
    <definedName name="TB6b2e6a92_e603_46d3_a66c_7f5899a2fe45" hidden="1">#REF!</definedName>
    <definedName name="TB6b3185b5_1d9b_45c9_a4a2_58bdca74d012" hidden="1">#REF!</definedName>
    <definedName name="TB6b375c1f_01e8_4b08_bf4f_4943c51f120c" hidden="1">#REF!</definedName>
    <definedName name="TB6b37ee42_dffa_427b_bd13_4cfea79e4f42" hidden="1">#REF!</definedName>
    <definedName name="TB6b38e64e_5089_42da_9aa0_34a470378862" hidden="1">#REF!</definedName>
    <definedName name="TB6b45663d_1258_4e45_b441_775e534b6d23" hidden="1">#REF!</definedName>
    <definedName name="TB6b46cc54_9d57_4a2c_9640_1f03d351ae24" hidden="1">#REF!</definedName>
    <definedName name="TB6b482ece_01c8_4e44_ab90_e699f96e070b" hidden="1">#REF!</definedName>
    <definedName name="TB6b4c72f8_57c6_4fec_9bed_a557091e6e8d" hidden="1">#REF!</definedName>
    <definedName name="TB6b5a22b5_4caf_4572_ae0a_f95d542faef7" hidden="1">#REF!</definedName>
    <definedName name="TB6b61284d_3e40_4cd9_8563_c750f4a4c501" hidden="1">#REF!</definedName>
    <definedName name="TB6b69ce0d_ff23_476b_a093_07a8562ff972" hidden="1">#REF!</definedName>
    <definedName name="TB6b7537d4_f894_42d5_a972_53c2e9fbd006" hidden="1">#REF!</definedName>
    <definedName name="TB6b7af426_6faa_4e3a_b4cc_fe4efb29f327" hidden="1">#REF!</definedName>
    <definedName name="TB6b88261a_d9df_438d_a9d3_3296dbf8d9a3" hidden="1">#REF!</definedName>
    <definedName name="TB6b9264c8_447d_4223_b33b_bfb05c1b960a" hidden="1">#REF!</definedName>
    <definedName name="TB6b929871_161f_436b_ba4d_27b182b0d722" hidden="1">#REF!</definedName>
    <definedName name="TB6b9368a3_c8af_475e_89c0_0c3b4bf38837" hidden="1">#REF!</definedName>
    <definedName name="TB6b99888a_c9ce_43af_8b33_e0570539206c" hidden="1">#REF!</definedName>
    <definedName name="TB6b9d75db_bc6e_41e0_ac60_cd93e1ac6abf" hidden="1">#REF!</definedName>
    <definedName name="TB6bc8039d_783f_44fc_b4e7_85fbd8e9f5a6" hidden="1">#REF!</definedName>
    <definedName name="TB6bca5953_975a_41a4_bb00_774b9677e390" hidden="1">#REF!</definedName>
    <definedName name="TB6bcdf212_b2fb_41c2_9673_2b61b25b697a" hidden="1">#REF!</definedName>
    <definedName name="TB6bd051db_a352_41d2_ad9b_a39aa32373e6" hidden="1">#REF!</definedName>
    <definedName name="TB6bd6b724_feda_4414_bb06_3fae1bda8c19" hidden="1">#REF!</definedName>
    <definedName name="TB6bda8f36_033d_468c_83fc_936dcca7df2f" hidden="1">#REF!</definedName>
    <definedName name="TB6bdaf02c_2cdf_4335_8ca3_0f21b2fa7970" hidden="1">#REF!</definedName>
    <definedName name="TB6bdda1f3_aada_4d94_b2cc_9b95ac691608" hidden="1">#REF!</definedName>
    <definedName name="TB6bf1b5ae_3381_4852_bbc4_3faf7a487b45" hidden="1">#REF!</definedName>
    <definedName name="TB6bf62d81_4dd1_4548_a4e9_b30fd7ee4916" hidden="1">#REF!</definedName>
    <definedName name="TB6bfaf0e5_baeb_4f03_9f1d_45dd5cba7626" hidden="1">#REF!</definedName>
    <definedName name="TB6c0dcf93_4dca_4c6d_a5f2_cd74c3211171" hidden="1">#REF!</definedName>
    <definedName name="TB6c13edef_2d52_4501_81f9_81afac88eec8" hidden="1">#REF!</definedName>
    <definedName name="TB6c222eee_4d57_4431_8b66_7fa54aace296" hidden="1">#REF!</definedName>
    <definedName name="TB6c291bd4_267a_4eb7_9998_70f4ac252878" hidden="1">#REF!</definedName>
    <definedName name="TB6c2adfe3_5f96_4eeb_920c_899dfd88545a" hidden="1">#REF!</definedName>
    <definedName name="TB6c31cf23_2beb_42e2_aa2e_ad020f5342c0" hidden="1">#REF!</definedName>
    <definedName name="TB6c4673e1_8291_4a98_9b29_e580a973b9af" hidden="1">#REF!</definedName>
    <definedName name="TB6c477e81_b8a7_4015_a982_c7d35331f47a" hidden="1">#REF!</definedName>
    <definedName name="TB6c4d380e_78a3_47a4_be5a_d6a150b2e938" hidden="1">#REF!</definedName>
    <definedName name="TB6c4db5c1_6af2_4705_ad2f_b732323cee00" hidden="1">#REF!</definedName>
    <definedName name="TB6c50200b_5358_430f_b849_c16fd88d080b" hidden="1">#REF!</definedName>
    <definedName name="TB6c583d4e_4aac_4934_b6e9_948fecbf191d" hidden="1">#REF!</definedName>
    <definedName name="TB6c5c7452_8b18_43dd_8ce3_05f4e3339008" hidden="1">#REF!</definedName>
    <definedName name="TB6c5dccfc_ee15_4668_b8c2_4b755106dacc" hidden="1">#REF!</definedName>
    <definedName name="TB6c5ead8c_2774_46a3_a984_fa195bfd190a" hidden="1">#REF!</definedName>
    <definedName name="TB6c64402f_2e15_4e61_8bb8_7ed6a464e78d" hidden="1">#REF!</definedName>
    <definedName name="TB6c7955ef_efa7_4ed5_8da0_74a6b8bfd80c" hidden="1">#REF!</definedName>
    <definedName name="TB6c798a3d_69cc_4c12_a22b_1b31e39a7846" hidden="1">#REF!</definedName>
    <definedName name="TB6c7d78bb_13cf_41ef_8ef6_519f24a28832" hidden="1">#REF!</definedName>
    <definedName name="TB6c80bb88_89ec_41c3_82b9_48709531e3cd" hidden="1">#REF!</definedName>
    <definedName name="TB6c92760c_0fe9_4b08_bc86_0b2f7cc4c94d" hidden="1">#REF!</definedName>
    <definedName name="TB6c95f275_1ca6_48c3_8899_7dd42151ac3d" hidden="1">#REF!</definedName>
    <definedName name="TB6ca5be23_5d71_40b4_a993_7ca40f7c4201" hidden="1">#REF!</definedName>
    <definedName name="TB6caacc61_8b42_44b3_b7aa_4b402b323ac2" hidden="1">#REF!</definedName>
    <definedName name="TB6cb016a3_76d2_4194_afd9_ce6c17b96e75" hidden="1">#REF!</definedName>
    <definedName name="TB6cbed9f4_8c6d_48b5_8978_691381c93dd9" hidden="1">#REF!</definedName>
    <definedName name="TB6cc6bf26_121c_491a_ae73_bdf2d0be78f3" hidden="1">#REF!</definedName>
    <definedName name="TB6cd7b257_7eb4_485d_a5a1_20357a3ef0c9" hidden="1">#REF!</definedName>
    <definedName name="TB6cd97f0a_2e6f_4e13_9b14_1b6d9c97057d" hidden="1">#REF!</definedName>
    <definedName name="TB6cdde2a8_70a0_462e_9ef7_827157163a58" hidden="1">#REF!</definedName>
    <definedName name="TB6cdfcb94_158f_4d4c_b9ec_2e69ee87b28d" hidden="1">#REF!</definedName>
    <definedName name="TB6ce40f21_009f_45dc_98ee_ddd826404765" hidden="1">#REF!</definedName>
    <definedName name="TB6ce8e2ff_8e32_4dbd_b20d_a3b7678e9faf" hidden="1">#REF!</definedName>
    <definedName name="TB6ceedead_5505_4aee_80d4_c7048d95d1d4" hidden="1">#REF!</definedName>
    <definedName name="TB6cfde31a_c894_4e82_87ff_bdca6ebd155a" hidden="1">#REF!</definedName>
    <definedName name="TB6d07b9b4_7445_4a06_a595_7002835d489a" hidden="1">#REF!</definedName>
    <definedName name="TB6d0929a7_1f6d_4b95_8a72_c286856e5990" hidden="1">#REF!</definedName>
    <definedName name="TB6d142d85_cbc2_41de_b9df_fe062fa9f161" hidden="1">#REF!</definedName>
    <definedName name="TB6d1aed75_d5be_4d94_84f8_ecc9d6d0e5b9" hidden="1">#REF!</definedName>
    <definedName name="TB6d1e73fa_1072_4c92_b487_e76da0ea08da" hidden="1">#REF!</definedName>
    <definedName name="TB6d281361_3336_4222_a01c_f7c61c5dca97" hidden="1">#REF!</definedName>
    <definedName name="TB6d328c6a_ab64_4596_b652_a34c049f2f40" hidden="1">#REF!</definedName>
    <definedName name="TB6d3957b5_32dd_463a_a6ec_94f3f895d36b" hidden="1">#REF!</definedName>
    <definedName name="TB6d3c2650_8d1e_4875_bc0a_f4214865e55e" hidden="1">#REF!</definedName>
    <definedName name="TB6d3e4a00_2749_4c7a_8c72_1e049e777474" hidden="1">#REF!</definedName>
    <definedName name="TB6d460c9b_ee8e_4d72_bddc_2143788233af" hidden="1">#REF!</definedName>
    <definedName name="TB6d467b24_e64f_4b33_a80a_8fd7669ebd7d" hidden="1">#REF!</definedName>
    <definedName name="TB6d485f33_a14d_4a75_9241_d42a9e55004c" hidden="1">#REF!</definedName>
    <definedName name="TB6d4d4d80_ed33_49fe_83fd_cb506a401fe8" hidden="1">#REF!</definedName>
    <definedName name="TB6d5077e2_5bec_436a_89cb_88f20644b5de" hidden="1">#REF!</definedName>
    <definedName name="TB6d536c6f_25f4_438c_bf0c_f8f7d19fda76" hidden="1">#REF!</definedName>
    <definedName name="TB6d54fa3c_ee88_4580_a1b3_21383f6fbaf6" hidden="1">#REF!</definedName>
    <definedName name="TB6d592f3e_5dcb_4827_b793_e474f43016ef" hidden="1">#REF!</definedName>
    <definedName name="TB6d670f3d_bbde_4352_9f56_d6bf76f4b329" hidden="1">#REF!</definedName>
    <definedName name="TB6d6ebe43_5f1b_4413_8aef_7cd7df11380c" hidden="1">#REF!</definedName>
    <definedName name="TB6d708d1e_4e9b_4876_8811_b829f0acd5ed" hidden="1">#REF!</definedName>
    <definedName name="TB6d898a83_9a9b_4858_9060_5c76613647c8" hidden="1">#REF!</definedName>
    <definedName name="TB6d91e396_55a3_42aa_92b8_d2f056d46e0a" hidden="1">#REF!</definedName>
    <definedName name="TB6da13343_837f_4f3c_971c_515124ad51f6" hidden="1">#REF!</definedName>
    <definedName name="TB6daf977e_0f6e_4a64_a3c9_d4a696e9216f" hidden="1">#REF!</definedName>
    <definedName name="TB6dc3e74d_3974_427c_9007_46f755e9095b" hidden="1">#REF!</definedName>
    <definedName name="TB6dc72f45_a22a_4302_90b1_80dedd008dad" hidden="1">#REF!</definedName>
    <definedName name="TB6dcaed5c_740a_4715_8c62_e22a252cf6cb" hidden="1">#REF!</definedName>
    <definedName name="TB6dce8ad1_7b68_4e1e_a08a_c2711744371e" hidden="1">#REF!</definedName>
    <definedName name="TB6de4a4e1_76c0_4827_a96c_f5d7790d6a1d" hidden="1">#REF!</definedName>
    <definedName name="TB6de7159f_3825_4b2a_9010_0adf9573077a" hidden="1">#REF!</definedName>
    <definedName name="TB6dec5731_fcb4_4608_918c_d35e30b593b0" hidden="1">#REF!</definedName>
    <definedName name="TB6deccbcc_a193_4b97_98fe_978421e7ab2e" hidden="1">#REF!</definedName>
    <definedName name="TB6deda112_a719_48cc_bbb9_cc6cae519e44" hidden="1">#REF!</definedName>
    <definedName name="TB6defe0b8_4f8e_475c_9606_8b2029af5987" hidden="1">#REF!</definedName>
    <definedName name="TB6df37f48_7356_40c0_9e26_f80077ebe818" hidden="1">#REF!</definedName>
    <definedName name="TB6dfac0d9_becc_4530_80cc_056a76f4e643" hidden="1">#REF!</definedName>
    <definedName name="TB6e05bca7_a278_498b_8608_151d9e2fadc7" hidden="1">#REF!</definedName>
    <definedName name="TB6e06d371_a5c5_45ff_a9e7_7966655691e2" hidden="1">#REF!</definedName>
    <definedName name="TB6e1becc0_897a_49b8_9b82_f0e19d4cfc57" hidden="1">#REF!</definedName>
    <definedName name="TB6e218dcf_4dbb_450a_8e4e_c5a8b4b0bdbb" hidden="1">#REF!</definedName>
    <definedName name="TB6e23dcaf_6cc7_482a_ab34_d2eda1486b88" hidden="1">#REF!</definedName>
    <definedName name="TB6e27d920_ea67_4306_93a8_f9ae8cd8208a" hidden="1">#REF!</definedName>
    <definedName name="TB6e280da5_ccf5_4058_9b05_37e237972f03" hidden="1">#REF!</definedName>
    <definedName name="TB6e2f0be0_9e06_450d_a3df_a3c591af114c" hidden="1">#REF!</definedName>
    <definedName name="TB6e30be99_9f11_452b_ae0e_6bc11a44335b" hidden="1">#REF!</definedName>
    <definedName name="TB6e32c5f5_8d23_4a57_a8a0_f4f840aea7a4" hidden="1">#REF!</definedName>
    <definedName name="TB6e3934e7_d576_460f_89f1_db1d57634996" hidden="1">#REF!</definedName>
    <definedName name="TB6e40506b_f051_4d89_8c42_9c812949ffd3" hidden="1">#REF!</definedName>
    <definedName name="TB6e4a55dd_0ea5_4ea7_abc2_fc63e513bf19" hidden="1">#REF!</definedName>
    <definedName name="TB6e4d41a1_4d86_480b_9fd9_0e8a38a90cb8" hidden="1">#REF!</definedName>
    <definedName name="TB6e4ef13b_6542_4a42_b832_6c4c2e73a49f" hidden="1">#REF!</definedName>
    <definedName name="TB6e5d7a3a_379d_47ed_ba01_9ee6d42ae570" hidden="1">#REF!</definedName>
    <definedName name="TB6e600545_9b92_4d71_9464_5cfd7c6ed79b" hidden="1">#REF!</definedName>
    <definedName name="TB6e694a9c_bacb_4dd4_b2f4_7c2426d4dba2" hidden="1">#REF!</definedName>
    <definedName name="TB6e69df96_2e6f_43a4_a162_71c0c08edd9b" hidden="1">#REF!</definedName>
    <definedName name="TB6e6a1b20_a71c_4453_ad77_dcefff435c00" hidden="1">#REF!</definedName>
    <definedName name="TB6e811725_a4ce_4558_9d8e_d0abbacf4a23" hidden="1">#REF!</definedName>
    <definedName name="TB6e8476d6_3dde_428b_950b_e2dab39ef10b" hidden="1">#REF!</definedName>
    <definedName name="TB6e940cee_687a_42aa_9101_c3faa1c787f3" hidden="1">#REF!</definedName>
    <definedName name="TB6ea86925_dfd8_4d66_b767_85d213ec73ab" hidden="1">#REF!</definedName>
    <definedName name="TB6eabcdbc_823a_4339_a7a0_b8796222ef80" hidden="1">#REF!</definedName>
    <definedName name="TB6eb8d284_f3fd_4267_bd64_dd9203abe9da" hidden="1">#REF!</definedName>
    <definedName name="TB6eb92e04_4ecb_46e0_a82d_12641eac0d47" hidden="1">#REF!</definedName>
    <definedName name="TB6ec06838_8394_4e90_90c8_b853ea538dd2" hidden="1">#REF!</definedName>
    <definedName name="TB6ecaa3d6_5e1c_47ee_acb8_e2c236ad29d3" hidden="1">#REF!</definedName>
    <definedName name="TB6ece17a4_ee76_4b77_8c48_011941478071" hidden="1">#REF!</definedName>
    <definedName name="TB6ed29229_8713_4ba2_8003_49af52682a05" hidden="1">#REF!</definedName>
    <definedName name="TB6ed9ebbb_a0cf_452e_ab4a_95a95c1176da" hidden="1">#REF!</definedName>
    <definedName name="TB6edaa0e1_5dad_4cd9_b76f_f8d884e34821" hidden="1">#REF!</definedName>
    <definedName name="TB6edadf22_4e2e_4888_922c_9dd2330a9290" hidden="1">#REF!</definedName>
    <definedName name="TB6ee36e55_1eca_41d7_884b_17d530d00351" hidden="1">#REF!</definedName>
    <definedName name="TB6ee761ae_7af2_4598_bfc8_e942b4f89325" hidden="1">#REF!</definedName>
    <definedName name="TB6eea26b4_c3dc_417c_b04f_6a064d8aff11" hidden="1">#REF!</definedName>
    <definedName name="TB6f120f57_76d8_48c0_a4ad_15ff9b1f8d81" hidden="1">#REF!</definedName>
    <definedName name="TB6f1a8253_a1b3_4ffd_abf6_1674733413b1" hidden="1">#REF!</definedName>
    <definedName name="TB6f1f8f0b_ee8c_4f37_a255_5180b375e33d" hidden="1">#REF!</definedName>
    <definedName name="TB6f264ad9_5cc8_40ef_a736_cd77ed99bc82" hidden="1">#REF!</definedName>
    <definedName name="TB6f303671_0281_44fb_a55c_fc37997b0154" hidden="1">#REF!</definedName>
    <definedName name="TB6f33e872_ce88_4cb2_b44e_7c583863055d" hidden="1">#REF!</definedName>
    <definedName name="TB6f3460fb_d267_4e75_b9b8_e36b267b9537" hidden="1">#REF!</definedName>
    <definedName name="TB6f36ce5f_1b08_4437_8bf2_302d7c38d782" hidden="1">#REF!</definedName>
    <definedName name="TB6f3a43eb_4ec6_43f9_b9cd_6bf23ce82e4a" hidden="1">#REF!</definedName>
    <definedName name="TB6f3ac0f1_9b88_4197_baa8_3ff9bae0564a" hidden="1">#REF!</definedName>
    <definedName name="TB6f3bc5e1_78dc_4bb5_bedf_a360761e6099" hidden="1">#REF!</definedName>
    <definedName name="TB6f3dcd38_c667_4b95_b803_e628c73a4ac8" hidden="1">#REF!</definedName>
    <definedName name="TB6f40e7da_67bf_41fd_9376_27b9dd6f9e39" hidden="1">#REF!</definedName>
    <definedName name="TB6f4abb3b_ea94_40c1_b706_9ba735d83c02" hidden="1">#REF!</definedName>
    <definedName name="TB6f5011d1_03b9_4f12_b3c6_49e9a67c4b47" hidden="1">#REF!</definedName>
    <definedName name="TB6f50d09c_2db1_4b1a_b45b_9f039bd48e2c" hidden="1">#REF!</definedName>
    <definedName name="TB6f540c6c_d2e4_414c_a63e_8a4852409fc2" hidden="1">#REF!</definedName>
    <definedName name="TB6f5853f1_885f_402e_9ac7_7abe4298e2ba" hidden="1">#REF!</definedName>
    <definedName name="TB6f5ad3d3_31ad_44a0_aa64_4133f0855cf7" hidden="1">#REF!</definedName>
    <definedName name="TB6f5fd9ed_cebb_4e63_81b0_31c04683e5ca" hidden="1">#REF!</definedName>
    <definedName name="TB6f61633e_1610_4fff_ba44_9ec2de27f39a" hidden="1">#REF!</definedName>
    <definedName name="TB6f67b7b2_85ab_4549_bd21_5c74c5c15678" hidden="1">#REF!</definedName>
    <definedName name="TB6f6f7430_862c_4ae4_b04f_ba1f00b893f8" hidden="1">#REF!</definedName>
    <definedName name="TB6f6fd19d_2f33_452f_bcf7_c89a34ab46a7" hidden="1">#REF!</definedName>
    <definedName name="TB6f743147_c7d3_423d_b311_949895d4589c" hidden="1">#REF!</definedName>
    <definedName name="TB6f7c1c35_8b2c_4fc4_916a_47a01ecdddac" hidden="1">#REF!</definedName>
    <definedName name="TB6f7f6ab1_7040_46c1_a8ff_deade677117a" hidden="1">#REF!</definedName>
    <definedName name="TB6f8732fc_d521_4aea_b262_38d7e64f73c8" hidden="1">#REF!</definedName>
    <definedName name="TB6f89f325_fd6a_4cfc_8ac3_c5b0bb729c19" hidden="1">#REF!</definedName>
    <definedName name="TB6f995903_1860_451b_8711_6cfa4074bbc0" hidden="1">#REF!</definedName>
    <definedName name="TB6f9a2803_8ae0_4732_9593_769a85bfaee0" hidden="1">#REF!</definedName>
    <definedName name="TB6fa1ab21_0f32_46a5_9651_8d67b79a73b1" hidden="1">#REF!</definedName>
    <definedName name="TB6fa252bf_e4b8_4c40_bf2f_207e60e2af9c" hidden="1">#REF!</definedName>
    <definedName name="TB6fb086e8_1d03_4466_b130_63cb5ed8c8bf" hidden="1">#REF!</definedName>
    <definedName name="TB6fb34d72_b094_434f_8bba_5322511fa57b" hidden="1">#REF!</definedName>
    <definedName name="TB6fbace97_eaac_41d2_a4d8_269bbaf4c9f7" hidden="1">#REF!</definedName>
    <definedName name="TB6fbc40b4_af77_457b_9b23_a0176b353dd9" hidden="1">#REF!</definedName>
    <definedName name="TB6fc8a07e_9789_4b3b_86f9_3e94c9616680" hidden="1">#REF!</definedName>
    <definedName name="TB6fce8ec1_f56f_490a_ac30_e39ebdbf3af6" hidden="1">#REF!</definedName>
    <definedName name="TB6fd64e9c_3772_4f46_8288_7b674366287e" hidden="1">#REF!</definedName>
    <definedName name="TB6fdd3575_b90d_4418_96ec_ca97ebf1d3f2" hidden="1">#REF!</definedName>
    <definedName name="TB6fe821e2_f89e_42e4_b96c_5a0b337a40f0" hidden="1">#REF!</definedName>
    <definedName name="TB6fe8e85c_df0b_48e5_bc97_dd4048c5d092" hidden="1">#REF!</definedName>
    <definedName name="TB6fe943f2_08d6_45ca_b347_b33570f579d3" hidden="1">#REF!</definedName>
    <definedName name="TB6fea9af9_6b12_4e2a_b4ed_d3b00b55b36e" hidden="1">#REF!</definedName>
    <definedName name="TB6ff27dd8_1a08_4cc6_ae4a_5e109b4c627a" hidden="1">#REF!</definedName>
    <definedName name="TB6ff29bef_b948_44c5_94c7_09c4e7079f33" hidden="1">#REF!</definedName>
    <definedName name="TB6ff8f9a1_4453_434b_97e4_0158196dc606" hidden="1">#REF!</definedName>
    <definedName name="TB700126fd_4bfc_40fb_8d77_27dc5b9268d6" hidden="1">#REF!</definedName>
    <definedName name="TB700444e0_2f88_40f4_97af_e50ac13a989b" hidden="1">#REF!</definedName>
    <definedName name="TB700607df_50eb_48a3_919a_37272d929c43" hidden="1">#REF!</definedName>
    <definedName name="TB700dd517_e72e_4f34_af87_bd96dbf91ba9" hidden="1">#REF!</definedName>
    <definedName name="TB700ef2f2_b132_4b7c_ab54_98208edd63b4" hidden="1">#REF!</definedName>
    <definedName name="TB701cfc47_5d1d_432c_ae1f_3cfd3a59de89" hidden="1">#REF!</definedName>
    <definedName name="TB70224f9f_4222_4e05_a676_2cfb45102441" hidden="1">#REF!</definedName>
    <definedName name="TB7023c63e_0df2_4ef5_9c6d_ecc4ad1f6ed0" hidden="1">#REF!</definedName>
    <definedName name="TB70325e59_fc46_4e9e_910c_2b4f7758a060" hidden="1">#REF!</definedName>
    <definedName name="TB7036e372_61fb_48d4_b7db_3a627147aa29" hidden="1">#REF!</definedName>
    <definedName name="TB70383abd_3dff_431c_95b1_07e5a8e24ad1" hidden="1">#REF!</definedName>
    <definedName name="TB703eb7d7_029d_4935_96a3_814523daf41b" hidden="1">#REF!</definedName>
    <definedName name="TB704f185c_26e3_40a6_947c_ecdda50b61f6" hidden="1">#REF!</definedName>
    <definedName name="TB7050c7ca_54c9_48fd_849f_974fa35a4778" hidden="1">#REF!</definedName>
    <definedName name="TB7055d50b_48a1_4c38_9771_1fe74d307eb6" hidden="1">#REF!</definedName>
    <definedName name="TB705e5687_ea26_4d62_89f9_df7e961fd5ef" hidden="1">#REF!</definedName>
    <definedName name="TB705ebb47_7dc2_45c2_9186_b38c33c727d4" hidden="1">#REF!</definedName>
    <definedName name="TB705fcbb8_a5df_4289_b120_35e9d9bd464f" hidden="1">#REF!</definedName>
    <definedName name="TB7069976b_3e53_461b_9680_bc6a844af7d5" hidden="1">#REF!</definedName>
    <definedName name="TB7071cdd3_1248_44e9_bf1e_d9bd6c285d62" hidden="1">#REF!</definedName>
    <definedName name="TB7073e44b_9990_4812_af19_5eab357329b1" hidden="1">#REF!</definedName>
    <definedName name="TB707d8576_8efb_4e27_9662_da9e20f93613" hidden="1">#REF!</definedName>
    <definedName name="TB708daf47_eb42_4b87_b8bb_322f4c7e586b" hidden="1">#REF!</definedName>
    <definedName name="TB709421e2_db3a_4a78_b2d5_87579fcc6fb3" hidden="1">#REF!</definedName>
    <definedName name="TB70969689_22c3_4d10_98a2_63667ea7594a" hidden="1">#REF!</definedName>
    <definedName name="TB70a2ec49_9346_4208_b0df_f5a6c1fd7869" hidden="1">#REF!</definedName>
    <definedName name="TB70a8efe2_2839_444f_b5d7_009e4bf50269" hidden="1">#REF!</definedName>
    <definedName name="TB70c214c1_6815_4e27_8095_a3ac6d1540af" hidden="1">#REF!</definedName>
    <definedName name="TB70c4be31_ce84_4113_a500_c8365a6ebe18" hidden="1">#REF!</definedName>
    <definedName name="TB70c8c932_d6c4_41fb_b7d5_7e2cc8442bd9" hidden="1">#REF!</definedName>
    <definedName name="TB70c9c555_8078_4568_b2c5_f75104a27344" hidden="1">#REF!</definedName>
    <definedName name="TB70cbb637_5b31_4655_b105_15de0411e5c8" hidden="1">#REF!</definedName>
    <definedName name="TB70d04db5_8343_4509_81ac_a7a0130e50d6" hidden="1">#REF!</definedName>
    <definedName name="TB70db5a7a_771d_4a66_aecf_63af290f48bb" hidden="1">#REF!</definedName>
    <definedName name="TB70dc6760_3768_400b_992f_a3decb7293ea" hidden="1">#REF!</definedName>
    <definedName name="TB70df8089_9c67_47b6_b251_cf92dd9dfb13" hidden="1">#REF!</definedName>
    <definedName name="TB70e88eea_9d92_4ae3_aa6a_aaf2516e711e" hidden="1">#REF!</definedName>
    <definedName name="TB70e9a0dc_9fb7_4d6b_8ab1_cb9579a5da2f" hidden="1">#REF!</definedName>
    <definedName name="TB70ed8c39_426b_4fe7_8c74_834398b0cb92" hidden="1">#REF!</definedName>
    <definedName name="TB70f4af9a_e4e4_4aec_bcc3_288a1ee1b5d8" hidden="1">#REF!</definedName>
    <definedName name="TB70fbf37d_ac79_4306_80d2_0969989a458a" hidden="1">#REF!</definedName>
    <definedName name="TB710047b2_60d4_47fa_8d34_08963132d5c0" hidden="1">#REF!</definedName>
    <definedName name="TB71063532_b7c7_4ecc_a427_5df113370b32" hidden="1">#REF!</definedName>
    <definedName name="TB7109ac64_95fb_42cd_b174_dd6647e4ba96" hidden="1">#REF!</definedName>
    <definedName name="TB710ee36d_20e6_409b_bf2d_350cb84e1678" hidden="1">#REF!</definedName>
    <definedName name="TB71165e4d_2d76_46e3_9445_ffd998c17902" hidden="1">#REF!</definedName>
    <definedName name="TB711a91ce_7d6e_4c5e_8c0d_cbddf163267b" hidden="1">#REF!</definedName>
    <definedName name="TB711ee6a6_36c1_43e5_91c2_f36693582eee" hidden="1">#REF!</definedName>
    <definedName name="TB711ffacb_9dbb_4145_9a40_38f413d22680" hidden="1">#REF!</definedName>
    <definedName name="TB71255736_9750_400c_8470_1b1201184b23" hidden="1">#REF!</definedName>
    <definedName name="TB7127821f_b384_4dd1_b587_906119ae3831" hidden="1">#REF!</definedName>
    <definedName name="TB71298bef_d781_45e9_9c57_ed20393261c4" hidden="1">#REF!</definedName>
    <definedName name="TB712b1558_30b8_43de_b5f9_2b9dfab73bb8" hidden="1">#REF!</definedName>
    <definedName name="TB713dbf0b_4b1f_4133_895a_6b998d9a9888" hidden="1">#REF!</definedName>
    <definedName name="TB7144cf5e_dbb7_49cb_86ba_d5403d11e621" hidden="1">#REF!</definedName>
    <definedName name="TB7149b123_4f55_4b8e_89e2_76ea1815e7cc" hidden="1">#REF!</definedName>
    <definedName name="TB7151b470_7c2b_46d3_a017_cabd80514561" hidden="1">#REF!</definedName>
    <definedName name="TB7158c1e2_db26_428c_b765_a59f2ebf0dae" hidden="1">#REF!</definedName>
    <definedName name="TB7158edb1_4ce3_4081_afec_64f945d8e527" hidden="1">#REF!</definedName>
    <definedName name="TB716be462_2706_45ab_804a_7ccbbb8e12c3" hidden="1">#REF!</definedName>
    <definedName name="TB716ca3af_ebcf_4deb_a9c7_0131e45f2d8e" hidden="1">#REF!</definedName>
    <definedName name="TB71715ad2_d37e_47a1_a88f_dfb3e35a86ac" hidden="1">#REF!</definedName>
    <definedName name="TB7172a668_4dfd_4f89_842d_971171da7e2c" hidden="1">#REF!</definedName>
    <definedName name="TB717e8bbe_dfaf_4ad1_bd82_372a6be270b1" hidden="1">#REF!</definedName>
    <definedName name="TB7180bc52_ce1d_4327_96d3_3a2285e88590" hidden="1">#REF!</definedName>
    <definedName name="TB71851a33_89e8_40fd_a28e_3e503b350c1b" hidden="1">#REF!</definedName>
    <definedName name="TB718a37d8_e142_42e8_a315_ec161e846129" hidden="1">#REF!</definedName>
    <definedName name="TB719ba475_5fb1_42b4_8209_860b699c2a3b" hidden="1">#REF!</definedName>
    <definedName name="TB719c425a_f02c_4d2e_8db7_d0f269f64251" hidden="1">#REF!</definedName>
    <definedName name="TB71a10df5_61fa_430d_8e61_7e5f9ae0a182" hidden="1">#REF!</definedName>
    <definedName name="TB71b41af4_30e0_43e8_9318_dcb2794040cd" hidden="1">#REF!</definedName>
    <definedName name="TB71be5250_7f7e_44a8_8fdb_fd6981fbab1f" hidden="1">#REF!</definedName>
    <definedName name="TB71c824d4_76d1_4131_9e70_894f228691a6" hidden="1">#REF!</definedName>
    <definedName name="TB71c83ac0_262c_4ac9_8c37_7a2fb750eed3" hidden="1">#REF!</definedName>
    <definedName name="TB71d84d66_104d_464a_a4c1_2a4430c6316f" hidden="1">#REF!</definedName>
    <definedName name="TB71d9307e_f70e_4517_8cab_9ce32b26ee95" hidden="1">#REF!</definedName>
    <definedName name="TB71da1735_e48e_412b_8334_1a5a0aa39eac" hidden="1">#REF!</definedName>
    <definedName name="TB71df5b77_6db5_4621_8c9f_0ceedcbebf3b" hidden="1">#REF!</definedName>
    <definedName name="TB71e6cc3e_5109_41f3_94f3_393751763089" hidden="1">#REF!</definedName>
    <definedName name="TB71e738aa_aaca_4223_9bf4_2aebfad1dee4" hidden="1">#REF!</definedName>
    <definedName name="TB71ef6775_2d76_431e_80b2_d0593822d3ea" hidden="1">#REF!</definedName>
    <definedName name="TB71f084b2_921a_44bb_840c_dc1cbb595b54" hidden="1">#REF!</definedName>
    <definedName name="TB71f08e2c_ec8b_4960_affe_4e37ad9feafd" hidden="1">#REF!</definedName>
    <definedName name="TB71fb59ab_c63a_4556_b513_9c86f0249cab" hidden="1">#REF!</definedName>
    <definedName name="TB72008f34_4c8e_4c1e_83a1_8561393b2776" hidden="1">#REF!</definedName>
    <definedName name="TB7201f0c0_1d02_484a_a97d_a0eaaa60fd3f" hidden="1">#REF!</definedName>
    <definedName name="TB72047f7d_0503_4bbe_b5c2_ba86893c59f5" hidden="1">#REF!</definedName>
    <definedName name="TB720923d1_f4ec_4c1d_a04b_7077efda32a5" hidden="1">#REF!</definedName>
    <definedName name="TB720c8514_51bb_42c4_99e8_c32e06b84fc7" hidden="1">#REF!</definedName>
    <definedName name="TB72111398_8ba5_4b58_bab2_f2415d77427b" hidden="1">#REF!</definedName>
    <definedName name="TB72137b9c_578d_4841_87fd_8877f7645a21" hidden="1">#REF!</definedName>
    <definedName name="TB721b4520_2b88_43d2_aa34_08ea9699e1fc" hidden="1">#REF!</definedName>
    <definedName name="TB721ce47c_ed14_4baa_876d_17f0059a6054" hidden="1">#REF!</definedName>
    <definedName name="TB7220df35_4d1b_4c13_aa9d_047f80e76716" hidden="1">#REF!</definedName>
    <definedName name="TB72223740_25dc_4b50_9fa8_169fe685f41c" hidden="1">#REF!</definedName>
    <definedName name="TB72287fbe_76cf_43c8_8df3_1b1e505e6ab8" hidden="1">#REF!</definedName>
    <definedName name="TB722a9cd3_970f_4895_9583_ae100ef54240" hidden="1">#REF!</definedName>
    <definedName name="TB722bb5e6_6c21_4e91_85ce_7b5513eadb29" hidden="1">#REF!</definedName>
    <definedName name="TB7231e2fb_5381_4130_b1c8_aaf1f08b98d7" hidden="1">#REF!</definedName>
    <definedName name="TB7234cfdb_a4b1_4d6b_a4cd_18dc92dc2a6d" hidden="1">#REF!</definedName>
    <definedName name="TB7243764e_00bf_40e5_b63c_0b673ce92230" hidden="1">#REF!</definedName>
    <definedName name="TB724ab73e_28d4_4a36_8705_c0a7187072e3" hidden="1">#REF!</definedName>
    <definedName name="TB724e1e69_74f9_474e_bd03_5762c0b39a45" hidden="1">#REF!</definedName>
    <definedName name="TB724e5103_c0b6_4ac6_bd7e_09dffc9b1309" hidden="1">#REF!</definedName>
    <definedName name="TB724e9a0a_f60c_428f_a48f_30c295e28bac" hidden="1">#REF!</definedName>
    <definedName name="TB72505e8e_36dd_4b39_a2c0_8cf33c382194" hidden="1">#REF!</definedName>
    <definedName name="TB725c5872_e10e_488b_9277_277970b30390" hidden="1">#REF!</definedName>
    <definedName name="TB72665bdc_e0ec_41dc_a1c7_6d612d8019e5" hidden="1">#REF!</definedName>
    <definedName name="TB726a5f80_fb04_4cfc_9c00_2b6213e2323d" hidden="1">#REF!</definedName>
    <definedName name="TB726bed23_cc69_4405_990a_5579472b94d8" hidden="1">#REF!</definedName>
    <definedName name="TB727679d2_fb4b_4c75_a00b_3867c2e9ce7d" hidden="1">#REF!</definedName>
    <definedName name="TB7278b312_fb04_4f9c_9a79_e50498d6e12c" hidden="1">#REF!</definedName>
    <definedName name="TB727a7f47_b7d6_4586_92ee_96dd9e407ee2" hidden="1">#REF!</definedName>
    <definedName name="TB727b8da8_45a3_4883_88a0_a677a430aab9" hidden="1">#REF!</definedName>
    <definedName name="TB727e7567_327d_4c12_b485_39a407c144f1" hidden="1">#REF!</definedName>
    <definedName name="TB72901431_7dc3_4deb_9639_7422dc277b3d" hidden="1">#REF!</definedName>
    <definedName name="TB72958e1b_937a_479b_a419_4419d3361b98" hidden="1">#REF!</definedName>
    <definedName name="TB72a241f9_2546_443e_918a_e4d1e4df94b6" hidden="1">#REF!</definedName>
    <definedName name="TB72ab4474_180b_49e4_bdcf_c03366acccc7" hidden="1">#REF!</definedName>
    <definedName name="TB72b5f1a2_8416_45fa_a739_5c7ee9040e87" hidden="1">#REF!</definedName>
    <definedName name="TB72bcfe3a_4985_45e8_ac74_fcdb5e236e28" hidden="1">#REF!</definedName>
    <definedName name="TB72cca4c5_a2b8_48d4_94b5_929a3ba28980" hidden="1">#REF!</definedName>
    <definedName name="TB72ce0825_214e_435c_97f4_0b53b28ac978" hidden="1">#REF!</definedName>
    <definedName name="TB72d29305_1a8d_488a_b20f_f84dca757c51" hidden="1">#REF!</definedName>
    <definedName name="TB72d97767_1534_4a58_b116_70b4c923e345" hidden="1">#REF!</definedName>
    <definedName name="TB72df0257_8a34_46a9_8665_09e242b64e5f" hidden="1">#REF!</definedName>
    <definedName name="TB72e6cc32_4c15_4f61_ad28_d8cb5800ce3e" hidden="1">#REF!</definedName>
    <definedName name="TB72fd0c90_d3c1_4c6d_8c82_851f6c25bb99" hidden="1">#REF!</definedName>
    <definedName name="TB7300870c_61e6_45ed_b004_769376f32cf5" hidden="1">#REF!</definedName>
    <definedName name="TB7301948c_57e6_422d_9b70_5ab11d186c2e" hidden="1">#REF!</definedName>
    <definedName name="TB7307f78c_aaba_4358_8d95_0a8be488961f" hidden="1">#REF!</definedName>
    <definedName name="TB730afbfb_6b08_41b3_a52d_6eb7312c4a80" hidden="1">#REF!</definedName>
    <definedName name="TB730c800e_1a56_4f70_a100_ecd3c9d6e0d5" hidden="1">#REF!</definedName>
    <definedName name="TB731720f1_9752_4ced_93f3_a0761f232632" hidden="1">#REF!</definedName>
    <definedName name="TB73293f19_9174_4a72_a3cf_8698b889be3f" hidden="1">#REF!</definedName>
    <definedName name="TB732effd6_f44b_4174_aace_0bd658d7decf" hidden="1">#REF!</definedName>
    <definedName name="TB733021cf_5464_4877_8418_d73df70c12f3" hidden="1">#REF!</definedName>
    <definedName name="TB7330ac43_b180_47b9_a5b1_d6ad4e634b74" hidden="1">#REF!</definedName>
    <definedName name="TB7335d7e0_c668_4f0c_b03c_cab39d3db4e9" hidden="1">#REF!</definedName>
    <definedName name="TB734491ab_87e9_478d_9a38_8408431a61d2" hidden="1">#REF!</definedName>
    <definedName name="TB734537b1_fe7f_4e62_be45_917f31c382d2" hidden="1">#REF!</definedName>
    <definedName name="TB7349b720_9689_4e58_9b6c_a467d401ddf9" hidden="1">#REF!</definedName>
    <definedName name="TB734dbb38_955e_4749_b01e_2b237eb37a04" hidden="1">#REF!</definedName>
    <definedName name="TB7353142f_a007_4a9e_9090_c044fe246f6c" hidden="1">#REF!</definedName>
    <definedName name="TB7357bd01_8ce3_4495_bf8e_25b4336d98bd" hidden="1">#REF!</definedName>
    <definedName name="TB735da1cf_bb0f_46d5_8b84_e5dd503b7876" hidden="1">#REF!</definedName>
    <definedName name="TB73677b2e_2bd7_450d_8975_9ac82d9381bc" hidden="1">#REF!</definedName>
    <definedName name="TB7368c6e3_4d89_436d_9c5e_cff1e0b9b875" hidden="1">#REF!</definedName>
    <definedName name="TB736a22ac_07b1_4238_a63f_d3bfab6cdd3b" hidden="1">#REF!</definedName>
    <definedName name="TB73727d32_36c1_4014_bf94_4b13d8f14341" hidden="1">#REF!</definedName>
    <definedName name="TB73784fdb_f280_4827_b490_da765fc3dd48" hidden="1">#REF!</definedName>
    <definedName name="TB73832dec_7080_439c_9817_c44a41d767d6" hidden="1">#REF!</definedName>
    <definedName name="TB738fb9c9_337b_410e_981d_d8b336520530" hidden="1">#REF!</definedName>
    <definedName name="TB73a69353_71eb_49c8_bc04_4d6b643934f7" hidden="1">#REF!</definedName>
    <definedName name="TB73aba8cc_8fa4_449e_ae1e_9942b2364de3" hidden="1">#REF!</definedName>
    <definedName name="TB73b80b22_2d1e_4542_97c3_02bcba02a060" hidden="1">#REF!</definedName>
    <definedName name="TB73cf0fa9_c490_4067_89e6_0755e65b3e03" hidden="1">#REF!</definedName>
    <definedName name="TB73d44efd_3c62_4bb7_9276_b477563f8c89" hidden="1">#REF!</definedName>
    <definedName name="TB73dd6a25_0015_481b_b81e_595106453a65" hidden="1">#REF!</definedName>
    <definedName name="TB73e00682_0c7c_400d_8e6e_6c6a85ffec33" hidden="1">#REF!</definedName>
    <definedName name="TB73e1c985_6bff_4183_affd_52adac59f43e" hidden="1">#REF!</definedName>
    <definedName name="TB73e2be51_045f_4b8c_a852_628b059e8a63" hidden="1">#REF!</definedName>
    <definedName name="TB73ea4472_e352_4753_af7b_2950bb72dc2a" hidden="1">#REF!</definedName>
    <definedName name="TB73ef1c97_7384_4d57_852d_82a6ab1fe44c" hidden="1">#REF!</definedName>
    <definedName name="TB73f3d482_1ad6_4806_8394_189e561ebb71" hidden="1">#REF!</definedName>
    <definedName name="TB73f5df83_2971_4230_9573_739ea7d05413" hidden="1">#REF!</definedName>
    <definedName name="TB73f622cd_d05f_49eb_8438_f2210b06cf81" hidden="1">#REF!</definedName>
    <definedName name="TB73fa2ecf_586e_42a5_bc6e_095e1d164b77" hidden="1">#REF!</definedName>
    <definedName name="TB73fe2315_af09_43b6_8311_8d0335176ee6" hidden="1">#REF!</definedName>
    <definedName name="TB7407cb76_c6bb_4c89_b969_7292debea4b3" hidden="1">#REF!</definedName>
    <definedName name="TB7414c951_e7b2_4cee_89ee_10dd844001f1" hidden="1">#REF!</definedName>
    <definedName name="TB741f01e3_1f3a_4d50_a18f_fcffd1a18e12" hidden="1">#REF!</definedName>
    <definedName name="TB742d6d19_aaff_44d6_8578_2a0464f16f4c" hidden="1">#REF!</definedName>
    <definedName name="TB742e199b_12b1_446d_b73f_1fa68ee55315" hidden="1">#REF!</definedName>
    <definedName name="TB742f221c_ff44_4246_bab0_d357aa99815b" hidden="1">#REF!</definedName>
    <definedName name="TB74355139_7094_4e2d_a807_763cdf20ad37" hidden="1">#REF!</definedName>
    <definedName name="TB7439d452_d7f6_4afd_880e_5b659924ed35" hidden="1">#REF!</definedName>
    <definedName name="TB744c1820_cb3c_4c58_87a1_04d3d1bfe51f" hidden="1">#REF!</definedName>
    <definedName name="TB7450a8e7_fa75_412c_9992_b66d1fa84449" hidden="1">#REF!</definedName>
    <definedName name="TB7456ceee_1f51_4305_81eb_6998c73c0be9" hidden="1">#REF!</definedName>
    <definedName name="TB745a7fc9_9670_40fc_a0eb_24fc7a116426" hidden="1">#REF!</definedName>
    <definedName name="TB745e9455_3b28_4b49_bbc4_fd50c534929d" hidden="1">#REF!</definedName>
    <definedName name="TB745f0f30_85da_4f1a_b73a_464553b82955" hidden="1">#REF!</definedName>
    <definedName name="TB74655d39_7680_4a33_907a_40896b52d545" hidden="1">#REF!</definedName>
    <definedName name="TB746af981_538b_4206_be0f_839e614de136" hidden="1">#REF!</definedName>
    <definedName name="TB746b3734_6aec_47af_8990_7f3d67ef564a" hidden="1">#REF!</definedName>
    <definedName name="TB747c1215_92d1_414f_bfbb_020fb811f190" hidden="1">#REF!</definedName>
    <definedName name="TB7490bc1b_7051_4e39_8b86_4b7c5fa8b8d5" hidden="1">#REF!</definedName>
    <definedName name="TB749166f1_b043_44d3_8012_f2568dfda2c7" hidden="1">#REF!</definedName>
    <definedName name="TB74973623_30af_41b0_86fd_bbfdfa8ea4ec" hidden="1">#REF!</definedName>
    <definedName name="TB749a1340_b215_4134_88c7_81d74751e399" hidden="1">#REF!</definedName>
    <definedName name="TB749db12b_976d_42bd_826b_24c1e5b45c2d" hidden="1">#REF!</definedName>
    <definedName name="TB74a17012_24f9_45ff_8d8e_6d4d61829bf1" hidden="1">#REF!</definedName>
    <definedName name="TB74a407e6_f680_433d_a711_d1d4c6755bbf" hidden="1">#REF!</definedName>
    <definedName name="TB74ad0788_9471_4515_a34d_a01405336909" hidden="1">#REF!</definedName>
    <definedName name="TB74b141e1_e02f_45bf_b8aa_f9db83a527ae" hidden="1">#REF!</definedName>
    <definedName name="TB74b4102e_fbc5_4d79_a763_792f733e6b4b" hidden="1">#REF!</definedName>
    <definedName name="TB74b4ea4a_b9fc_429e_871d_47af6017a30a" hidden="1">#REF!</definedName>
    <definedName name="TB74c05c92_3b78_4b89_ab68_467f480f3054" hidden="1">#REF!</definedName>
    <definedName name="TB74d0c2d3_4bea_4ab2_a135_8c2ab746a713" hidden="1">#REF!</definedName>
    <definedName name="TB74d1adc0_86cd_448c_8ec7_c2200d638582" hidden="1">#REF!</definedName>
    <definedName name="TB74def425_3848_426e_a2c9_f091fd115ab2" hidden="1">#REF!</definedName>
    <definedName name="TB74e51dd3_6f93_4931_8b03_43caf55f1d5e" hidden="1">#REF!</definedName>
    <definedName name="TB74ea1bd9_2160_4578_88a9_3ac3613cd897" hidden="1">#REF!</definedName>
    <definedName name="TB74ec3a42_d4d2_4c2e_8ae9_ce8062a5c829" hidden="1">#REF!</definedName>
    <definedName name="TB74f0125c_49f3_4af7_8e18_a5cf3e02bfa4" hidden="1">#REF!</definedName>
    <definedName name="TB74f3f374_697f_4b9e_ae0b_aa7896a17844" hidden="1">#REF!</definedName>
    <definedName name="TB74f40b8b_7a5a_4c7d_be37_7a2de61f80b6" hidden="1">#REF!</definedName>
    <definedName name="TB74ff7c98_e8f9_4998_b6af_22a6116ee17a" hidden="1">#REF!</definedName>
    <definedName name="TB7501a6c6_a6e0_4dea_af3a_e4cd2056f65c" hidden="1">#REF!</definedName>
    <definedName name="TB7501f2f9_e7bc_4f38_b1a7_592daa6f882b" hidden="1">#REF!</definedName>
    <definedName name="TB750a2e94_3872_40df_90fe_6f38c2d554e4" hidden="1">#REF!</definedName>
    <definedName name="TB750acd0b_82ce_449b_9553_7c4a57e63013" hidden="1">#REF!</definedName>
    <definedName name="TB75197660_f8b8_457c_b98b_7184f3741a02" hidden="1">#REF!</definedName>
    <definedName name="TB751afefe_17ad_481a_86d8_d8db2f7e8952" hidden="1">#REF!</definedName>
    <definedName name="TB75367026_85b2_41cd_beb4_16d98852b6e0" hidden="1">#REF!</definedName>
    <definedName name="TB753706e7_7d14_480f_8aa3_43f2456ae706" hidden="1">#REF!</definedName>
    <definedName name="TB7538555b_3c84_46f4_a791_a785b0f555b0" hidden="1">#REF!</definedName>
    <definedName name="TB753a480c_bd85_44e4_862e_b245eeb6cec4" hidden="1">#REF!</definedName>
    <definedName name="TB754b0050_4205_475e_a2d6_198f3ebc2478" hidden="1">#REF!</definedName>
    <definedName name="TB754b2d50_cd49_41f9_bff6_06b3ba10dff3" hidden="1">#REF!</definedName>
    <definedName name="TB754cefec_e8f6_457d_89e7_c05a1106fcc0" hidden="1">#REF!</definedName>
    <definedName name="TB754d60e1_65d9_40da_952d_510a08bbacb3" hidden="1">#REF!</definedName>
    <definedName name="TB75529998_ad81_407d_a4ea_ca0824f84a67" hidden="1">#REF!</definedName>
    <definedName name="TB7558259f_1525_448d_b67a_8a7d03877ee4" hidden="1">#REF!</definedName>
    <definedName name="TB756158d0_4879_47bf_91d3_0746e0eecd2c" hidden="1">#REF!</definedName>
    <definedName name="TB756fec49_55fd_4820_90e0_cfb288ed72c9" hidden="1">#REF!</definedName>
    <definedName name="TB7573e463_16d2_4dac_94b6_305d7d106a0c" hidden="1">#REF!</definedName>
    <definedName name="TB7574bbcc_3c26_4235_b2ec_72c6dec0d836" hidden="1">#REF!</definedName>
    <definedName name="TB7576ed85_6306_4674_9bc2_925b2f04f70e" hidden="1">#REF!</definedName>
    <definedName name="TB75795966_976f_49b2_99ed_dc6dc09388df" hidden="1">#REF!</definedName>
    <definedName name="TB757c13c6_73ff_4baf_aa45_563ee506bc55" hidden="1">#REF!</definedName>
    <definedName name="TB757fd91e_5124_4031_872e_4696f6329755" hidden="1">#REF!</definedName>
    <definedName name="TB758d66cb_7e09_4309_9d06_3542282baa3f" hidden="1">#REF!</definedName>
    <definedName name="TB758db41e_7914_4f5a_82ec_d30732645993" hidden="1">#REF!</definedName>
    <definedName name="TB75956beb_f3c1_4095_8797_c013c601ddff" hidden="1">#REF!</definedName>
    <definedName name="TB75a1a8e8_bf3a_4908_9446_c9baf9c611d4" hidden="1">#REF!</definedName>
    <definedName name="TB75a7da90_8c84_47f5_b79f_acb87a5f3a59" hidden="1">#REF!</definedName>
    <definedName name="TB75b1db13_252a_4849_8fef_2aa58f1348d6" hidden="1">#REF!</definedName>
    <definedName name="TB75b4a9a0_157a_4d2c_9c11_816a12ef32e2" hidden="1">#REF!</definedName>
    <definedName name="TB75b74a58_7c76_42be_b83e_55c70532d5f7" hidden="1">#REF!</definedName>
    <definedName name="TB75ba5218_9ec9_461a_a617_746f28f6bfd7" hidden="1">#REF!</definedName>
    <definedName name="TB75c145ba_1b7a_4eef_b494_4c5ecbdb53a1" hidden="1">#REF!</definedName>
    <definedName name="TB75d6b4d3_1a07_4f8e_b7b6_4d90ba5e0cca" hidden="1">#REF!</definedName>
    <definedName name="TB75ddc27f_4c3b_4bab_870b_a965ebde8316" hidden="1">#REF!</definedName>
    <definedName name="TB75de9f20_3437_4a36_b436_192e09059cd2" hidden="1">#REF!</definedName>
    <definedName name="TB75ea2834_8277_4a91_b519_96f1a9de93b5" hidden="1">#REF!</definedName>
    <definedName name="TB75ec89be_265f_43ce_baaf_a11eb60d38eb" hidden="1">#REF!</definedName>
    <definedName name="TB75ef9a25_0fd7_404e_a2bd_cb822a3fe3a7" hidden="1">#REF!</definedName>
    <definedName name="TB76012041_7757_4e75_8996_b01c6bc35df1" hidden="1">#REF!</definedName>
    <definedName name="TB76046288_25e3_48c9_971a_33fa88cd16f0" hidden="1">#REF!</definedName>
    <definedName name="TB7616f5f9_25df_4a4a_80ae_bef48ed48d8d" hidden="1">#REF!</definedName>
    <definedName name="TB762622e0_5218_4307_a66c_e5c05e728eb7" hidden="1">#REF!</definedName>
    <definedName name="TB7628aa01_9442_4b6e_b5a2_f4203f5f5fd5" hidden="1">#REF!</definedName>
    <definedName name="TB7629cb3c_6b9e_4ecf_9332_50b2b71c15c6" hidden="1">#REF!</definedName>
    <definedName name="TB7634424d_eaf3_4419_b6c8_a0e03481cb0e" hidden="1">#REF!</definedName>
    <definedName name="TB763f8bd7_5499_413c_b71c_e9bcc1561ee1" hidden="1">#REF!</definedName>
    <definedName name="TB7648bc06_bff7_430b_af42_d1ed5552e5db" hidden="1">#REF!</definedName>
    <definedName name="TB764deded_9feb_478e_8dc4_d0d8052715e9" hidden="1">#REF!</definedName>
    <definedName name="TB76515001_7f2c_4ff1_acbf_386b8f051d28" hidden="1">#REF!</definedName>
    <definedName name="TB76532e80_0b4a_48f0_9add_47516567927a" hidden="1">#REF!</definedName>
    <definedName name="TB76566d34_5853_4cc5_bdcf_2c18ed0acca2" hidden="1">#REF!</definedName>
    <definedName name="TB76586597_322f_44f9_9c81_1158d24dadd0" hidden="1">#REF!</definedName>
    <definedName name="TB765efe14_e35c_4287_9bba_10b6c75fa841" hidden="1">#REF!</definedName>
    <definedName name="TB766288ab_89b0_4083_8042_5d66d9e95ccf" hidden="1">#REF!</definedName>
    <definedName name="TB76636d7f_3be1_4d43_9e37_e07a1885ad15" hidden="1">#REF!</definedName>
    <definedName name="TB76676a9f_9532_4f1f_afbe_87d8e9301544" hidden="1">#REF!</definedName>
    <definedName name="TB766aab29_9819_4421_9234_1ffde2466277" hidden="1">#REF!</definedName>
    <definedName name="TB7672cfad_21de_4bb0_8761_57f90f9c2b53" hidden="1">#REF!</definedName>
    <definedName name="TB7677aa77_43fd_4899_ba90_c0d562dd1c24" hidden="1">#REF!</definedName>
    <definedName name="TB767d80ce_a22f_431b_af63_070c8b38ce15" hidden="1">#REF!</definedName>
    <definedName name="TB76812934_1276_4f4d_9ce5_25802fa3e748" hidden="1">#REF!</definedName>
    <definedName name="TB768755f2_78b6_4469_946c_0c7842e70441" hidden="1">#REF!</definedName>
    <definedName name="TB7689ee5f_6136_432e_96b0_a592f62f6c68" hidden="1">#REF!</definedName>
    <definedName name="TB768a2f75_d0ad_4ead_a559_db6a8aa66763" hidden="1">#REF!</definedName>
    <definedName name="TB769c309a_5d80_4f6e_bac7_e0c6065666c6" hidden="1">#REF!</definedName>
    <definedName name="TB769e7ddb_dbe3_4c2f_b9c9_bdd760e84ea5" hidden="1">#REF!</definedName>
    <definedName name="TB769ffe65_f7bb_442a_b756_171546c27ac5" hidden="1">#REF!</definedName>
    <definedName name="TB76a7a0fa_5915_43e9_8161_450dabb284f3" hidden="1">#REF!</definedName>
    <definedName name="TB76b0dd19_c3ca_4c55_9833_1bd487647adb" hidden="1">#REF!</definedName>
    <definedName name="TB76c5caf1_89e7_4958_ae20_04d5d681ca9a" hidden="1">#REF!</definedName>
    <definedName name="TB76c61552_1847_4f5f_901c_2f242df84d68" hidden="1">#REF!</definedName>
    <definedName name="TB76cf1118_4942_4a03_b76d_31bec3b59d05" hidden="1">#REF!</definedName>
    <definedName name="TB76d1a29a_6091_4a06_a2b1_87895f182c22" hidden="1">#REF!</definedName>
    <definedName name="TB76d830c0_d13a_412c_bdcd_f69c412923a8" hidden="1">#REF!</definedName>
    <definedName name="TB76e0f9e9_3c74_426f_8354_5a11bac6d5bf" hidden="1">#REF!</definedName>
    <definedName name="TB76e9295d_d8ef_4d33_9f3b_ce5a4ef17641" hidden="1">#REF!</definedName>
    <definedName name="TB76fca6c8_e47d_443a_b7e8_d3367fa45e2d" hidden="1">#REF!</definedName>
    <definedName name="TB76fe0afb_5391_441a_8cf5_c2155091a959" hidden="1">#REF!</definedName>
    <definedName name="TB76ff34a6_c269_47bf_999d_85887d13e6da" hidden="1">#REF!</definedName>
    <definedName name="TB76ffac71_0917_44f9_9aed_bb6cdd2511df" hidden="1">#REF!</definedName>
    <definedName name="TB77068e1a_3904_414e_926b_176267e9979a" hidden="1">#REF!</definedName>
    <definedName name="TB770855d1_110f_46aa_b02d_780a787eb8ce" hidden="1">#REF!</definedName>
    <definedName name="TB7709e71c_e7f4_4fd7_82bb_d82ebbd72f84" hidden="1">#REF!</definedName>
    <definedName name="TB771a36a6_37ef_43ee_a0b2_832ff2fd3311" hidden="1">#REF!</definedName>
    <definedName name="TB771f106e_3787_4869_82dc_a280583e2a05" hidden="1">#REF!</definedName>
    <definedName name="TB771f4f14_3c5b_44fd_8003_47e1f4e6e50d" hidden="1">#REF!</definedName>
    <definedName name="TB7725b9e1_51e7_4fe3_a7cf_d7aef161d996" hidden="1">#REF!</definedName>
    <definedName name="TB772c41ec_838a_4554_86d4_1ad77189f637" hidden="1">#REF!</definedName>
    <definedName name="TB773bf073_f9fc_4fd0_b331_52dc4d085396" hidden="1">#REF!</definedName>
    <definedName name="TB774a53b9_29d5_445c_9d7b_f6cca6e40a54" hidden="1">#REF!</definedName>
    <definedName name="TB775829cb_d1d5_4628_8c72_aaeaaf545af2" hidden="1">#REF!</definedName>
    <definedName name="TB77624822_7619_4d2b_97d0_88d7059a5b88" hidden="1">#REF!</definedName>
    <definedName name="TB77673061_6fad_4dfb_b443_9f88357d572f" hidden="1">#REF!</definedName>
    <definedName name="TB77678092_46f7_493e_8267_5a57661a9532" hidden="1">#REF!</definedName>
    <definedName name="TB776f4b5a_0635_4f0a_aef5_fdfb28014c87" hidden="1">#REF!</definedName>
    <definedName name="TB776f4f09_9d74_4bb4_bd58_c2fa4d80659b" hidden="1">#REF!</definedName>
    <definedName name="TB7775d7c9_fa6f_43e6_832d_c4b48206159c" hidden="1">#REF!</definedName>
    <definedName name="TB7793b5e6_7537_483a_bfd8_d1d79932dbb9" hidden="1">#REF!</definedName>
    <definedName name="TB77990eb8_db08_4523_a84a_79a1a139c0fd" hidden="1">#REF!</definedName>
    <definedName name="TB77a724e7_6156_49e6_9199_b911bf11ca80" hidden="1">#REF!</definedName>
    <definedName name="TB77aa87fb_a59e_43a1_a81b_f56aeef72ac1" hidden="1">#REF!</definedName>
    <definedName name="TB77ae89f8_2ea2_4fe6_bcfc_cfb8196b9c3b" hidden="1">#REF!</definedName>
    <definedName name="TB77b6b5d3_e305_4ff6_9922_664d767c0461" hidden="1">#REF!</definedName>
    <definedName name="TB77bcf3bb_a7d6_4f7c_aded_760a213361c9" hidden="1">#REF!</definedName>
    <definedName name="TB77c72be1_36e4_4fae_8531_8b5d392999ee" hidden="1">#REF!</definedName>
    <definedName name="TB77ccf21f_6298_488e_804e_62d06b25b9aa" hidden="1">#REF!</definedName>
    <definedName name="TB77d46426_5af1_4fe4_8226_13eae25ebf6a" hidden="1">#REF!</definedName>
    <definedName name="TB77d598b4_fc95_4bb5_b677_1b3a43501dc7" hidden="1">#REF!</definedName>
    <definedName name="TB77e3ce71_0d95_4362_a60b_3c99961ed829" hidden="1">#REF!</definedName>
    <definedName name="TB77ed4199_fc9d_41d3_bb7b_da9aa7a3edbe" hidden="1">#REF!</definedName>
    <definedName name="TB77f04027_aadf_4e0f_a3d1_49ca89fb0e75" hidden="1">#REF!</definedName>
    <definedName name="TB77fc8cc3_9976_4ddc_83b5_07759cebce16" hidden="1">#REF!</definedName>
    <definedName name="TB780e94ef_7048_4fe2_9929_b0e65c090e67" hidden="1">#REF!</definedName>
    <definedName name="TB7816788d_e82c_425e_8d62_c74632601499" hidden="1">#REF!</definedName>
    <definedName name="TB78241823_4b1a_4bd1_93d1_0f564c7c7f1a" hidden="1">#REF!</definedName>
    <definedName name="TB78254064_3f77_4bbc_9aa8_e6b4d4c40809" hidden="1">#REF!</definedName>
    <definedName name="TB7827b5ae_a667_4720_bc00_00136db3a33d" hidden="1">#REF!</definedName>
    <definedName name="TB78311374_0706_45a1_9338_9396ae5f88be" hidden="1">#REF!</definedName>
    <definedName name="TB78340aee_61b4_42cd_82cb_722430562fe6" hidden="1">#REF!</definedName>
    <definedName name="TB783814dc_6ebe_4a97_a43f_a23c7f77d50d" hidden="1">#REF!</definedName>
    <definedName name="TB78385a1f_d548_441f_8921_1dc3f66f4d1a" hidden="1">#REF!</definedName>
    <definedName name="TB78435e15_828b_4d7d_a5e7_35efdf0acb2c" hidden="1">#REF!</definedName>
    <definedName name="TB7846c230_9be5_42c4_bc97_71084f2ac74a" hidden="1">#REF!</definedName>
    <definedName name="TB7847098c_6055_4aac_9bc3_3abad2377d48" hidden="1">#REF!</definedName>
    <definedName name="TB784fb1bf_a8dc_4625_b79b_5f8252a72273" hidden="1">#REF!</definedName>
    <definedName name="TB78514ebc_fc0f_4f0c_941c_bbe8e46f108b" hidden="1">#REF!</definedName>
    <definedName name="TB7853782f_9446_40ac_b682_1829786c1124" hidden="1">#REF!</definedName>
    <definedName name="TB7854bce8_f51b_400f_86f1_5b12b2f7b2e7" hidden="1">#REF!</definedName>
    <definedName name="TB785a9635_5134_40a8_ac27_087dc9146cd1" hidden="1">#REF!</definedName>
    <definedName name="TB786079b9_86e0_435c_a655_0c8cf4766194" hidden="1">#REF!</definedName>
    <definedName name="TB786a6e33_3c60_4939_81e9_f5f3a5b7d9a2" hidden="1">#REF!</definedName>
    <definedName name="TB786c5b11_1d90_4ae7_922d_71ea37d2dcbc" hidden="1">#REF!</definedName>
    <definedName name="TB7877b695_4654_4ca5_86cf_d5899a9d1925" hidden="1">#REF!</definedName>
    <definedName name="TB787a498d_6db7_4570_abb4_a26c6061457f" hidden="1">#REF!</definedName>
    <definedName name="TB787e70fe_5bca_428b_aefc_04b052f3e0ff" hidden="1">#REF!</definedName>
    <definedName name="TB788934e5_4bfa_4b0f_84e9_3ef8b72e7da5" hidden="1">#REF!</definedName>
    <definedName name="TB788a8a6c_d374_45b8_9e74_cb194bb41180" hidden="1">#REF!</definedName>
    <definedName name="TB7895d16f_cc39_48d3_be81_ecba43894135" hidden="1">#REF!</definedName>
    <definedName name="TB78a5b3c7_1934_4c98_bf16_4db9729b9cd1" hidden="1">#REF!</definedName>
    <definedName name="TB78acd831_5da9_4680_8070_7cc0e8459b7f" hidden="1">#REF!</definedName>
    <definedName name="TB78b79897_2740_4b4f_b434_fcc6f59176e0" hidden="1">#REF!</definedName>
    <definedName name="TB78be9b4b_56d0_4d8e_851b_c3789bf6042a" hidden="1">#REF!</definedName>
    <definedName name="TB78bf4707_5e14_4bd5_96ed_ab2f4110f94a" hidden="1">#REF!</definedName>
    <definedName name="TB78d130de_c80e_4407_bd5e_ac46c3f7399f" hidden="1">#REF!</definedName>
    <definedName name="TB78d92f00_7b91_4888_ad98_fae6c4129aa4" hidden="1">#REF!</definedName>
    <definedName name="TB78da979a_2a70_4632_a9c3_e792531a5150" hidden="1">#REF!</definedName>
    <definedName name="TB78e5b764_f98e_4ba8_acca_934403faae56" hidden="1">#REF!</definedName>
    <definedName name="TB78e62984_a3db_4077_bd64_bfc545c26870" hidden="1">#REF!</definedName>
    <definedName name="TB78ea194c_f180_4da1_9a7b_1dd370954589" hidden="1">#REF!</definedName>
    <definedName name="TB78f490e4_0857_414b_b0f4_34cff19d173b" hidden="1">#REF!</definedName>
    <definedName name="TB78f98d1b_824b_4e1d_ad92_b015abfc3f92" hidden="1">#REF!</definedName>
    <definedName name="TB78fac335_86ca_44df_9d33_e4cfccc43bd9" hidden="1">#REF!</definedName>
    <definedName name="TB79010545_10a7_4624_8c99_c29393a26e83" hidden="1">#REF!</definedName>
    <definedName name="TB79026277_34df_4b1b_bb29_7c6483dabfa2" hidden="1">#REF!</definedName>
    <definedName name="TB7906d1d3_8688_4cbc_a934_8b1072e103bc" hidden="1">#REF!</definedName>
    <definedName name="TB790f2438_01a3_4fed_924d_4f6eaca25684" hidden="1">#REF!</definedName>
    <definedName name="TB7925a85e_e4e2_411c_a4f6_9c107be69789" hidden="1">#REF!</definedName>
    <definedName name="TB792ca8f8_f118_4099_99a8_1a854b7f94d9" hidden="1">#REF!</definedName>
    <definedName name="TB7938b61e_35f1_4766_8a8d_9c9b1e6c32d8" hidden="1">#REF!</definedName>
    <definedName name="TB794b5171_7bb6_42a8_ab50_5690ec567d40" hidden="1">#REF!</definedName>
    <definedName name="TB795d866d_e919_4224_93f9_ee44718ea42c" hidden="1">#REF!</definedName>
    <definedName name="TB796def8e_5450_47ca_b420_88f8bbb1fdb4" hidden="1">#REF!</definedName>
    <definedName name="TB79768f6e_ec94_4df6_bafa_6566d65b18aa" hidden="1">#REF!</definedName>
    <definedName name="TB797aef96_e660_4c87_9a54_67f68143e649" hidden="1">#REF!</definedName>
    <definedName name="TB797cd21f_ca12_4366_9c81_541911f12ad9" hidden="1">#REF!</definedName>
    <definedName name="TB79811d90_95ff_4ce3_b595_ab53fe21946f" hidden="1">#REF!</definedName>
    <definedName name="TB7982db2d_ac6b_4812_aacf_c3d1a4736c04" hidden="1">#REF!</definedName>
    <definedName name="TB7983d0e3_8363_4152_a321_64d2a3062c9b" hidden="1">#REF!</definedName>
    <definedName name="TB7990117d_7690_49fa_abe5_f4c3653d68fb" hidden="1">#REF!</definedName>
    <definedName name="TB7996ecf9_3f25_4c12_8b2d_7eb809ad2edc" hidden="1">#REF!</definedName>
    <definedName name="TB799af045_5474_4ae2_8ef9_78729003af46" hidden="1">#REF!</definedName>
    <definedName name="TB799b1919_6732_4f92_aeb2_6448f0f2a12e" hidden="1">#REF!</definedName>
    <definedName name="TB79a23840_3482_4a06_950c_ebcdd82cb0fc" hidden="1">#REF!</definedName>
    <definedName name="TB79a755fc_cef0_4c45_bc12_7b5e05085baa" hidden="1">#REF!</definedName>
    <definedName name="TB79bc30bd_55e7_49c0_a786_39fc598a7add" hidden="1">#REF!</definedName>
    <definedName name="TB79bc9480_8cb2_4afb_9441_e4d61f963017" hidden="1">#REF!</definedName>
    <definedName name="TB79d27461_5283_4049_b355_32bc30d6d112" hidden="1">#REF!</definedName>
    <definedName name="TB79e029c8_8e08_4217_9b7a_ac40aa394742" hidden="1">#REF!</definedName>
    <definedName name="TB79e1dfe0_ca86_492c_afe3_2cf1002666c0" hidden="1">#REF!</definedName>
    <definedName name="TB79eb35c0_72a5_43fe_9471_f4156c5199c0" hidden="1">#REF!</definedName>
    <definedName name="TB79f5f360_79f6_498d_a726_d8585d1899e5" hidden="1">#REF!</definedName>
    <definedName name="TB79ff1365_45d8_4c20_ad26_755effd5403c" hidden="1">#REF!</definedName>
    <definedName name="TB7a03a279_2302_40b3_9a80_07ce00d1b3ec" hidden="1">#REF!</definedName>
    <definedName name="TB7a068508_d17e_4ada_b848_19046bb90624" hidden="1">#REF!</definedName>
    <definedName name="TB7a118249_be61_486a_aa0a_bc94f452c678" hidden="1">#REF!</definedName>
    <definedName name="TB7a17df6d_6aca_4686_ba35_9640f8d43da2" hidden="1">#REF!</definedName>
    <definedName name="TB7a18c0b5_a610_4136_9978_fd7259c4f600" hidden="1">#REF!</definedName>
    <definedName name="TB7a2adb13_424c_4973_ad33_5baeb3046e71" hidden="1">#REF!</definedName>
    <definedName name="TB7a3ad407_2946_44b6_a24a_e4458e2c64db" hidden="1">#REF!</definedName>
    <definedName name="TB7a6ab263_5656_48a0_b5dd_f32b7af638a5" hidden="1">#REF!</definedName>
    <definedName name="TB7a6e5ff7_ce1c_44f4_8a1e_5cf2dacb7af8" hidden="1">#REF!</definedName>
    <definedName name="TB7a6f8315_1180_45f2_af6e_1d83b91744d3" hidden="1">#REF!</definedName>
    <definedName name="TB7a748b12_1513_413e_9030_cc5a85deee4a" hidden="1">#REF!</definedName>
    <definedName name="TB7a7cbaae_ac2d_41eb_a14d_627db1d8c9d9" hidden="1">#REF!</definedName>
    <definedName name="TB7a826666_cc11_45c4_8ecd_ec6130a4c5c6" hidden="1">#REF!</definedName>
    <definedName name="TB7a8bc5bc_3ff4_435c_9e4f_e8b397d873cf" hidden="1">#REF!</definedName>
    <definedName name="TB7a8c6709_6028_445c_bb6b_8bed8810223f" hidden="1">#REF!</definedName>
    <definedName name="TB7a8d5f87_178a_4d2f_9bb2_13dd5da554fa" hidden="1">#REF!</definedName>
    <definedName name="TB7a923c17_ddac_4246_a1e0_403e5ffefbc7" hidden="1">#REF!</definedName>
    <definedName name="TB7a9ef930_6a9d_467c_8284_4f40c8fd1b7c" hidden="1">#REF!</definedName>
    <definedName name="TB7aa61408_530f_4e85_8790_1c23ebc78dda" hidden="1">#REF!</definedName>
    <definedName name="TB7aa85115_c444_4735_90f2_1da60b004bdf" hidden="1">#REF!</definedName>
    <definedName name="TB7aaf6172_59b3_4345_a4a3_666aee5e9ff8" hidden="1">#REF!</definedName>
    <definedName name="TB7ab8f9c1_c0c7_4233_a325_23b6ddfe7a96" hidden="1">#REF!</definedName>
    <definedName name="TB7abcb9fa_5daf_4fbc_b5dd_d9e1f150e6cf" hidden="1">#REF!</definedName>
    <definedName name="TB7ac3a97a_bc34_44ff_b81c_82b556cd9fee" hidden="1">#REF!</definedName>
    <definedName name="TB7acad8dc_fe70_4049_b705_255833136e3d" hidden="1">#REF!</definedName>
    <definedName name="TB7acbd0f1_fc1e_42ce_ae4a_51b25366808f" hidden="1">#REF!</definedName>
    <definedName name="TB7ae96534_1cde_4cf1_bd1a_581d010b1baf" hidden="1">#REF!</definedName>
    <definedName name="TB7aea82a4_ce97_426f_9ffc_a8ba49aa93cb" hidden="1">#REF!</definedName>
    <definedName name="TB7b03e1d4_87f3_4418_8bc5_f6ecb24c20ec" hidden="1">#REF!</definedName>
    <definedName name="TB7b08b432_a582_40b6_9b6b_a36ab9f22f19" hidden="1">#REF!</definedName>
    <definedName name="TB7b0d7804_2758_41d4_ba55_a68615b5c1d7" hidden="1">#REF!</definedName>
    <definedName name="TB7b0e37d1_62c9_4173_bfb2_9bd235eca629" hidden="1">#REF!</definedName>
    <definedName name="TB7b0fb773_ffcf_4ff0_9d6e_12c7856e0b65" hidden="1">#REF!</definedName>
    <definedName name="TB7b190a64_5db6_4760_b19d_e10b2d53f1d4" hidden="1">#REF!</definedName>
    <definedName name="TB7b1dee45_c5f8_4017_b511_1a8bb10ab117" hidden="1">#REF!</definedName>
    <definedName name="TB7b1f49c1_f4fa_4193_9e4b_1e779acc062a" hidden="1">#REF!</definedName>
    <definedName name="TB7b21606a_eba1_4caf_87e4_2a741d56ecaa" hidden="1">#REF!</definedName>
    <definedName name="TB7b2c1680_682e_41d8_b989_c8116f12383b" hidden="1">#REF!</definedName>
    <definedName name="TB7b3934db_16b5_4858_a896_18c2343b61b8" hidden="1">#REF!</definedName>
    <definedName name="TB7b4329c2_8e8f_4478_be36_5eba619fe6f8" hidden="1">#REF!</definedName>
    <definedName name="TB7b4d6e77_ae24_45f0_8a5d_656f13167187" hidden="1">#REF!</definedName>
    <definedName name="TB7b51cf30_dcf1_44dd_82f4_93bb7b73d6d2" hidden="1">#REF!</definedName>
    <definedName name="TB7b56928e_c586_41fe_9d83_25cc14841aee" hidden="1">#REF!</definedName>
    <definedName name="TB7b57d287_fdb1_4d9e_a998_be82f2ee8a84" hidden="1">#REF!</definedName>
    <definedName name="TB7b5d5b88_10a3_497b_bc1d_244956a62edf" hidden="1">#REF!</definedName>
    <definedName name="TB7b5fba22_8ba7_490c_b005_7d66ab403f05" hidden="1">#REF!</definedName>
    <definedName name="TB7b6fffc4_9af9_4826_a98d_4a79ac04d60d" hidden="1">#REF!</definedName>
    <definedName name="TB7b806e99_9414_4440_952a_3208de1601a1" hidden="1">#REF!</definedName>
    <definedName name="TB7b87a3f3_83ce_4aaa_a031_d4217515a00a" hidden="1">#REF!</definedName>
    <definedName name="TB7b87e242_7889_45c2_b492_95a33ee67dad" hidden="1">#REF!</definedName>
    <definedName name="TB7b915ca6_1e30_4e10_b805_17ce5bf0591c" hidden="1">#REF!</definedName>
    <definedName name="TB7b9be319_8e1f_4e26_8e37_ad2b9086f21a" hidden="1">#REF!</definedName>
    <definedName name="TB7ba2db5b_c3d7_40a9_8892_f3ce0c8b5642" hidden="1">#REF!</definedName>
    <definedName name="TB7bb35023_5a2f_4707_9584_a3c1f66de1de" hidden="1">#REF!</definedName>
    <definedName name="TB7bb841ad_7d21_4299_9e5f_c117b52578b3" hidden="1">#REF!</definedName>
    <definedName name="TB7bbc4016_5151_4871_b5b6_155a4b4cf181" hidden="1">#REF!</definedName>
    <definedName name="TB7bbf6c3b_bb36_4779_9715_83d489e0a933" hidden="1">#REF!</definedName>
    <definedName name="TB7bc42646_d6c5_4409_91c3_86843bd7ffd2" hidden="1">#REF!</definedName>
    <definedName name="TB7bc4f7e6_b0c8_4de3_aa3c_a16cb63b054d" hidden="1">#REF!</definedName>
    <definedName name="TB7bc56477_7408_4680_acc2_d32888f8cb44" hidden="1">#REF!</definedName>
    <definedName name="TB7be856df_7cf1_42a9_b563_0b502daf84f2" hidden="1">#REF!</definedName>
    <definedName name="TB7be9e810_929a_48ad_a23f_afa2b879dae4" hidden="1">#REF!</definedName>
    <definedName name="TB7beb0c7f_f2e7_48b2_89d3_9e531de459d8" hidden="1">#REF!</definedName>
    <definedName name="TB7befa798_880c_42ad_b5f2_66a3c9b2ec6a" hidden="1">#REF!</definedName>
    <definedName name="TB7bf28ed4_347d_443f_8582_8fe8b54565fc" hidden="1">#REF!</definedName>
    <definedName name="TB7bf6e8b9_c678_4f0f_b163_677988848940" hidden="1">#REF!</definedName>
    <definedName name="TB7c0066d7_561c_4223_ad53_abfc15a21dc5" hidden="1">#REF!</definedName>
    <definedName name="TB7c042479_05b6_4140_9b24_2eb2f8cbe0cd" hidden="1">#REF!</definedName>
    <definedName name="TB7c04b673_3ac7_44d2_abd6_c6b55dbf7363" hidden="1">#REF!</definedName>
    <definedName name="TB7c192735_a440_46c5_83c7_f09a9d7bbafb" hidden="1">#REF!</definedName>
    <definedName name="TB7c1ae355_58e8_4287_996d_903a6b968352" hidden="1">#REF!</definedName>
    <definedName name="TB7c1de402_4be9_4adb_964a_897551076c0a" hidden="1">#REF!</definedName>
    <definedName name="TB7c31d82d_389f_4e9b_9a5f_07079829c363" hidden="1">#REF!</definedName>
    <definedName name="TB7c405df1_210b_4b35_9951_2a9be24ac2ef" hidden="1">#REF!</definedName>
    <definedName name="TB7c4222c7_b0fd_425f_b33a_5bf45ff8109a" hidden="1">#REF!</definedName>
    <definedName name="TB7c472dcc_0fd8_47df_afc7_06ec725d69c8" hidden="1">#REF!</definedName>
    <definedName name="TB7c4813ab_3780_4822_83b8_870f7d3bb816" hidden="1">#REF!</definedName>
    <definedName name="TB7c4e6173_6c84_4603_84c1_9be857238784" hidden="1">#REF!</definedName>
    <definedName name="TB7c51e3d5_885e_454d_bb71_6783ce5b2dc4" hidden="1">#REF!</definedName>
    <definedName name="TB7c533ded_d42b_4897_9d17_eb33f387c806" hidden="1">#REF!</definedName>
    <definedName name="TB7c5c8051_b092_4135_8783_3ddf70a591ab" hidden="1">#REF!</definedName>
    <definedName name="TB7c605cfa_1a1c_4886_a299_151baab05231" hidden="1">#REF!</definedName>
    <definedName name="TB7c62ffd6_231e_4dad_a6ea_61fd66440c50" hidden="1">#REF!</definedName>
    <definedName name="TB7c6adce8_72ec_44fe_aa28_5ecfaddf9888" hidden="1">#REF!</definedName>
    <definedName name="TB7c716ef2_5138_42dd_8c4d_d69061c3bba4" hidden="1">#REF!</definedName>
    <definedName name="TB7c8ffb80_3769_476f_b6df_6ccf91370ac5" hidden="1">#REF!</definedName>
    <definedName name="TB7ca4c37f_2870_4170_bf53_6fa887093d7c" hidden="1">#REF!</definedName>
    <definedName name="TB7ca541f9_9eee_4682_97bf_9ea0ca13e88d" hidden="1">#REF!</definedName>
    <definedName name="TB7ca8ba37_5c02_46a9_8e43_96192d9ea61e" hidden="1">#REF!</definedName>
    <definedName name="TB7caa05ed_186b_4dc6_a37f_660622554e9b" hidden="1">#REF!</definedName>
    <definedName name="TB7cb760ee_3a29_4719_b128_129c59e78663" hidden="1">#REF!</definedName>
    <definedName name="TB7cc6456f_a8e1_402e_94db_ef8878bd13b0" hidden="1">#REF!</definedName>
    <definedName name="TB7cd67da2_465b_46b8_80bb_1f935140d2bf" hidden="1">#REF!</definedName>
    <definedName name="TB7cda50a8_6a20_4850_8d1e_ef5e1e9e5540" hidden="1">#REF!</definedName>
    <definedName name="TB7cdbdbf7_67f3_4e62_82e9_708a3643dd38" hidden="1">#REF!</definedName>
    <definedName name="TB7cdcdc3e_4338_46f3_bafe_7db13541f736" hidden="1">#REF!</definedName>
    <definedName name="TB7cdfca87_2dbc_4bea_a69f_4bcb92131fa6" hidden="1">#REF!</definedName>
    <definedName name="TB7ce49716_46ff_44f5_90e9_0d5101a30e57" hidden="1">#REF!</definedName>
    <definedName name="TB7cea09df_6b3a_4058_aade_d7fbfb847e48" hidden="1">#REF!</definedName>
    <definedName name="TB7cee93cc_212d_4bb5_89b6_a94446c69a5e" hidden="1">#REF!</definedName>
    <definedName name="TB7cf01e36_46c6_4b64_b384_d89fa4b68227" hidden="1">#REF!</definedName>
    <definedName name="TB7cf224e2_97aa_410c_a9b4_41ed9e01f118" hidden="1">#REF!</definedName>
    <definedName name="TB7d0166d0_015c_4a4f_99c3_d7b12c7dd4ef" hidden="1">#REF!</definedName>
    <definedName name="TB7d041a38_5f86_4c20_8d0e_838162200115" hidden="1">#REF!</definedName>
    <definedName name="TB7d0536a3_8d0e_4b3a_9ac4_ceb6867bd252" hidden="1">#REF!</definedName>
    <definedName name="TB7d07a6b1_30a1_4fe6_a772_528c0289433b" hidden="1">#REF!</definedName>
    <definedName name="TB7d161f77_fa72_41b0_8638_319cbf361fe9" hidden="1">#REF!</definedName>
    <definedName name="TB7d1ca6c6_f798_4247_8d5a_7af1c3ce4dcc" hidden="1">#REF!</definedName>
    <definedName name="TB7d1ee3b7_ccd2_4b1e_af62_e29c07bbf684" hidden="1">#REF!</definedName>
    <definedName name="TB7d238027_be2c_4cc5_9c80_4244f3910318" hidden="1">#REF!</definedName>
    <definedName name="TB7d2818b6_33e4_4361_a767_320c42d223ee" hidden="1">#REF!</definedName>
    <definedName name="TB7d2fea74_5e81_451e_bda3_877e517e56f8" hidden="1">#REF!</definedName>
    <definedName name="TB7d372f50_4a1a_4eeb_ae47_3451321a8621" hidden="1">#REF!</definedName>
    <definedName name="TB7d44b67b_f75c_4e0d_a454_e38f25d0115a" hidden="1">#REF!</definedName>
    <definedName name="TB7d51c53a_f20a_48a2_8e66_8ab407855013" hidden="1">#REF!</definedName>
    <definedName name="TB7d5472ef_aa58_495b_9f31_28516090b250" hidden="1">#REF!</definedName>
    <definedName name="TB7d58694d_df32_4dfe_a392_8b2fdada4aff" hidden="1">#REF!</definedName>
    <definedName name="TB7d60916b_f5e6_45a2_92af_909aef26a3a8" hidden="1">#REF!</definedName>
    <definedName name="TB7d718d88_f67e_4edf_a7dc_ecac235ae5c6" hidden="1">#REF!</definedName>
    <definedName name="TB7d7b7450_4447_4eaa_9a87_b1ebdc7cde31" hidden="1">#REF!</definedName>
    <definedName name="TB7d7d9be1_cd7a_4ddf_9a18_81bc9acba3ed" hidden="1">#REF!</definedName>
    <definedName name="TB7d897cb4_ec8e_4623_a964_28218c4a99bc" hidden="1">#REF!</definedName>
    <definedName name="TB7d8aa5a4_a5c7_41f3_a7fe_1fa5f98a5f5e" hidden="1">#REF!</definedName>
    <definedName name="TB7d8b5cc1_f099_4bfe_822e_9c5cfddfb0e4" hidden="1">#REF!</definedName>
    <definedName name="TB7d8f4db7_6751_4c52_b22f_b838b042b911" hidden="1">#REF!</definedName>
    <definedName name="TB7d9bcfc8_e174_4822_a0df_10807ab38aed" hidden="1">#REF!</definedName>
    <definedName name="TB7da736ff_2af8_484d_be8c_29757cb34c07" hidden="1">#REF!</definedName>
    <definedName name="TB7daf1e12_f3d1_4719_8a96_449732803846" hidden="1">#REF!</definedName>
    <definedName name="TB7db00740_c834_44b5_9b29_a358512f56c3" hidden="1">#REF!</definedName>
    <definedName name="TB7db1047f_7bc3_41f9_a16c_0c9137eee1f7" hidden="1">#REF!</definedName>
    <definedName name="TB7dc1ab74_0b03_4906_9491_87da8e6cb7b1" hidden="1">#REF!</definedName>
    <definedName name="TB7dc62b05_a891_4376_9bff_379b7988013d" hidden="1">#REF!</definedName>
    <definedName name="TB7dc68bc9_2fba_4f02_aaad_013bf8499214" hidden="1">#REF!</definedName>
    <definedName name="TB7dc76455_4a0f_468a_b5b0_ced82fbdbc45" hidden="1">#REF!</definedName>
    <definedName name="TB7dcc7b8b_a473_4446_bf0a_794072b67efb" hidden="1">#REF!</definedName>
    <definedName name="TB7de15edc_d3b2_48ff_88b4_df7ebb6473c0" hidden="1">#REF!</definedName>
    <definedName name="TB7de4bc0f_ad4c_4ebb_9c69_306af82d8069" hidden="1">#REF!</definedName>
    <definedName name="TB7de86a1b_3571_4473_aef9_464b77ef35d6" hidden="1">#REF!</definedName>
    <definedName name="TB7deb40eb_7197_428a_b8b0_d50b5eae54c6" hidden="1">#REF!</definedName>
    <definedName name="TB7dfcd7e6_c039_48b0_b0a4_5c310d5aefe1" hidden="1">#REF!</definedName>
    <definedName name="TB7e04b8bb_90d3_4d2e_b68b_717e5bfd8aae" hidden="1">#REF!</definedName>
    <definedName name="TB7e04f3bc_ca92_498a_bc5e_563d5fbe9cf0" hidden="1">#REF!</definedName>
    <definedName name="TB7e0fb5f9_9a0c_46cc_9da2_c843837ae741" hidden="1">#REF!</definedName>
    <definedName name="TB7e1b8b6f_0b3b_4d31_b554_66f07f7871d1" hidden="1">#REF!</definedName>
    <definedName name="TB7e2229bc_d5a7_4032_ba95_1b329eb63cdf" hidden="1">#REF!</definedName>
    <definedName name="TB7e24f717_e79c_40a0_996c_9194059a2d43" hidden="1">#REF!</definedName>
    <definedName name="TB7e287a57_e60a_4b71_b294_8dc2b36a83b4" hidden="1">#REF!</definedName>
    <definedName name="TB7e2ce5f3_20c4_4191_bbfd_896bccb44ccc" hidden="1">#REF!</definedName>
    <definedName name="TB7e3170f2_1aba_40b8_bf93_b611563e222f" hidden="1">#REF!</definedName>
    <definedName name="TB7e31f409_593e_4286_9a29_9b5ee2b7eeb5" hidden="1">#REF!</definedName>
    <definedName name="TB7e380589_049e_4a6c_b1c7_e9f229fc3c3e" hidden="1">#REF!</definedName>
    <definedName name="TB7e397ac9_fa77_4332_afbb_d07110752a45" hidden="1">#REF!</definedName>
    <definedName name="TB7e418390_2d73_4630_927f_8f2400faf86b" hidden="1">#REF!</definedName>
    <definedName name="TB7e468b2a_b860_420b_98fb_5f5aebbd8ed7" hidden="1">#REF!</definedName>
    <definedName name="TB7e4c1774_52c1_4b36_87fc_9394a22b77c2" hidden="1">#REF!</definedName>
    <definedName name="TB7e4d6574_55b2_4153_b0fc_cdbe8af1ce27" hidden="1">#REF!</definedName>
    <definedName name="TB7e51594c_ea80_47df_8df0_e7e6c151e832" hidden="1">#REF!</definedName>
    <definedName name="TB7e547489_1a9f_41f6_8dea_c709579fd8b4" hidden="1">#REF!</definedName>
    <definedName name="TB7e58b205_f1e5_486d_8330_f8cbab8e51d9" hidden="1">#REF!</definedName>
    <definedName name="TB7e5b726f_6669_4073_bd2c_6cae8041c06a" hidden="1">#REF!</definedName>
    <definedName name="TB7e5b818f_8ea8_49b3_8671_a44df6a1b13b" hidden="1">#REF!</definedName>
    <definedName name="TB7e610906_6600_41f1_bc20_0ea13ca1e0c2" hidden="1">#REF!</definedName>
    <definedName name="TB7e66f3c5_dac2_4b62_b7e0_f7d1617a6544" hidden="1">#REF!</definedName>
    <definedName name="TB7e689dda_8f91_4945_b37f_1adf90e9c1a5" hidden="1">#REF!</definedName>
    <definedName name="TB7e694056_a6f3_4d1a_ad80_c1cefef62280" hidden="1">#REF!</definedName>
    <definedName name="TB7e6de24e_625f_48b2_a20b_9feaf9dabc31" hidden="1">#REF!</definedName>
    <definedName name="TB7e730245_b014_4594_b131_f105e14587fe" hidden="1">#REF!</definedName>
    <definedName name="TB7e756405_148d_4f4d_9c20_ffae35c8c520" hidden="1">#REF!</definedName>
    <definedName name="TB7e77cd66_f63a_4d6b_a99a_744622c11f1d" hidden="1">#REF!</definedName>
    <definedName name="TB7e77dc2a_ec96_41e5_a0ca_3fe4969df64b" hidden="1">#REF!</definedName>
    <definedName name="TB7e7eb942_2f0e_4e83_90ab_fe0ee51528d2" hidden="1">#REF!</definedName>
    <definedName name="TB7e800751_5026_4944_aac1_dfaff10b4c28" hidden="1">#REF!</definedName>
    <definedName name="TB7e8f2ddf_2ded_409d_8bee_09b290231497" hidden="1">#REF!</definedName>
    <definedName name="TB7e96e074_30b1_4f32_b6ba_e64592939743" hidden="1">#REF!</definedName>
    <definedName name="TB7e9a46ee_4264_4089_97fa_9bb32dc178d2" hidden="1">#REF!</definedName>
    <definedName name="TB7e9bc7b5_0ffd_427f_b614_eb32e5f0d5fb" hidden="1">#REF!</definedName>
    <definedName name="TB7ea4cf31_8634_4e8d_bc56_acf42fa5aadb" hidden="1">#REF!</definedName>
    <definedName name="TB7ea5a593_c4a1_4d22_8891_f7a2858901a8" hidden="1">#REF!</definedName>
    <definedName name="TB7eaed962_ec32_4808_8e83_a410693dda83" hidden="1">#REF!</definedName>
    <definedName name="TB7ebe9321_c732_45c5_8500_5f8edef67457" hidden="1">#REF!</definedName>
    <definedName name="TB7ec44593_03e1_40a8_bf1f_ef83fc0d87a6" hidden="1">#REF!</definedName>
    <definedName name="TB7ecd887c_f04c_4a1d_aba7_a4451ea0ac64" hidden="1">#REF!</definedName>
    <definedName name="TB7ece862e_b953_4c04_abb9_b4b4a844f33a" hidden="1">#REF!</definedName>
    <definedName name="TB7ed01576_ed60_4411_bb4e_2fb55468e104" hidden="1">#REF!</definedName>
    <definedName name="TB7ed6b9fc_1906_407b_9390_f1c646eaa5a0" hidden="1">#REF!</definedName>
    <definedName name="TB7edadfa5_c560_4326_a431_2a5988b57b8b" hidden="1">#REF!</definedName>
    <definedName name="TB7edd3f50_1a59_46ce_b0ab_e2c622e58b43" hidden="1">#REF!</definedName>
    <definedName name="TB7ee7ad18_f61a_4b61_b807_73579dfa153f" hidden="1">#REF!</definedName>
    <definedName name="TB7ef0a1f9_b53c_40b6_a01d_d9b0198ce39e" hidden="1">#REF!</definedName>
    <definedName name="TB7f0058c8_0f6b_43fd_b94c_a79ad8e63953" hidden="1">#REF!</definedName>
    <definedName name="TB7f053feb_6d58_456f_8059_bdeb1234969b" hidden="1">#REF!</definedName>
    <definedName name="TB7f0d4e12_29ae_41ca_aa93_a6d859e1662e" hidden="1">#REF!</definedName>
    <definedName name="TB7f118f77_f5b1_4997_93dc_a0307e472bdb" hidden="1">#REF!</definedName>
    <definedName name="TB7f134932_87ab_4eb0_a5bc_f8fa644f3e1c" hidden="1">#REF!</definedName>
    <definedName name="TB7f1a7877_a604_4e91_860c_dd071ac4327a" hidden="1">#REF!</definedName>
    <definedName name="TB7f267902_9765_4de8_874b_57eb0e04bae4" hidden="1">#REF!</definedName>
    <definedName name="TB7f27b968_5e7a_4d25_bf95_db77ed7541a9" hidden="1">#REF!</definedName>
    <definedName name="TB7f27d128_ae99_44f4_a1fc_c6f9221159b8" hidden="1">#REF!</definedName>
    <definedName name="TB7f2c414a_98e8_4c22_9285_35e6e021d6b2" hidden="1">#REF!</definedName>
    <definedName name="TB7f305a11_26a8_42f1_89b8_8f1b8b859bfc" hidden="1">#REF!</definedName>
    <definedName name="TB7f33694f_15fb_4e03_8cd5_51ba42955af7" hidden="1">#REF!</definedName>
    <definedName name="TB7f36998e_ea7b_415f_a896_c9e3b8ffdacc" hidden="1">#REF!</definedName>
    <definedName name="TB7f3a95cb_b0da_47d3_890c_7c6cf0fbc676" hidden="1">#REF!</definedName>
    <definedName name="TB7f3b679d_693d_44f6_aa8a_cc69583fb351" hidden="1">#REF!</definedName>
    <definedName name="TB7f483cdd_169d_41c5_aced_eaa50113b6ea" hidden="1">#REF!</definedName>
    <definedName name="TB7f535b04_d2b9_41db_8c4e_4f9d52c30a95" hidden="1">#REF!</definedName>
    <definedName name="TB7f5bce87_f63f_4aad_a684_aa41d8957a6c" hidden="1">#REF!</definedName>
    <definedName name="TB7f5cd909_1c5a_4ba1_b2dc_5a34bf0ec285" hidden="1">#REF!</definedName>
    <definedName name="TB7f5e50a7_f1e4_46f9_9ef7_51ea904c1e72" hidden="1">#REF!</definedName>
    <definedName name="TB7f6111fa_101d_4068_8533_70f1706053b7" hidden="1">#REF!</definedName>
    <definedName name="TB7f694d8f_b86c_46f5_8e96_0f92ed2b97f3" hidden="1">#REF!</definedName>
    <definedName name="TB7f6b0aee_f01c_4215_b8bc_3d083f3fc8d2" hidden="1">#REF!</definedName>
    <definedName name="TB7f6f77aa_d76d_4a32_ae2a_9121526e276a" hidden="1">#REF!</definedName>
    <definedName name="TB7f70a90f_7195_4ccb_91de_1ad020785335" hidden="1">#REF!</definedName>
    <definedName name="TB7f70aab9_2270_4094_bc9e_6cb76255058f" hidden="1">#REF!</definedName>
    <definedName name="TB7f7c59ce_4658_4195_8aaf_a0d4a32fc124" hidden="1">#REF!</definedName>
    <definedName name="TB7f817a82_d9bf_448d_966a_ff4cd6317d1f" hidden="1">#REF!</definedName>
    <definedName name="TB7f820778_92db_400f_a1bf_94e19c5fb505" hidden="1">#REF!</definedName>
    <definedName name="TB7f8d9d4a_0d68_4a4e_a9ca_9f8d3254b6fd" hidden="1">#REF!</definedName>
    <definedName name="TB7f8f1e85_f726_4876_95ae_c15e3c54b7e9" hidden="1">#REF!</definedName>
    <definedName name="TB7fa41e1c_78c6_4911_a255_ad4b5f03bca2" hidden="1">#REF!</definedName>
    <definedName name="TB7fa5967e_bfcb_478f_b084_1e98f81d8368" hidden="1">#REF!</definedName>
    <definedName name="TB7fb14e53_fad2_41d4_b185_63fd57244741" hidden="1">#REF!</definedName>
    <definedName name="TB7fb381fe_cb8b_404c_8636_a10c5dc80c77" hidden="1">#REF!</definedName>
    <definedName name="TB7fb388c8_e9bf_49ee_b1b7_18c711271969" hidden="1">#REF!</definedName>
    <definedName name="TB7fb4afa8_f035_4333_9efb_95070fb1d9ed" hidden="1">#REF!</definedName>
    <definedName name="TB7fb8c810_ea23_4ce7_affb_166430c88b4b" hidden="1">#REF!</definedName>
    <definedName name="TB7fd82443_70a8_41a0_9a8a_6cf73fe0e51e" hidden="1">#REF!</definedName>
    <definedName name="TB7fd8cd8c_67df_4f9d_a202_605d04977a01" hidden="1">#REF!</definedName>
    <definedName name="TB7fd8ecae_6283_416f_9a46_ba0d600ba58f" hidden="1">#REF!</definedName>
    <definedName name="TB7fdb94d9_5a89_410d_b58b_8ab69b7c23df" hidden="1">#REF!</definedName>
    <definedName name="TB7fde5c1f_8540_46bb_9e39_ec358f8c31e7" hidden="1">#REF!</definedName>
    <definedName name="TB7fec0d4d_664b_4dbd_96bb_a481a973ad24" hidden="1">#REF!</definedName>
    <definedName name="TB7fec97cf_3f47_4b3d_86b5_34a356c601fa" hidden="1">#REF!</definedName>
    <definedName name="TB7ff19e49_4c70_4b3f_8aaf_a38f1f253319" hidden="1">#REF!</definedName>
    <definedName name="TB7ff1aff9_0fb2_4717_bc87_580fc73455ee" hidden="1">#REF!</definedName>
    <definedName name="TB7ff1baec_abc4_48fb_863a_052ff03e74fd" hidden="1">#REF!</definedName>
    <definedName name="TB7ff8b7bf_690f_4187_b67f_3cadba67eba4" hidden="1">#REF!</definedName>
    <definedName name="TB80097235_5fdb_4ac4_96d8_cb8997245398" hidden="1">#REF!</definedName>
    <definedName name="TB800ab4da_6676_4c1a_b014_10a1006aa13f" hidden="1">#REF!</definedName>
    <definedName name="TB800acf27_7047_42af_a76b_57cadf5852e6" hidden="1">#REF!</definedName>
    <definedName name="TB8020251f_d2c7_4b02_aee7_b19ed971c163" hidden="1">#REF!</definedName>
    <definedName name="TB80216623_34be_4518_a952_82ee0eaa0b4b" hidden="1">#REF!</definedName>
    <definedName name="TB80278219_c41e_438d_8363_685087e448bb" hidden="1">#REF!</definedName>
    <definedName name="TB802a17b1_f557_41ca_a27c_7e8a4f451273" hidden="1">#REF!</definedName>
    <definedName name="TB802f44ad_72f3_4004_b2ba_4438bba9c7bf" hidden="1">#REF!</definedName>
    <definedName name="TB8038b7da_01d7_495b_9903_2bbf50abfea6" hidden="1">#REF!</definedName>
    <definedName name="TB8039bdf3_2e62_43ba_a1c6_5ba6472dacb4" hidden="1">#REF!</definedName>
    <definedName name="TB804170d0_eb45_41a3_8cb9_8eb0acbbf251" hidden="1">#REF!</definedName>
    <definedName name="TB804b6e64_2358_4970_8cd4_ebfb6bcdd3e9" hidden="1">#REF!</definedName>
    <definedName name="TB805ddf28_a35c_48d6_91a3_e73f95ef4458" hidden="1">#REF!</definedName>
    <definedName name="TB805e32fc_e7a9_4272_96fd_32a6aa2ad485" hidden="1">#REF!</definedName>
    <definedName name="TB805e8b1c_f079_4d21_8ccd_f81b4d56f6dd" hidden="1">#REF!</definedName>
    <definedName name="TB806cfb0b_0129_41f9_ae4c_c58e161d1a40" hidden="1">#REF!</definedName>
    <definedName name="TB806ee08a_40ad_451e_b2cd_4b4f69ea1fdc" hidden="1">#REF!</definedName>
    <definedName name="TB8077195a_c0c1_4007_b98c_59ff01a3ffa4" hidden="1">#REF!</definedName>
    <definedName name="TB807899bf_ed12_4058_b99e_dfe0080edf5e" hidden="1">#REF!</definedName>
    <definedName name="TB8084056a_7b59_4497_aa6b_6f9d0de34864" hidden="1">#REF!</definedName>
    <definedName name="TB8088901f_f105_40f8_a879_2c9a4b6958f3" hidden="1">#REF!</definedName>
    <definedName name="TB809366b0_ac18_44c8_a22a_249e38626a19" hidden="1">#REF!</definedName>
    <definedName name="TB8096612a_54dc_4735_81dc_84b88eb7495a" hidden="1">#REF!</definedName>
    <definedName name="TB80ab57a6_0869_473e_a9bb_da34d61d9327" hidden="1">#REF!</definedName>
    <definedName name="TB80aff846_7399_408d_a69b_226ef957b6dd" hidden="1">#REF!</definedName>
    <definedName name="TB80b99743_72c0_4dd8_a7bc_c1cb8d296559" hidden="1">#REF!</definedName>
    <definedName name="TB80bae661_26f8_4287_8d85_878a07fe0d68" hidden="1">#REF!</definedName>
    <definedName name="TB80bc538b_e80f_4d28_a9c6_f0e9d7d67bc1" hidden="1">#REF!</definedName>
    <definedName name="TB80d9de23_4ecc_4c46_8a1c_f3a255a014c2" hidden="1">#REF!</definedName>
    <definedName name="TB80da16ad_6e19_479d_b82e_740a2d3ba56b" hidden="1">#REF!</definedName>
    <definedName name="TB80da33a3_8c2f_4560_a66d_9c098507c406" hidden="1">#REF!</definedName>
    <definedName name="TB80e9a6ca_a85a_408b_b158_e4c4f59f70f5" hidden="1">#REF!</definedName>
    <definedName name="TB80ef2019_917b_449d_b965_0068518e9b99" hidden="1">#REF!</definedName>
    <definedName name="TB80ef5234_2274_4deb_9b88_4c97062753cf" hidden="1">#REF!</definedName>
    <definedName name="TB80f4a791_14bf_48b7_b574_6d1744ea3aa8" hidden="1">#REF!</definedName>
    <definedName name="TB80f4ee1c_233f_4176_a7d1_4ca4932221cc" hidden="1">#REF!</definedName>
    <definedName name="TB80f60764_7ed2_451f_a128_d19423d72c7a" hidden="1">#REF!</definedName>
    <definedName name="TB80f868f4_f80e_43f6_bfe3_573b8af8e4cf" hidden="1">#REF!</definedName>
    <definedName name="TB80fc295f_b4dc_4103_b4d0_3546c8de1b22" hidden="1">#REF!</definedName>
    <definedName name="TB80ff35a1_4da2_4bb7_b11b_979a52e187b7" hidden="1">#REF!</definedName>
    <definedName name="TB81030f26_462b_4136_9a06_ffab7397444f" hidden="1">#REF!</definedName>
    <definedName name="TB81156350_73f7_4897_ba06_36dda746afa4" hidden="1">#REF!</definedName>
    <definedName name="TB8117c9f1_626e_4859_87f3_007f51e5b8cc" hidden="1">#REF!</definedName>
    <definedName name="TB811885f3_3705_4ef5_b4af_36f12f8cd5f7" hidden="1">#REF!</definedName>
    <definedName name="TB81323b93_445d_4c1b_a241_23d7c0d4f88d" hidden="1">#REF!</definedName>
    <definedName name="TB8136448d_0024_48f9_9889_68ed2d65782e" hidden="1">#REF!</definedName>
    <definedName name="TB8136633a_18bf_4f40_ba24_6fa55901351f" hidden="1">#REF!</definedName>
    <definedName name="TB8136a49a_cec5_4bfa_b97c_1d663bfd7f0a" hidden="1">#REF!</definedName>
    <definedName name="TB813fc5b4_e8d5_415d_b78f_7dbf25d09c38" hidden="1">#REF!</definedName>
    <definedName name="TB8155f50a_90f7_4f37_9db9_de8df452fa00" hidden="1">#REF!</definedName>
    <definedName name="TB8159081f_4deb_4dcb_a552_28a8d7dfc9ba" hidden="1">#REF!</definedName>
    <definedName name="TB815a7128_7005_4766_8a58_c46f5ea28e83" hidden="1">#REF!</definedName>
    <definedName name="TB8164aec6_98fe_4bad_82ea_2016ee3b2291" hidden="1">#REF!</definedName>
    <definedName name="TB81657e43_1d58_4528_a7bb_4d2fbbdbe403" hidden="1">#REF!</definedName>
    <definedName name="TB8169dbb0_8d2c_4720_ae97_d04f224efcf0" hidden="1">#REF!</definedName>
    <definedName name="TB8170b4c1_e5d9_4aeb_a5b2_6a6cf183ef0a" hidden="1">#REF!</definedName>
    <definedName name="TB8179c45f_54cf_44fc_81e2_4f239a790022" hidden="1">#REF!</definedName>
    <definedName name="TB817bc79d_b24a_421c_9797_67b992d75ff2" hidden="1">#REF!</definedName>
    <definedName name="TB817f77c9_ae82_4bd1_897c_bdab467d5e2d" hidden="1">#REF!</definedName>
    <definedName name="TB818115ef_3b57_400f_a4a2_c8134a6a3373" hidden="1">#REF!</definedName>
    <definedName name="TB8188e357_fe33_4f4c_8a8b_0f934676a20f" hidden="1">#REF!</definedName>
    <definedName name="TB818ce6a2_5737_4d6e_92b5_9a50b056a9e1" hidden="1">#REF!</definedName>
    <definedName name="TB818de2f3_65f4_4321_abf1_d095970698ec" hidden="1">#REF!</definedName>
    <definedName name="TB819077a9_4394_4060_b806_eff2a9d1e3a0" hidden="1">#REF!</definedName>
    <definedName name="TB8199219f_097f_4e45_8b0d_a2b88067b69c" hidden="1">#REF!</definedName>
    <definedName name="TB81a02b42_0bcf_426a_bae1_6a388d437166" hidden="1">#REF!</definedName>
    <definedName name="TB81a68893_a40d_4833_9f08_c5495100dfcf" hidden="1">#REF!</definedName>
    <definedName name="TB81a7fc91_b87b_4538_952f_e1ef7c4c630e" hidden="1">#REF!</definedName>
    <definedName name="TB81ad6c83_7276_4ae9_8786_0c8cd7bb8a9d" hidden="1">#REF!</definedName>
    <definedName name="TB81ae658a_fe3c_4e33_80a5_80f6aaefc575" hidden="1">#REF!</definedName>
    <definedName name="TB81b95386_95e9_4b00_8c4c_8bace72cb62c" hidden="1">#REF!</definedName>
    <definedName name="TB81be18df_a042_43c7_aab0_fbcfa51faf45" hidden="1">#REF!</definedName>
    <definedName name="TB81c7b190_e15a_452e_aada_68004c1c64f2" hidden="1">#REF!</definedName>
    <definedName name="TB81d98d7d_b0b4_4004_bc51_1a0f97e5890e" hidden="1">#REF!</definedName>
    <definedName name="TB81de3153_b45e_49f2_9644_81ca83b0dc87" hidden="1">#REF!</definedName>
    <definedName name="TB81e3e80c_b0e9_429c_9e1e_d2ca46aab7ad" hidden="1">#REF!</definedName>
    <definedName name="TB81ea75f5_0f72_4887_8f1f_515d3e3aebe2" hidden="1">#REF!</definedName>
    <definedName name="TB81fadb5f_7b04_41b5_aa6a_59501a6dfc3a" hidden="1">#REF!</definedName>
    <definedName name="TB81fee2af_ec16_43d5_8804_e284f09138f2" hidden="1">#REF!</definedName>
    <definedName name="TB820ad5f3_659b_4646_8b78_117f25445586" hidden="1">#REF!</definedName>
    <definedName name="TB8216cef8_fb68_48c3_b6d1_df49046274cc" hidden="1">#REF!</definedName>
    <definedName name="TB821b8542_f173_4e99_8ca4_bdf8ad3f5c6a" hidden="1">#REF!</definedName>
    <definedName name="TB821f79ce_bfc2_4a2b_baf5_52e1ad91c655" hidden="1">#REF!</definedName>
    <definedName name="TB822780e6_ef0f_4822_853a_de875230a2c4" hidden="1">#REF!</definedName>
    <definedName name="TB822d73f7_5ded_4949_a8e5_19b59c0af277" hidden="1">#REF!</definedName>
    <definedName name="TB82320e55_bb0f_4096_bac5_bfb49c0e9f44" hidden="1">#REF!</definedName>
    <definedName name="TB82384508_8b6c_47ed_a336_569d295ec283" hidden="1">#REF!</definedName>
    <definedName name="TB823bd254_f718_4eac_8225_8819f151d78d" hidden="1">#REF!</definedName>
    <definedName name="TB823d98b2_ee69_424e_8de0_64e0e7bb5e5f" hidden="1">#REF!</definedName>
    <definedName name="TB8244f05f_d533_4b8a_a12c_43d23db48039" hidden="1">#REF!</definedName>
    <definedName name="TB824940d3_c4ef_42d4_8a7d_4d792a4c7a27" hidden="1">#REF!</definedName>
    <definedName name="TB8257564f_2936_4630_9906_9afd4e962380" hidden="1">#REF!</definedName>
    <definedName name="TB8259fa47_5b94_4018_a4fb_0d4e175a4cf6" hidden="1">#REF!</definedName>
    <definedName name="TB825a53e9_b787_4a78_ac31_a22470f75750" hidden="1">#REF!</definedName>
    <definedName name="TB8260e256_dd8f_46ef_8147_4134b22dc3e6" hidden="1">#REF!</definedName>
    <definedName name="TB8262b42c_2653_43cd_9c4c_cb7ba0fd48d2" hidden="1">#REF!</definedName>
    <definedName name="TB826568e0_3201_4f16_ab10_d6755e1f2e85" hidden="1">#REF!</definedName>
    <definedName name="TB82670b87_9b70_4a29_a2ac_d37f35c1c898" hidden="1">#REF!</definedName>
    <definedName name="TB82a9603a_8b52_48c9_be58_524537afb2a0" hidden="1">#REF!</definedName>
    <definedName name="TB82acb80c_cf03_4e71_a087_6b20337f2fe4" hidden="1">#REF!</definedName>
    <definedName name="TB82b890b8_4ce4_4048_9865_6b920659e68d" hidden="1">#REF!</definedName>
    <definedName name="TB82b98d8e_6549_446f_86c4_b96b48c8d40e" hidden="1">#REF!</definedName>
    <definedName name="TB82bdb768_b4ef_470f_9e6f_6b09df9197b1" hidden="1">#REF!</definedName>
    <definedName name="TB82c16805_2b69_4732_9f88_a10a8e3b1757" hidden="1">#REF!</definedName>
    <definedName name="TB82c54892_ae3b_4495_875a_2c92d632e61a" hidden="1">#REF!</definedName>
    <definedName name="TB82ceab9d_4175_4964_9e28_f140057518dc" hidden="1">#REF!</definedName>
    <definedName name="TB82e70f61_cb5f_48d5_bb58_3f3f4b5ff2e1" hidden="1">#REF!</definedName>
    <definedName name="TB82e9201c_d178_422f_9143_518c93552286" hidden="1">#REF!</definedName>
    <definedName name="TB82f4e32d_4e98_47a2_9066_94357c0f8527" hidden="1">#REF!</definedName>
    <definedName name="TB82f566b9_167c_480a_acec_629338605fd6" hidden="1">#REF!</definedName>
    <definedName name="TB830eb575_79f9_45b6_9e73_780707899bde" hidden="1">#REF!</definedName>
    <definedName name="TB830fc5e2_dd8d_4bbf_a8ed_daef3f3ace5d" hidden="1">#REF!</definedName>
    <definedName name="TB830fd8d6_cb8a_4619_882f_ac1c633cdcab" hidden="1">#REF!</definedName>
    <definedName name="TB831652f6_99fe_44a7_8b6f_efa4ac795396" hidden="1">#REF!</definedName>
    <definedName name="TB832aa0c0_1c01_4667_bbd6_06cd76e05e19" hidden="1">#REF!</definedName>
    <definedName name="TB832f503e_7a62_428b_a752_64dd596165d6" hidden="1">#REF!</definedName>
    <definedName name="TB832f8bdb_4183_4f09_99f8_fa21712b803d" hidden="1">#REF!</definedName>
    <definedName name="TB832fb198_e3f8_4698_be91_b7820d5c0c7f" hidden="1">#REF!</definedName>
    <definedName name="TB833408b5_f084_4b27_8be4_0b2c0f3af47a" hidden="1">#REF!</definedName>
    <definedName name="TB83353181_f9f3_4ee3_9620_399134c4dfba" hidden="1">#REF!</definedName>
    <definedName name="TB833aeea9_b3df_44fe_844c_2bc5b09f550b" hidden="1">#REF!</definedName>
    <definedName name="TB8356e214_4639_4851_a2ca_e6c7ade7e68b" hidden="1">#REF!</definedName>
    <definedName name="TB835cc1dc_8c68_4213_9d7c_0d22bd737c7b" hidden="1">#REF!</definedName>
    <definedName name="TB836150f2_b12d_4919_91b6_c188376dd445" hidden="1">#REF!</definedName>
    <definedName name="TB836408f4_4d9d_4b3d_943e_0c528edb5be8" hidden="1">#REF!</definedName>
    <definedName name="TB836c5c12_fcf7_4188_b5c7_bd2a570a705b" hidden="1">#REF!</definedName>
    <definedName name="TB8376529b_00d3_421b_9480_2b3ec4ee23ff" hidden="1">#REF!</definedName>
    <definedName name="TB8379bb1d_fcfc_4b03_8070_399ad1d8efc4" hidden="1">#REF!</definedName>
    <definedName name="TB83895885_a1b7_4868_852e_b32425b6e36f" hidden="1">#REF!</definedName>
    <definedName name="TB83969141_0453_4152_a4ad_ccb9bc2201dd" hidden="1">#REF!</definedName>
    <definedName name="TB839d8a5c_5cc4_45e6_b9c8_7f1c035ec2f6" hidden="1">#REF!</definedName>
    <definedName name="TB83a373bf_c346_42a3_90f4_98a89ab92088" hidden="1">#REF!</definedName>
    <definedName name="TB83a9ce8c_ac72_4537_9c94_017defbaffc5" hidden="1">#REF!</definedName>
    <definedName name="TB83ab2f09_48ce_4bb3_aed4_9846dd67264b" hidden="1">#REF!</definedName>
    <definedName name="TB83abcd75_541d_4f8e_990a_c8fc3c44c66a" hidden="1">#REF!</definedName>
    <definedName name="TB83b61e0d_8498_4149_8b34_d523364b0a7b" hidden="1">#REF!</definedName>
    <definedName name="TB83bc85ab_ee65_48f7_b30d_6c1d569211be" hidden="1">#REF!</definedName>
    <definedName name="TB83cf6ff8_db50_4cc2_b27c_24c9512285ae" hidden="1">#REF!</definedName>
    <definedName name="TB83dd461e_d99e_463d_a6b9_11eb18ea5f5a" hidden="1">#REF!</definedName>
    <definedName name="TB83e285e3_c3aa_4cbe_b455_51b0a829a520" hidden="1">#REF!</definedName>
    <definedName name="TB83e2cf70_0a91_450e_880f_9240af7c68e3" hidden="1">#REF!</definedName>
    <definedName name="TB83e4a705_f4bc_47c2_833e_a6e4903d09dc" hidden="1">#REF!</definedName>
    <definedName name="TB83f1b673_9849_42c1_b662_d25eeb9e5723" hidden="1">#REF!</definedName>
    <definedName name="TB83fc3c6f_dffd_4f44_9360_452c045c5948" hidden="1">#REF!</definedName>
    <definedName name="TB83fca6c6_d204_47a0_b941_e8c199286004" hidden="1">#REF!</definedName>
    <definedName name="TB83ffa32d_7133_40e3_bee3_9caef8e3b7e4" hidden="1">#REF!</definedName>
    <definedName name="TB84085f89_a65e_41ae_a7ab_05c284cfcdc7" hidden="1">#REF!</definedName>
    <definedName name="TB8415bbdd_0900_4ae4_9da1_aa40cb7445db" hidden="1">#REF!</definedName>
    <definedName name="TB841ae986_3f47_4bd2_8dc6_9458dd6845f1" hidden="1">#REF!</definedName>
    <definedName name="TB8423c8d8_d77e_4930_8695_7564540919d7" hidden="1">#REF!</definedName>
    <definedName name="TB84242a7f_814b_4ff4_8cae_feb8201e73ed" hidden="1">#REF!</definedName>
    <definedName name="TB8429ec8d_ba8b_437d_81c9_e51f78317276" hidden="1">#REF!</definedName>
    <definedName name="TB842b4ac1_3861_4216_b60f_417c585c738e" hidden="1">#REF!</definedName>
    <definedName name="TB842d77c9_a673_443e_b139_074dad8d683f" hidden="1">#REF!</definedName>
    <definedName name="TB843bff5f_d337_4a77_b2d9_c7eda0e063df" hidden="1">#REF!</definedName>
    <definedName name="TB8445802c_76f3_4f2e_9152_612d10367563" hidden="1">#REF!</definedName>
    <definedName name="TB84474066_7dec_42b9_b984_130e1fa02d6d" hidden="1">#REF!</definedName>
    <definedName name="TB8448cb51_2916_4650_8eda_717831553f40" hidden="1">#REF!</definedName>
    <definedName name="TB8462f58f_5c9a_4fc7_acef_65923c711f9a" hidden="1">#REF!</definedName>
    <definedName name="TB84676f3c_154f_46c3_b673_5a884065798b" hidden="1">#REF!</definedName>
    <definedName name="TB846a0529_7f15_4ba9_bfc8_ecda1df49111" hidden="1">#REF!</definedName>
    <definedName name="TB846bab65_9137_4385_bf4d_9b0a7fbd9b66" hidden="1">#REF!</definedName>
    <definedName name="TB846f66a1_3dc6_406d_b7e1_1daba6a36b68" hidden="1">#REF!</definedName>
    <definedName name="TB847132e5_61e7_497a_a065_a77c21173683" hidden="1">#REF!</definedName>
    <definedName name="TB84755bed_adac_44aa_a7db_dc564c549dc4" hidden="1">#REF!</definedName>
    <definedName name="TB84803706_4bcd_43c4_b468_dbc4541eb291" hidden="1">#REF!</definedName>
    <definedName name="TB84819367_b5d6_445a_bae5_587c8a7c0ec2" hidden="1">#REF!</definedName>
    <definedName name="TB84937889_c342_4a0a_92af_579b1739b10c" hidden="1">#REF!</definedName>
    <definedName name="TB84a2c653_e870_4cc5_a4ff_a06b5297ad6b" hidden="1">#REF!</definedName>
    <definedName name="TB84aac112_a295_4597_9542_1d48c17fe92f" hidden="1">#REF!</definedName>
    <definedName name="TB84aacf56_c929_481b_b00b_50fdb653a6bc" hidden="1">#REF!</definedName>
    <definedName name="TB84b23d4f_0cb0_4f7d_838d_782a36fe9242" hidden="1">#REF!</definedName>
    <definedName name="TB84b8b897_d858_4ed8_83f5_8547fe862c5d" hidden="1">#REF!</definedName>
    <definedName name="TB84b9ef97_eec7_4fc4_91e7_9d635912f204" hidden="1">#REF!</definedName>
    <definedName name="TB84c5d259_9a11_4c4c_b241_918cfa44c18a" hidden="1">#REF!</definedName>
    <definedName name="TB84c67ab2_61f0_44d0_a9ca_e8f302ad4871" hidden="1">#REF!</definedName>
    <definedName name="TB84ccfb69_c42b_4357_8e6f_741ea262df6c" hidden="1">#REF!</definedName>
    <definedName name="TB84cdbe0f_4b38_484f_970e_d0ae7a84d025" hidden="1">#REF!</definedName>
    <definedName name="TB84d90c39_8c4d_45a5_b8e7_467e73d47ed7" hidden="1">#REF!</definedName>
    <definedName name="TB84def251_2116_415f_a7e3_4f09a7af4eee" hidden="1">#REF!</definedName>
    <definedName name="TB84e03aa9_5efb_450b_b48a_3d890fc1b785" hidden="1">#REF!</definedName>
    <definedName name="TB84e54a7a_b223_432b_bf35_545bfa5b5f4c" hidden="1">#REF!</definedName>
    <definedName name="TB84ede291_7c77_42d2_8f2a_823d88926ddc" hidden="1">#REF!</definedName>
    <definedName name="TB850bcb77_a48b_4a71_baa5_298c9338a2be" hidden="1">#REF!</definedName>
    <definedName name="TB85109931_f2a6_46cf_96e1_8c6d94de5adf" hidden="1">#REF!</definedName>
    <definedName name="TB8515ce71_8c36_443b_b019_d1fc8a456db8" hidden="1">#REF!</definedName>
    <definedName name="TB851ae4c0_cf69_484f_a68f_e52c06fad629" hidden="1">#REF!</definedName>
    <definedName name="TB852245ba_f6dc_46d9_91de_1ae8afa13743" hidden="1">#REF!</definedName>
    <definedName name="TB8530f3c7_f25e_413c_9723_b47638ae3095" hidden="1">#REF!</definedName>
    <definedName name="TB853364de_fb7e_48cb_93bd_69c52e7ad506" hidden="1">#REF!</definedName>
    <definedName name="TB853fd38e_3b56_4826_ab92_613becf4da22" hidden="1">#REF!</definedName>
    <definedName name="TB8540bae8_b3a7_402e_b735_231f8f11d6d9" hidden="1">#REF!</definedName>
    <definedName name="TB8543a8bb_adb0_4675_8624_bbb2c62eb304" hidden="1">#REF!</definedName>
    <definedName name="TB8546ed8f_e9de_4d2a_ac5a_7796a049fbfd" hidden="1">#REF!</definedName>
    <definedName name="TB854bfe4c_c5ec_4f2f_a694_2112424f03bf" hidden="1">#REF!</definedName>
    <definedName name="TB854cbb64_2df5_4522_8f9d_fe7d0c2336f1" hidden="1">#REF!</definedName>
    <definedName name="TB85687ba1_9c79_4706_bfde_c1dca115a558" hidden="1">#REF!</definedName>
    <definedName name="TB8571647b_2ea2_4c47_b126_3ef7744371d0" hidden="1">#REF!</definedName>
    <definedName name="TB857ffd76_bdec_478a_833e_0a51951393e2" hidden="1">#REF!</definedName>
    <definedName name="TB85835099_b9ca_4515_97ce_bb8cf3f562d6" hidden="1">#REF!</definedName>
    <definedName name="TB858dd524_be61_4340_b48c_2e84bae5a4e4" hidden="1">#REF!</definedName>
    <definedName name="TB85939107_2e57_4fb3_aa0a_c6ad4a258b0f" hidden="1">#REF!</definedName>
    <definedName name="TB85a5dd96_190e_4147_bfbe_ce06e673f051" hidden="1">#REF!</definedName>
    <definedName name="TB85ab38c2_d574_4482_bfba_eb173efd8727" hidden="1">#REF!</definedName>
    <definedName name="TB85b0a434_4154_4dd3_a3d7_9588a66490cd" hidden="1">#REF!</definedName>
    <definedName name="TB85b34d88_6678_4ad9_b658_7c2e34668a07" hidden="1">#REF!</definedName>
    <definedName name="TB85c116cc_ad00_4901_8423_ceb58928d29d" hidden="1">#REF!</definedName>
    <definedName name="TB85c3dfc1_c601_4170_934c_f6f721a3198c" hidden="1">#REF!</definedName>
    <definedName name="TB85cf6404_00c7_426f_9082_6d7bb5058237" hidden="1">#REF!</definedName>
    <definedName name="TB85e1a560_f9f6_4a95_87a1_1784b7f35dd3" hidden="1">#REF!</definedName>
    <definedName name="TB85e3a5e7_8da5_4bc8_88e1_2d0c7a30f218" hidden="1">#REF!</definedName>
    <definedName name="TB85fa1345_3dc0_4cad_8706_f4834e99e386" hidden="1">#REF!</definedName>
    <definedName name="TB85fc9fa8_0cff_4b42_a9e4_447dfb058fbe" hidden="1">#REF!</definedName>
    <definedName name="TB8601cbdc_5f3c_459f_a2e8_4fcdf7c74844" hidden="1">#REF!</definedName>
    <definedName name="TB8602ec8a_c4d2_4578_915d_1d058738e70d" hidden="1">#REF!</definedName>
    <definedName name="TB86061113_c2c9_4a30_ae31_36feabf033e4" hidden="1">#REF!</definedName>
    <definedName name="TB860b971d_d7a3_43f3_bac1_aa1e8b9bba48" hidden="1">#REF!</definedName>
    <definedName name="TB861965f6_d099_424a_9849_6ee067440e69" hidden="1">#REF!</definedName>
    <definedName name="TB861e5b71_d5a0_49de_a156_0e2d83ea06f2" hidden="1">#REF!</definedName>
    <definedName name="TB862a14a2_3a74_4002_94b4_8ddcd0dedd8f" hidden="1">#REF!</definedName>
    <definedName name="TB862ba906_07e9_4945_8565_a490ef52ebf7" hidden="1">#REF!</definedName>
    <definedName name="TB863950b3_24ad_46a2_9c82_0d83b97e469a" hidden="1">#REF!</definedName>
    <definedName name="TB8648516e_99e9_472f_9c26_4360290d1244" hidden="1">#REF!</definedName>
    <definedName name="TB8648daa1_f967_48ee_bd65_2fa58c9eb6ee" hidden="1">#REF!</definedName>
    <definedName name="TB8655a089_2792_4217_8727_64e3b5a50f8a" hidden="1">#REF!</definedName>
    <definedName name="TB8659e77b_fed3_43fb_95dc_5addc51c2ccc" hidden="1">#REF!</definedName>
    <definedName name="TB8664f726_61fa_4500_a05d_91cd6a3754ff" hidden="1">#REF!</definedName>
    <definedName name="TB86752cde_78c6_4d77_8691_a8d95a4f8cda" hidden="1">#REF!</definedName>
    <definedName name="TB8678ab4a_dd2b_4316_98fd_c4957f03025f" hidden="1">#REF!</definedName>
    <definedName name="TB867b009e_fa0c_4a87_9bc6_cddba9bc74f5" hidden="1">#REF!</definedName>
    <definedName name="TB867d662f_38ec_4ffb_a6cc_45eb29a5abd3" hidden="1">#REF!</definedName>
    <definedName name="TB868055b8_5e13_4903_a66a_3d5570d66af4" hidden="1">#REF!</definedName>
    <definedName name="TB869a7cff_60ec_40b8_b0ad_42e891990d3e" hidden="1">#REF!</definedName>
    <definedName name="TB86aa47cb_6804_4401_8997_19c58416a471" hidden="1">#REF!</definedName>
    <definedName name="TB86aba600_44f2_4a02_b21e_363303d9f5da" hidden="1">#REF!</definedName>
    <definedName name="TB86adbed9_f0ff_4966_9362_2cdff8830992" hidden="1">#REF!</definedName>
    <definedName name="TB86af482d_2366_45bc_9dbd_48db31d5f4fe" hidden="1">#REF!</definedName>
    <definedName name="TB86b5cfee_01ac_476d_8553_56feaf6cafe3" hidden="1">#REF!</definedName>
    <definedName name="TB86c0c4c3_d002_40fa_888a_8e20a1893a79" hidden="1">#REF!</definedName>
    <definedName name="TB86d0cf00_f548_46ee_85c6_890c3b8e67cd" hidden="1">#REF!</definedName>
    <definedName name="TB86d48111_340b_4a39_909d_a9d3c361ec85" hidden="1">#REF!</definedName>
    <definedName name="TB86d997f0_9f71_481a_a88f_c7b4dd32c194" hidden="1">#REF!</definedName>
    <definedName name="TB86df3568_7056_4c6f_a7ac_93de69600a65" hidden="1">#REF!</definedName>
    <definedName name="TB86e38768_8d1a_4aa9_9d49_09a467b12dee" hidden="1">#REF!</definedName>
    <definedName name="TB86e702df_b1dd_4b9d_bf62_2206552847c0" hidden="1">#REF!</definedName>
    <definedName name="TB86e707a3_c9ba_4aac_940f_e9d78ed4584b" hidden="1">#REF!</definedName>
    <definedName name="TB86e9f09e_fd57_4880_b002_99edbf21c780" hidden="1">#REF!</definedName>
    <definedName name="TB86f71176_b378_4dea_9084_fbd0d758bba6" hidden="1">#REF!</definedName>
    <definedName name="TB86fcc0e5_cbe1_4b2a_ac33_d4db97b94ca5" hidden="1">#REF!</definedName>
    <definedName name="TB8708c966_9acc_429f_8fbd_05fedd860203" hidden="1">#REF!</definedName>
    <definedName name="TB87093b37_512d_40b7_bf9c_bfd2735de972" hidden="1">#REF!</definedName>
    <definedName name="TB870fca8a_d2a0_4255_8b8c_4b4fbb40cb67" hidden="1">#REF!</definedName>
    <definedName name="TB8713060f_09c5_4351_9b3f_192ca76427e7" hidden="1">#REF!</definedName>
    <definedName name="TB8715baf9_4a2a_4d2e_9962_476d728a5174" hidden="1">#REF!</definedName>
    <definedName name="TB871d89d8_3ebc_48e6_b588_eaa990ab0fea" hidden="1">#REF!</definedName>
    <definedName name="TB87244762_68fc_45b3_adec_1def40ded838" hidden="1">#REF!</definedName>
    <definedName name="TB872b2121_d9d2_46d7_b14c_e86a263e1fe0" hidden="1">#REF!</definedName>
    <definedName name="TB872f7c39_7217_449a_a25a_87edb51a2e9c" hidden="1">#REF!</definedName>
    <definedName name="TB873751a0_1911_4e39_be5f_bbc0a04efcd5" hidden="1">#REF!</definedName>
    <definedName name="TB87381e11_af3b_46fd_9121_8109fe39859e" hidden="1">#REF!</definedName>
    <definedName name="TB87555cfe_b2f1_40c3_b917_d189c1441748" hidden="1">#REF!</definedName>
    <definedName name="TB875737ed_cfa5_4ede_b2c1_9f3e5c1e5d78" hidden="1">#REF!</definedName>
    <definedName name="TB8758f8b1_dfd5_4846_baab_bdb22611b603" hidden="1">#REF!</definedName>
    <definedName name="TB875e8351_56d7_4f17_ad23_4974080399af" hidden="1">#REF!</definedName>
    <definedName name="TB875f9de2_f001_49d5_94fe_0bdf1e9c1317" hidden="1">#REF!</definedName>
    <definedName name="TB876d06e4_6d53_4ad9_ba88_3aa4e9c87305" hidden="1">#REF!</definedName>
    <definedName name="TB8777e28f_45d7_418f_b604_18d6caa7650b" hidden="1">#REF!</definedName>
    <definedName name="TB8784dc33_39c1_4390_978f_c8cf0e9f643d" hidden="1">#REF!</definedName>
    <definedName name="TB878bf22e_bd0a_458b_844a_7715ab6a66a6" hidden="1">#REF!</definedName>
    <definedName name="TB878c1cd2_4c89_42ee_9794_08067fa32a38" hidden="1">#REF!</definedName>
    <definedName name="TB878d9ecf_382f_422d_8363_30f08e1a68ed" hidden="1">#REF!</definedName>
    <definedName name="TB8792cbb2_d259_4732_982f_24cd3f4673f2" hidden="1">#REF!</definedName>
    <definedName name="TB87a2c3d0_7664_42ef_a99b_6aeffde63145" hidden="1">#REF!</definedName>
    <definedName name="TB87ca8efb_4547_428d_b6ac_31009ebf771a" hidden="1">#REF!</definedName>
    <definedName name="TB87ce76d9_5314_49cc_8f9d_408de3941036" hidden="1">#REF!</definedName>
    <definedName name="TB87ce7a6e_c618_4e9c_a87d_5463b89d1ecb" hidden="1">#REF!</definedName>
    <definedName name="TB87d2617d_d68a_49bc_a4e1_855517d6c6f4" hidden="1">#REF!</definedName>
    <definedName name="TB87d3030d_165a_4ef5_a5ae_4945b401ec34" hidden="1">#REF!</definedName>
    <definedName name="TB87d69f6e_d9e6_4043_bee0_b0e3952cfbb0" hidden="1">#REF!</definedName>
    <definedName name="TB87defa5f_8b7c_4611_a445_88ed0ccae935" hidden="1">#REF!</definedName>
    <definedName name="TB87e31d1e_0f52_42f1_ae5d_cddf1bde60d3" hidden="1">#REF!</definedName>
    <definedName name="TB87ed21b5_39ca_45de_9275_7c5cbc60aa6f" hidden="1">#REF!</definedName>
    <definedName name="TB87f6cb49_827b_4db9_aef6_c52d245b6331" hidden="1">#REF!</definedName>
    <definedName name="TB88002aef_be68_45c9_9d50_3213ff1ba470" hidden="1">#REF!</definedName>
    <definedName name="TB88034e83_6116_4e6a_a73b_df2289f6f3c9" hidden="1">#REF!</definedName>
    <definedName name="TB880fec4e_319a_4564_bc4d_4d18c6c9adb5" hidden="1">#REF!</definedName>
    <definedName name="TB8810cc37_85ef_45a0_8acf_7a5db8af6bb0" hidden="1">#REF!</definedName>
    <definedName name="TB8818cd6d_98cd_4220_8024_c3ecffb6a9f9" hidden="1">#REF!</definedName>
    <definedName name="TB882b7e67_9d8a_4a9e_ade9_6f7c11c61bb6" hidden="1">#REF!</definedName>
    <definedName name="TB882da23d_8b33_4371_8b1f_5521371ebee6" hidden="1">#REF!</definedName>
    <definedName name="TB883462ef_61c2_4783_bde6_c1f7107bfe68" hidden="1">#REF!</definedName>
    <definedName name="TB8837955a_fdde_40b6_9bd4_733ad9eeccc0" hidden="1">#REF!</definedName>
    <definedName name="TB8840b54e_2fe6_4787_a02a_2cef59529c2f" hidden="1">#REF!</definedName>
    <definedName name="TB88473dd9_9e0e_4eea_af23_a6e49e9eeba7" hidden="1">#REF!</definedName>
    <definedName name="TB884c899d_382a_4675_af67_b435c58e0b40" hidden="1">#REF!</definedName>
    <definedName name="TB884e50b6_7f28_41d7_8ca0_d787776dbe4b" hidden="1">#REF!</definedName>
    <definedName name="TB8858cadd_697c_4d7a_8117_880d9a00335d" hidden="1">#REF!</definedName>
    <definedName name="TB885c1bd1_dcb6_4b18_93a4_f2a5f69d0739" hidden="1">#REF!</definedName>
    <definedName name="TB88769b7b_0fce_4bc9_90a2_d2b5adf35596" hidden="1">#REF!</definedName>
    <definedName name="TB88785c72_5b22_48b0_a99f_40cb5c8f91c2" hidden="1">#REF!</definedName>
    <definedName name="TB887d7575_da39_4f0b_9dce_76b8ced757cc" hidden="1">#REF!</definedName>
    <definedName name="TB887ebcf7_5dee_4e32_8d85_26fe212db9f7" hidden="1">#REF!</definedName>
    <definedName name="TB888363b0_45a3_48e8_b727_5b54a2f632a3" hidden="1">#REF!</definedName>
    <definedName name="TB888ec5d9_eeff_4451_a6ab_f0b5002ca73b" hidden="1">#REF!</definedName>
    <definedName name="TB8891679c_bb2c_4cb8_afa8_039bfd0cc812" hidden="1">#REF!</definedName>
    <definedName name="TB88935001_ada4_4f85_b929_dad50537c46d" hidden="1">#REF!</definedName>
    <definedName name="TB889ac436_f121_43c2_9eb6_4db7f54a84d0" hidden="1">#REF!</definedName>
    <definedName name="TB889d0f5f_5470_47eb_a0b1_1e4b3b0a6a98" hidden="1">#REF!</definedName>
    <definedName name="TB889d3ad8_3b45_4b81_a6ed_d5da9a062376" hidden="1">#REF!</definedName>
    <definedName name="TB88a6b545_3925_456b_89c2_b927d573f0e3" hidden="1">#REF!</definedName>
    <definedName name="TB88a7a5a5_48aa_4f8e_975d_35bc5f54ab8a" hidden="1">#REF!</definedName>
    <definedName name="TB88afadf3_b6c5_42b7_95a5_2ad984cc4196" hidden="1">#REF!</definedName>
    <definedName name="TB88b09edb_ff17_4533_906b_620d3e695074" hidden="1">#REF!</definedName>
    <definedName name="TB88b0e759_7889_482b_9775_4977751e6a4f" hidden="1">#REF!</definedName>
    <definedName name="TB88b6d5d5_cc61_48a7_b564_c8a285c36e70" hidden="1">#REF!</definedName>
    <definedName name="TB88c1acdd_8a36_4be0_adfe_e6ef6267d60f" hidden="1">#REF!</definedName>
    <definedName name="TB88c3b42b_305f_4796_844c_d05fa8d536ad" hidden="1">#REF!</definedName>
    <definedName name="TB88d02d3e_1b2d_4085_8e54_a293c927d583" hidden="1">#REF!</definedName>
    <definedName name="TB88d4cc9c_f281_410d_939d_d6ad8ede6933" hidden="1">#REF!</definedName>
    <definedName name="TB88d750f9_0580_400f_9e11_b249629080f3" hidden="1">#REF!</definedName>
    <definedName name="TB88d8d6c9_5fef_4e33_9965_a94f0ca725c3" hidden="1">#REF!</definedName>
    <definedName name="TB88e13460_4b3c_4d11_a64f_174b241c3fc4" hidden="1">#REF!</definedName>
    <definedName name="TB88e586c1_1013_42bd_853f_17bb7fc78ad0" hidden="1">#REF!</definedName>
    <definedName name="TB88ec497e_5f08_4d6c_8078_c00663670457" hidden="1">#REF!</definedName>
    <definedName name="TB88ed90cc_3743_432b_8c19_9bc4654c928b" hidden="1">#REF!</definedName>
    <definedName name="TB88f846e2_140e_408b_bb69_f644fae8c24d" hidden="1">#REF!</definedName>
    <definedName name="TB88fc6b51_00a4_4003_a145_ca8aa16ebd60" hidden="1">#REF!</definedName>
    <definedName name="TB88fe014f_98df_4341_b7c2_9dff0d765678" hidden="1">#REF!</definedName>
    <definedName name="TB89078ede_e3b3_4ef1_8a86_78e048c8fe9f" hidden="1">#REF!</definedName>
    <definedName name="TB890fa0f9_b0d4_4e1f_841d_dcc7402b8c39" hidden="1">#REF!</definedName>
    <definedName name="TB89120fb4_376d_4dd7_8f9a_fc9f734aa8d0" hidden="1">#REF!</definedName>
    <definedName name="TB8915fd65_6fce_47bb_92e9_e63ea1365259" hidden="1">#REF!</definedName>
    <definedName name="TB891ba5b3_7ebe_4775_a62e_c83dc5710876" hidden="1">#REF!</definedName>
    <definedName name="TB893a0a85_ec7b_47ca_b709_382aee64b901" hidden="1">#REF!</definedName>
    <definedName name="TB893e08f7_e327_420c_8805_cb19e82ebeff" hidden="1">#REF!</definedName>
    <definedName name="TB894e1b2b_0e28_4edd_86b0_505759dd7f79" hidden="1">#REF!</definedName>
    <definedName name="TB89507c65_49aa_4ee7_99a7_5ba47527dc7b" hidden="1">#REF!</definedName>
    <definedName name="TB8956661c_70e6_44d2_95bd_b972ffb931e2" hidden="1">#REF!</definedName>
    <definedName name="TB8956ec77_ef0a_4c2f_8972_ab695df3811e" hidden="1">#REF!</definedName>
    <definedName name="TB895e1ca0_b45b_40d1_831e_75f4f77ef075" hidden="1">#REF!</definedName>
    <definedName name="TB896507dc_e68a_4222_b176_4dbe2a76a208" hidden="1">#REF!</definedName>
    <definedName name="TB8970fccf_16b7_4c93_8176_40124fcb4270" hidden="1">#REF!</definedName>
    <definedName name="TB8972fa3a_aed3_4630_9233_080ec1e66bef" hidden="1">#REF!</definedName>
    <definedName name="TB8978bfcd_ec31_45b9_99ad_ad5cfff10d62" hidden="1">#REF!</definedName>
    <definedName name="TB89798d29_0845_44a8_8e4f_25471ad6bc97" hidden="1">#REF!</definedName>
    <definedName name="TB898e3ebc_1328_4175_b735_7c96d002c08b" hidden="1">#REF!</definedName>
    <definedName name="TB89986002_b18e_47df_a642_0d208fdf568d" hidden="1">#REF!</definedName>
    <definedName name="TB899d7dc7_12a2_4e63_83ca_c48f53037fb4" hidden="1">#REF!</definedName>
    <definedName name="TB899f065a_d4a5_463b_955c_0b4e0ccfde66" hidden="1">#REF!</definedName>
    <definedName name="TB89ab5d91_8603_4f64_b827_ad86c0aafe23" hidden="1">#REF!</definedName>
    <definedName name="TB89ac21b4_9f53_4fbb_969e_bd822d9d9c61" hidden="1">#REF!</definedName>
    <definedName name="TB89ac630d_dc6d_44be_aeec_0d794d7a4ed1" hidden="1">#REF!</definedName>
    <definedName name="TB89adc635_80f9_4f2c_8547_3ce9b83627bd" hidden="1">#REF!</definedName>
    <definedName name="TB89af1223_8ff9_4512_9408_0e27a4a82424" hidden="1">#REF!</definedName>
    <definedName name="TB89afc384_c356_4bc4_9393_1709aeb42bb3" hidden="1">#REF!</definedName>
    <definedName name="TB89c28e97_4c2e_4ac5_b139_b11f5b80dfc8" hidden="1">#REF!</definedName>
    <definedName name="TB89cd7db7_5930_43d8_a15d_f4fe2581eb63" hidden="1">#REF!</definedName>
    <definedName name="TB89d9d612_5d3f_458a_b092_afae848219db" hidden="1">#REF!</definedName>
    <definedName name="TB89e56865_6e4f_4278_972a_ac54a6f6477a" hidden="1">#REF!</definedName>
    <definedName name="TB89e60f91_16e7_4c63_8b51_c627c3589c82" hidden="1">#REF!</definedName>
    <definedName name="TB89ede158_a925_4647_b2a5_1576ed2007f9" hidden="1">#REF!</definedName>
    <definedName name="TB89ef599c_69ac_4279_b7dd_b7ea7bf40941" hidden="1">#REF!</definedName>
    <definedName name="TB89f19331_411d_45bd_a00e_3cc6f568448e" hidden="1">#REF!</definedName>
    <definedName name="TB89f1a39a_7d99_4de4_8146_5e5fb6d7e157" hidden="1">#REF!</definedName>
    <definedName name="TB89f5dc78_1f8b_4a63_89db_440a27505c40" hidden="1">#REF!</definedName>
    <definedName name="TB89fb3a33_9e91_408f_90d0_e9062624f006" hidden="1">#REF!</definedName>
    <definedName name="TB89ff2a4f_6556_4aa8_91b5_9457c3fd6fa0" hidden="1">#REF!</definedName>
    <definedName name="TB8a06aa6d_382b_4a5d_9c7f_9f993b4c4c10" hidden="1">#REF!</definedName>
    <definedName name="TB8a1a1b30_4ee8_4d20_a176_bf29cfa8f777" hidden="1">#REF!</definedName>
    <definedName name="TB8a266149_c952_4c95_ab48_536c53b8a45b" hidden="1">#REF!</definedName>
    <definedName name="TB8a3102b6_fee4_4ee9_9f57_2017669bb2d8" hidden="1">#REF!</definedName>
    <definedName name="TB8a40b291_be4f_4677_a903_5006499473ed" hidden="1">#REF!</definedName>
    <definedName name="TB8a4e0c06_2006_43a6_b40f_9022a893ed56" hidden="1">#REF!</definedName>
    <definedName name="TB8a508044_1312_4010_8827_6dda9adf6e01" hidden="1">#REF!</definedName>
    <definedName name="TB8a5143c3_bc8b_448d_9893_5f97b3afa179" hidden="1">#REF!</definedName>
    <definedName name="TB8a5e1808_ffcd_4f1b_bb42_abc494c7a1e8" hidden="1">#REF!</definedName>
    <definedName name="TB8a624263_fff3_4cc4_a25a_65ad9aceb06d" hidden="1">#REF!</definedName>
    <definedName name="TB8a62acb6_334d_4e97_bdeb_14e69c022548" hidden="1">#REF!</definedName>
    <definedName name="TB8a796385_fcf6_4c27_b274_2ca2984d7d59" hidden="1">#REF!</definedName>
    <definedName name="TB8a7d5ecc_7e2e_4aa8_84db_e93c2bda71c7" hidden="1">#REF!</definedName>
    <definedName name="TB8a855a4b_45a8_4b03_9051_251971f9a0ad" hidden="1">#REF!</definedName>
    <definedName name="TB8a885563_0ec7_452e_8912_7728f09b69b5" hidden="1">#REF!</definedName>
    <definedName name="TB8a91173f_45fd_4552_a011_216db71db283" hidden="1">#REF!</definedName>
    <definedName name="TB8a91f67e_26a9_41f9_ab61_516374da10f3" hidden="1">#REF!</definedName>
    <definedName name="TB8a92233d_b862_4508_8999_ec3ada5dde9d" hidden="1">#REF!</definedName>
    <definedName name="TB8ab157f4_b51e_44b5_8da3_a1a816655cfd" hidden="1">#REF!</definedName>
    <definedName name="TB8ab34b0a_b1f2_4736_b904_b65f32518beb" hidden="1">#REF!</definedName>
    <definedName name="TB8ab359c7_5976_401f_98c8_f5ddf490629a" hidden="1">#REF!</definedName>
    <definedName name="TB8ab9aab8_0d20_473b_bd6f_2a75c5451997" hidden="1">#REF!</definedName>
    <definedName name="TB8ab9f6f1_680a_46a6_8d89_dde09ccf0922" hidden="1">#REF!</definedName>
    <definedName name="TB8abed2be_5d71_4653_915d_35de872e09a5" hidden="1">#REF!</definedName>
    <definedName name="TB8ac374f6_0dc8_4c53_97f0_eb8be5bfcd80" hidden="1">#REF!</definedName>
    <definedName name="TB8ad7b859_1fa8_4f2b_9fd5_6b9221013843" hidden="1">#REF!</definedName>
    <definedName name="TB8ade796d_befe_4b81_8d1b_35d08cfef5c8" hidden="1">#REF!</definedName>
    <definedName name="TB8ae40c5e_4e9d_49a1_b9e7_574eb60c59e9" hidden="1">#REF!</definedName>
    <definedName name="TB8ae93942_3e87_4c67_a953_3477c5da1fb1" hidden="1">#REF!</definedName>
    <definedName name="TB8aecf5be_d1de_4a9a_8007_8e36e2b92afd" hidden="1">#REF!</definedName>
    <definedName name="TB8af0f3be_6a89_4e2d_9daa_ff1672b6e24c" hidden="1">#REF!</definedName>
    <definedName name="TB8af3d1c3_d975_47d1_8340_e374b1275997" hidden="1">#REF!</definedName>
    <definedName name="TB8af57cb8_c854_4608_9c42_ae85a8606a16" hidden="1">#REF!</definedName>
    <definedName name="TB8af75eb3_b3ae_4626_8a4f_e860c26c3995" hidden="1">#REF!</definedName>
    <definedName name="TB8af88367_00a2_48e3_a697_15df3330da92" hidden="1">#REF!</definedName>
    <definedName name="TB8afa195d_5b28_4400_83b6_891e9b4c5e5b" hidden="1">#REF!</definedName>
    <definedName name="TB8b06ae26_efc7_4cd8_82ef_9ed79b99cfaf" hidden="1">#REF!</definedName>
    <definedName name="TB8b06e354_4324_4016_a4cc_41fc681bfdcd" hidden="1">#REF!</definedName>
    <definedName name="TB8b0b59c9_0d67_4596_9b3a_4377817f1dbb" hidden="1">#REF!</definedName>
    <definedName name="TB8b18c78d_617f_46db_a286_92afa815d332" hidden="1">#REF!</definedName>
    <definedName name="TB8b29aa43_43cc_4157_b344_6b3121305498" hidden="1">#REF!</definedName>
    <definedName name="TB8b2e02d7_3014_471a_aa7d_0fb3b59617d0" hidden="1">#REF!</definedName>
    <definedName name="TB8b2ff633_580c_4b13_9fde_539ddf7cf1f0" hidden="1">#REF!</definedName>
    <definedName name="TB8b34431b_b855_4a22_9161_71b0dd31e7ce" hidden="1">#REF!</definedName>
    <definedName name="TB8b5344a8_54c2_43c7_8409_038600c2ceb5" hidden="1">#REF!</definedName>
    <definedName name="TB8b5dd1ed_efde_4644_8741_13dfea571866" hidden="1">#REF!</definedName>
    <definedName name="TB8b630ddb_3dd4_4fda_902d_6c4f0350c8e4" hidden="1">#REF!</definedName>
    <definedName name="TB8b66ff4e_9c64_4d9c_bbee_7df1e1fd386b" hidden="1">#REF!</definedName>
    <definedName name="TB8b73ab5c_47b8_48ec_9720_f7b888f0737b" hidden="1">#REF!</definedName>
    <definedName name="TB8b741b51_5799_4027_a846_64f5c67e6fe6" hidden="1">#REF!</definedName>
    <definedName name="TB8b779437_e318_4100_9593_f41ae0fa3d94" hidden="1">#REF!</definedName>
    <definedName name="TB8b795b01_e3b1_4605_9802_40e4166fde03" hidden="1">#REF!</definedName>
    <definedName name="TB8b7f1139_14cb_47d7_9953_b4ae1086a0f8" hidden="1">#REF!</definedName>
    <definedName name="TB8b9053d7_51e7_49e0_8dba_452f6d342fea" hidden="1">#REF!</definedName>
    <definedName name="TB8ba4f766_19bf_4a9e_bc1a_9cb2b55aeb63" hidden="1">#REF!</definedName>
    <definedName name="TB8ba8b0ea_9fd2_4e15_b1a5_b4e79a402065" hidden="1">#REF!</definedName>
    <definedName name="TB8baaf2d0_66e5_436d_9db6_c26cd60214d7" hidden="1">#REF!</definedName>
    <definedName name="TB8baf1ee7_9c73_4cf9_8b81_c30f9ca09353" hidden="1">#REF!</definedName>
    <definedName name="TB8bb0b8f0_173e_4c20_951d_a6d37cc7023d" hidden="1">#REF!</definedName>
    <definedName name="TB8bb18d68_6c9b_4db3_9769_aae233d75278" hidden="1">#REF!</definedName>
    <definedName name="TB8bc002cc_54c2_4fc4_88fd_134108ed71ce" hidden="1">#REF!</definedName>
    <definedName name="TB8bc6995b_4afc_4d5d_96a9_eb3d687f07e6" hidden="1">#REF!</definedName>
    <definedName name="TB8bc89df7_eddf_4b89_aedd_b4ab2963b746" hidden="1">#REF!</definedName>
    <definedName name="TB8bc9ae08_19f7_4023_816d_9af4acd117d0" hidden="1">#REF!</definedName>
    <definedName name="TB8bceb5d2_cc91_4fdf_a87b_735caf232063" hidden="1">#REF!</definedName>
    <definedName name="TB8bd2d872_bf4d_4c37_bfa5_cb36452c199f" hidden="1">#REF!</definedName>
    <definedName name="TB8bd3dc98_b2fe_41c3_bfc0_41d03bffb931" hidden="1">#REF!</definedName>
    <definedName name="TB8bd7c692_4cd7_40d1_a27c_c339aaae2d3a" hidden="1">#REF!</definedName>
    <definedName name="TB8bef51ee_a8c4_4027_8eb0_0cc577980904" hidden="1">#REF!</definedName>
    <definedName name="TB8bfdee78_6057_42a5_89fc_cb2940daabda" hidden="1">#REF!</definedName>
    <definedName name="TB8c057e0b_60f7_43c2_b442_8d55c6da9842" hidden="1">#REF!</definedName>
    <definedName name="TB8c17809d_eb35_45c7_a809_6b7e0c1a635c" hidden="1">#REF!</definedName>
    <definedName name="TB8c1f53b6_8c6d_4318_933e_1447919935fd" hidden="1">#REF!</definedName>
    <definedName name="TB8c22a719_24c2_46b4_93a6_67470b129148" hidden="1">#REF!</definedName>
    <definedName name="TB8c2e2d98_0be8_457b_a2a6_f54fa8c684a6" hidden="1">#REF!</definedName>
    <definedName name="TB8c35915a_dd7c_4c81_bfae_069f07a661d9" hidden="1">#REF!</definedName>
    <definedName name="TB8c469f39_c32a_448a_9dab_118a00a90d85" hidden="1">#REF!</definedName>
    <definedName name="TB8c482baa_4db6_4ffc_ae5c_a677e2c86a2c" hidden="1">#REF!</definedName>
    <definedName name="TB8c4e7a8f_afb2_4033_9520_d9dc10c0c76b" hidden="1">#REF!</definedName>
    <definedName name="TB8c595d83_e52c_4089_9311_0e72021056bb" hidden="1">#REF!</definedName>
    <definedName name="TB8c5c6587_7819_4883_9ca5_528280593391" hidden="1">#REF!</definedName>
    <definedName name="TB8c5d70ff_2515_421a_8740_8bd4241c91a3" hidden="1">#REF!</definedName>
    <definedName name="TB8c6401f4_f186_49e0_9636_7e633f0ab4bd" hidden="1">#REF!</definedName>
    <definedName name="TB8c649a5b_33b4_40e4_b391_5de4d7791d5d" hidden="1">#REF!</definedName>
    <definedName name="TB8c69ce16_894f_4770_a723_10db0dc3ee40" hidden="1">#REF!</definedName>
    <definedName name="TB8c6ac829_aa59_4d8d_ba30_d3dc058e5bd2" hidden="1">#REF!</definedName>
    <definedName name="TB8c6aefb8_0711_4758_83f5_fd8bb50577f0" hidden="1">#REF!</definedName>
    <definedName name="TB8c6e9bda_c65b_4454_9ca7_00032a3b0112" hidden="1">#REF!</definedName>
    <definedName name="TB8c7097bd_0aae_4483_973c_ff8726fc7941" hidden="1">#REF!</definedName>
    <definedName name="TB8c8cca89_33e3_48ac_8b01_3329f83ca8e1" hidden="1">#REF!</definedName>
    <definedName name="TB8c918ef3_d628_470f_8d66_a39f9596be30" hidden="1">#REF!</definedName>
    <definedName name="TB8c98c154_9df2_4d28_b1bb_878a29522fc6" hidden="1">#REF!</definedName>
    <definedName name="TB8c998439_f4ea_412e_99bd_7ab0db0ccd83" hidden="1">#REF!</definedName>
    <definedName name="TB8ca11382_fab5_409a_b369_3dc31d5963da" hidden="1">#REF!</definedName>
    <definedName name="TB8caf9cb2_f2f9_486a_93d8_1c34ae4eb23e" hidden="1">#REF!</definedName>
    <definedName name="TB8cb0830d_7732_42bf_bf5f_98d14b447ef1" hidden="1">#REF!</definedName>
    <definedName name="TB8cbca598_0c3f_4f34_ae2d_238ace645e76" hidden="1">#REF!</definedName>
    <definedName name="TB8cbcf628_e61a_4e0f_b55a_634df29bea73" hidden="1">#REF!</definedName>
    <definedName name="TB8cca2369_cf29_42c9_bd35_53de89fb7672" hidden="1">#REF!</definedName>
    <definedName name="TB8cd05927_1d5a_48bb_9a8d_05d4ac461355" hidden="1">#REF!</definedName>
    <definedName name="TB8cdb9d7f_6b98_4369_9eed_3afcc31f4e5a" hidden="1">#REF!</definedName>
    <definedName name="TB8cdf7d44_cabf_47ce_bb92_c94772b30f36" hidden="1">#REF!</definedName>
    <definedName name="TB8ce83ec9_f9ff_41a7_b751_6591b2100fb3" hidden="1">#REF!</definedName>
    <definedName name="TB8ce970a8_9441_4493_9d70_68cdfd3aed1c" hidden="1">#REF!</definedName>
    <definedName name="TB8cee07d6_ee7a_453f_b64b_46f76df7a2f5" hidden="1">#REF!</definedName>
    <definedName name="TB8cee8b81_bf2a_4d57_ab02_44dc4acf82b9" hidden="1">#REF!</definedName>
    <definedName name="TB8d014d6b_2a8f_48b5_8b6c_8459b05fb996" hidden="1">#REF!</definedName>
    <definedName name="TB8d1169b9_1475_46de_9de6_4babd5a0071e" hidden="1">#REF!</definedName>
    <definedName name="TB8d14fd40_e56a_4e53_bc21_624e7340622d" hidden="1">#REF!</definedName>
    <definedName name="TB8d22b348_e047_4518_8377_504d2a76d055" hidden="1">#REF!</definedName>
    <definedName name="TB8d272d1d_675b_4713_82a5_5149de2882ea" hidden="1">#REF!</definedName>
    <definedName name="TB8d342a6f_1a01_4acb_b33d_2b6d423f8d02" hidden="1">#REF!</definedName>
    <definedName name="TB8d3b3903_0292_484a_b881_ed8d3c1c3dc1" hidden="1">#REF!</definedName>
    <definedName name="TB8d3be34a_3d21_4e23_a248_5f2e971c538a" hidden="1">#REF!</definedName>
    <definedName name="TB8d3f6126_bd76_4d87_9b3c_83fa3a8cb30c" hidden="1">#REF!</definedName>
    <definedName name="TB8d48a63b_dece_4ce1_a833_509cc2d77fc3" hidden="1">#REF!</definedName>
    <definedName name="TB8d4981f1_93b8_4f15_8c6d_5756d59cc586" hidden="1">#REF!</definedName>
    <definedName name="TB8d4f21fa_4f18_439b_8867_0a23f735ef3e" hidden="1">#REF!</definedName>
    <definedName name="TB8d5578f9_d045_4254_a649_bdcf17cef0c0" hidden="1">#REF!</definedName>
    <definedName name="TB8d590a84_d525_4ac5_ac40_01c287897b72" hidden="1">#REF!</definedName>
    <definedName name="TB8d62bf65_25e6_45e8_840f_ba137f972b1c" hidden="1">#REF!</definedName>
    <definedName name="TB8d63744e_875c_415f_aac5_2dc6a355460b" hidden="1">#REF!</definedName>
    <definedName name="TB8d68aa6f_3496_4e65_add5_8bb62f739c0f" hidden="1">#REF!</definedName>
    <definedName name="TB8d6afea4_88ee_46a0_8624_3366e05b151e" hidden="1">#REF!</definedName>
    <definedName name="TB8d6e8506_f2c4_4065_bc2d_80ca734404e9" hidden="1">#REF!</definedName>
    <definedName name="TB8d7277a5_aea6_4409_9350_f94fe0f07f39" hidden="1">#REF!</definedName>
    <definedName name="TB8d77a6db_3fb5_46de_b6e5_ff3819e850dd" hidden="1">#REF!</definedName>
    <definedName name="TB8d7e7ea2_e6cf_42af_b692_b7a503258002" hidden="1">#REF!</definedName>
    <definedName name="TB8d82af38_b8d4_472c_aceb_e5b441487452" hidden="1">#REF!</definedName>
    <definedName name="TB8d889fe8_3b64_403d_b6b6_0216a926ebb6" hidden="1">#REF!</definedName>
    <definedName name="TB8d89d279_41d6_4153_bed0_ac3b33632d15" hidden="1">#REF!</definedName>
    <definedName name="TB8da35e9f_f52e_4206_83e3_995c0bbe7229" hidden="1">#REF!</definedName>
    <definedName name="TB8da47e09_3028_4a35_871a_d4ababeef85f" hidden="1">#REF!</definedName>
    <definedName name="TB8dc86457_0228_4926_9979_cd359c773a76" hidden="1">#REF!</definedName>
    <definedName name="TB8dca6ade_2b3a_4d80_948b_129679ef3fe3" hidden="1">#REF!</definedName>
    <definedName name="TB8dcab06c_8a65_4472_ac51_b03489bbea91" hidden="1">#REF!</definedName>
    <definedName name="TB8dce80f9_46b2_4142_9825_28a806cd9f42" hidden="1">#REF!</definedName>
    <definedName name="TB8dd50486_b1fc_45be_b677_70f6baa5e93d" hidden="1">#REF!</definedName>
    <definedName name="TB8dfa8933_b9ce_4891_84ff_ad51d72f6362" hidden="1">#REF!</definedName>
    <definedName name="TB8dfcd3f9_56b8_4ac3_980b_c270c270e38e" hidden="1">#REF!</definedName>
    <definedName name="TB8dfd98f2_ed6d_4cde_ae87_bc6d6e81a51e" hidden="1">#REF!</definedName>
    <definedName name="TB8dfdb52b_91e0_4b4c_859c_a8a2f197207e" hidden="1">#REF!</definedName>
    <definedName name="TB8e095867_fe1c_4349_a07d_0d0154230995" hidden="1">#REF!</definedName>
    <definedName name="TB8e13db72_37d1_4210_8448_af3857afccb5" hidden="1">#REF!</definedName>
    <definedName name="TB8e1e6a17_ac33_4f04_9737_546ba5087ba9" hidden="1">#REF!</definedName>
    <definedName name="TB8e223f42_4a22_437b_952d_7170d8be88e9" hidden="1">#REF!</definedName>
    <definedName name="TB8e23039e_9081_48a1_aa5d_415213100f2d" hidden="1">#REF!</definedName>
    <definedName name="TB8e2c3351_0456_43b7_b1e8_412deabd41c8" hidden="1">#REF!</definedName>
    <definedName name="TB8e31af64_fe9e_40c2_a048_40c21b574626" hidden="1">#REF!</definedName>
    <definedName name="TB8e3bbeae_0cf9_438f_8848_c2fa40ba47b3" hidden="1">#REF!</definedName>
    <definedName name="TB8e3c555d_19f5_4921_9246_fc3c50d36d82" hidden="1">#REF!</definedName>
    <definedName name="TB8e3c6587_bee5_4713_90a2_7e4676772977" hidden="1">#REF!</definedName>
    <definedName name="TB8e4bb6c5_37df_45da_9775_41874a96e23d" hidden="1">#REF!</definedName>
    <definedName name="TB8e5314f1_a6fa_4ce3_b721_e9c2823c7ca3" hidden="1">#REF!</definedName>
    <definedName name="TB8e5fd353_6de3_49f0_ad8b_aef917bd1e8f" hidden="1">#REF!</definedName>
    <definedName name="TB8e63057e_07ba_493b_bf38_1b0dfaa57c6f" hidden="1">#REF!</definedName>
    <definedName name="TB8e79d187_a05a_449f_b156_58f84aaa9e3c" hidden="1">#REF!</definedName>
    <definedName name="TB8e885cab_933e_4448_aa8e_b4fc353abc36" hidden="1">#REF!</definedName>
    <definedName name="TB8e8c71e0_ffe1_4938_baeb_3588d498dacd" hidden="1">#REF!</definedName>
    <definedName name="TB8e9583e1_6467_475d_8c94_6159c9474984" hidden="1">#REF!</definedName>
    <definedName name="TB8e97f31b_df91_4c31_88f5_4eef26186e46" hidden="1">#REF!</definedName>
    <definedName name="TB8e9b99c2_56be_4554_889a_74dc74f91344" hidden="1">#REF!</definedName>
    <definedName name="TB8eac5a9f_2b28_4e97_8356_b42ea3fdcaca" hidden="1">#REF!</definedName>
    <definedName name="TB8eb00dec_ef7d_43a6_8e1f_8104d4d34154" hidden="1">#REF!</definedName>
    <definedName name="TB8ec1d8a2_048c_4ef4_bded_2b60cf9bc4b8" hidden="1">#REF!</definedName>
    <definedName name="TB8ec4bc5a_7e29_4433_a6d9_b48b31f296a7" hidden="1">#REF!</definedName>
    <definedName name="TB8eca0331_04c3_47cf_923e_8a3bc3560337" hidden="1">#REF!</definedName>
    <definedName name="TB8ecd1535_254e_4f5e_ac38_95fa99599df6" hidden="1">#REF!</definedName>
    <definedName name="TB8ed23fc5_7b8e_4811_80e2_229d5745be61" hidden="1">#REF!</definedName>
    <definedName name="TB8ed39410_a963_465e_8136_9a3a71fe9089" hidden="1">#REF!</definedName>
    <definedName name="TB8edaeeb8_a642_4cad_be0f_b325dc62f0e1" hidden="1">#REF!</definedName>
    <definedName name="TB8ee24fc1_6576_4e32_abbb_f5ee2a66494f" hidden="1">#REF!</definedName>
    <definedName name="TB8ee444e1_e7ec_43f7_a2f9_5b0c6178a95d" hidden="1">#REF!</definedName>
    <definedName name="TB8ee81233_887b_4720_81f6_5a6a26c34cc5" hidden="1">#REF!</definedName>
    <definedName name="TB8ef9962a_b338_4446_8eba_dfc3fa57a666" hidden="1">#REF!</definedName>
    <definedName name="TB8f034090_fba6_4eaf_a015_0e4fbb83fc41" hidden="1">#REF!</definedName>
    <definedName name="TB8f03dc9d_a210_4a42_a8ea_6db8783f63d2" hidden="1">#REF!</definedName>
    <definedName name="TB8f09f103_ec25_4441_9e79_3451448b9271" hidden="1">#REF!</definedName>
    <definedName name="TB8f0fec37_c4e4_40e9_9275_69a4c4ecacba" hidden="1">#REF!</definedName>
    <definedName name="TB8f14119c_6091_43f5_ada6_761c4ef140a9" hidden="1">#REF!</definedName>
    <definedName name="TB8f147606_b582_4f9a_b81a_bb56bbf6f34c" hidden="1">#REF!</definedName>
    <definedName name="TB8f21f10b_4759_4f28_97b6_6ed12d7eabd9" hidden="1">#REF!</definedName>
    <definedName name="TB8f248d23_14f5_4bbe_b067_07614f3945e6" hidden="1">#REF!</definedName>
    <definedName name="TB8f25cddb_2016_4d9e_9b47_221ced21b07d" hidden="1">#REF!</definedName>
    <definedName name="TB8f313d1b_914e_4aaf_a216_187b52a3b303" hidden="1">#REF!</definedName>
    <definedName name="TB8f40c553_e8f7_4c81_8b53_bdae70969f7b" hidden="1">#REF!</definedName>
    <definedName name="TB8f479bb8_4b04_4205_8ca5_324e493f678b" hidden="1">#REF!</definedName>
    <definedName name="TB8f47f029_1eb6_4737_afc9_f132e1f579e8" hidden="1">#REF!</definedName>
    <definedName name="TB8f4ed000_a20f_43ce_9f49_cc6ef004bca9" hidden="1">#REF!</definedName>
    <definedName name="TB8f556868_5ae8_4ebe_ba89_4e9f66f94e64" hidden="1">#REF!</definedName>
    <definedName name="TB8f5e7ca3_918b_4b33_be3f_be5d481cffb8" hidden="1">#REF!</definedName>
    <definedName name="TB8f6203f4_72a8_4218_8920_94057d2ff562" hidden="1">#REF!</definedName>
    <definedName name="TB8f7279bc_2445_43d0_8e80_2bcd751d088c" hidden="1">#REF!</definedName>
    <definedName name="TB8f7a6a1a_5299_4e77_a7b3_fd1e69607b75" hidden="1">#REF!</definedName>
    <definedName name="TB8f80f03f_673c_4dc0_894e_2b6015aae688" hidden="1">#REF!</definedName>
    <definedName name="TB8f83d981_caed_4cdb_b75a_babe312d4f21" hidden="1">#REF!</definedName>
    <definedName name="TB8f8b134b_7082_4a81_a4f7_a01f61b26304" hidden="1">#REF!</definedName>
    <definedName name="TB8f8e13e2_fe93_495a_a913_754f90198a27" hidden="1">#REF!</definedName>
    <definedName name="TB8f8f8819_ee6c_47bc_8be1_413cc5b6bf0a" hidden="1">#REF!</definedName>
    <definedName name="TB8f999a56_f739_40e7_b17c_5b3e6b3fbd2f" hidden="1">#REF!</definedName>
    <definedName name="TB8f9b9b8c_4f7b_40aa_8a25_07c474a0dfcb" hidden="1">#REF!</definedName>
    <definedName name="TB8fa64441_230f_4a50_8826_64af7042e636" hidden="1">#REF!</definedName>
    <definedName name="TB8fae0a66_468b_4853_999b_29b280769210" hidden="1">#REF!</definedName>
    <definedName name="TB8fb1924f_9db6_4855_8315_6aca2f517459" hidden="1">#REF!</definedName>
    <definedName name="TB8fbccadc_0ccf_4335_bcec_6d503f06f537" hidden="1">#REF!</definedName>
    <definedName name="TB8fbf3e40_8cfe_4af8_a4d3_20e2d20e5204" hidden="1">#REF!</definedName>
    <definedName name="TB8fc8019d_7a81_4127_9874_7a7bede3979c" hidden="1">#REF!</definedName>
    <definedName name="TB8fcc46bb_d919_446d_b6a9_157c930d6942" hidden="1">#REF!</definedName>
    <definedName name="TB8fccabcb_ab63_46ef_b71c_3feaaa36186c" hidden="1">#REF!</definedName>
    <definedName name="TB8fd47e8d_3dc7_4d98_bf86_e7d6b03fad69" hidden="1">#REF!</definedName>
    <definedName name="TB8fd5a6f0_4e74_4d9d_8a6c_a850c8990ac2" hidden="1">#REF!</definedName>
    <definedName name="TB8fe137b0_f354_45ef_975d_a748fb68df9d" hidden="1">#REF!</definedName>
    <definedName name="TB8fe880f5_b1e4_42a9_b8d9_2422605c8f9c" hidden="1">#REF!</definedName>
    <definedName name="TB8fea70b8_361c_4b98_8d60_a8b4ff6f39f6" hidden="1">#REF!</definedName>
    <definedName name="TB9000d976_7e03_4447_9ac3_3d3053f38420" hidden="1">#REF!</definedName>
    <definedName name="TB90015f55_6380_47ff_9a68_598a96f28fc1" hidden="1">#REF!</definedName>
    <definedName name="TB900a4f26_40cf_45d4_b0b5_063599d23eb4" hidden="1">#REF!</definedName>
    <definedName name="TB900bc223_0450_4f60_b91b_5fa054c8b490" hidden="1">#REF!</definedName>
    <definedName name="TB900ceb01_d913_44e1_9b2b_618b0da8eea8" hidden="1">#REF!</definedName>
    <definedName name="TB901fe556_76bc_40e1_8d53_5c81cccbb3cd" hidden="1">#REF!</definedName>
    <definedName name="TB9026f23b_ba13_4e76_b7fd_070417361bd1" hidden="1">#REF!</definedName>
    <definedName name="TB902e37bf_d133_401e_b8fc_f053abe3c482" hidden="1">#REF!</definedName>
    <definedName name="TB90300e43_4789_4d40_a544_0d2a53dd4346" hidden="1">#REF!</definedName>
    <definedName name="TB9031afc7_6b85_4f91_95cd_57dd942b9237" hidden="1">#REF!</definedName>
    <definedName name="TB9033a1d8_567b_485d_958e_be2a2321cda0" hidden="1">#REF!</definedName>
    <definedName name="TB904863c7_7c98_4236_a061_2577382a0448" hidden="1">#REF!</definedName>
    <definedName name="TB90601e4f_1833_4c78_add6_4d8826bcf7c2" hidden="1">#REF!</definedName>
    <definedName name="TB90672a85_0663_4983_8819_a763e4d0a147" hidden="1">#REF!</definedName>
    <definedName name="TB907030f3_23bf_4b30_9505_1e52ad22907e" hidden="1">#REF!</definedName>
    <definedName name="TB907979e5_cf3e_44c9_9415_51cd7308e831" hidden="1">#REF!</definedName>
    <definedName name="TB907f0768_c8d1_4119_824b_4448caa945b9" hidden="1">#REF!</definedName>
    <definedName name="TB9086c2c7_e3ed_4dac_84f6_49ba3c553cbf" hidden="1">#REF!</definedName>
    <definedName name="TB908a1011_0bcc_404b_a8a3_8edc2e0be1b5" hidden="1">#REF!</definedName>
    <definedName name="TB908ca8e4_9f6c_4df0_80fd_1d6af82af618" hidden="1">#REF!</definedName>
    <definedName name="TB90abea2b_7009_4ca2_a598_d057d95739e0" hidden="1">#REF!</definedName>
    <definedName name="TB90b36546_b739_4737_8697_40a714ea9c96" hidden="1">#REF!</definedName>
    <definedName name="TB90b799fc_96cc_4f3c_857c_6e0198d05c17" hidden="1">#REF!</definedName>
    <definedName name="TB90b84a9a_4854_4b44_b205_7bdd4467ba45" hidden="1">#REF!</definedName>
    <definedName name="TB90c62299_96d2_4e75_a9d2_e3b97d9f9fac" hidden="1">#REF!</definedName>
    <definedName name="TB90c7ff6a_4cab_41ab_b4da_3e7167fb71e2" hidden="1">#REF!</definedName>
    <definedName name="TB90cd0d9e_a90f_4867_ac8d_ed6ff2867194" hidden="1">#REF!</definedName>
    <definedName name="TB90dd1700_20a3_4002_ab87_cb1fa5011a79" hidden="1">#REF!</definedName>
    <definedName name="TB90de2dbd_96de_434f_85bf_5a91bcaa1ea7" hidden="1">#REF!</definedName>
    <definedName name="TB90e67e07_c929_47b9_8366_4bdfe4c1b88e" hidden="1">#REF!</definedName>
    <definedName name="TB90f112ba_e958_4081_90c3_1b29df97774d" hidden="1">#REF!</definedName>
    <definedName name="TB90f3db66_2b0f_4ca8_aae3_1fa3efe0c63a" hidden="1">#REF!</definedName>
    <definedName name="TB90fd18c5_e136_4f05_9871_9acd1cf40abf" hidden="1">#REF!</definedName>
    <definedName name="TB9103ad0b_41a5_42b2_ba53_1c1d40f56244" hidden="1">#REF!</definedName>
    <definedName name="TB91069ecc_7519_4b1d_9485_6d5f74234089" hidden="1">#REF!</definedName>
    <definedName name="TB910996eb_f4fc_493e_a932_d94678e4ef7e" hidden="1">#REF!</definedName>
    <definedName name="TB910f4d4a_6acc_4665_acce_7ac3638bca80" hidden="1">#REF!</definedName>
    <definedName name="TB911aab06_da58_4c87_ac05_99062756f9bd" hidden="1">#REF!</definedName>
    <definedName name="TB911c47fe_1a0c_4d68_a012_51ef1aa5c3e6" hidden="1">#REF!</definedName>
    <definedName name="TB9121a189_0701_468f_8bcf_a645308e9707" hidden="1">#REF!</definedName>
    <definedName name="TB9123191b_49f6_472f_bdcb_3d3af909dd63" hidden="1">#REF!</definedName>
    <definedName name="TB912d97ec_5b70_4956_9978_8504c2b097e6" hidden="1">#REF!</definedName>
    <definedName name="TB912ed8d2_5c78_41eb_83f2_f80ebd672a9d" hidden="1">#REF!</definedName>
    <definedName name="TB9130eb07_64ea_4f25_90c2_3d698b52362f" hidden="1">#REF!</definedName>
    <definedName name="TB91397766_484a_49f9_ae8b_981733eda8f1" hidden="1">#REF!</definedName>
    <definedName name="TB913d818c_be17_4cf1_8a6d_17fa3e59a6af" hidden="1">#REF!</definedName>
    <definedName name="TB91461c00_f2a0_4112_b5a0_8e6fb18ddba8" hidden="1">#REF!</definedName>
    <definedName name="TB914766e7_c926_46f4_b965_6810d66b0946" hidden="1">#REF!</definedName>
    <definedName name="TB915e7752_e038_436f_9431_7cc3b0d89576" hidden="1">#REF!</definedName>
    <definedName name="TB916cc555_16ca_4eea_8a74_d77c4ee28012" hidden="1">#REF!</definedName>
    <definedName name="TB917850d4_329f_4cb6_9338_50437b169d63" hidden="1">#REF!</definedName>
    <definedName name="TB9183ec85_bc3c_4819_9167_68892ad1b36c" hidden="1">#REF!</definedName>
    <definedName name="TB918b007b_f653_46d4_b2ea_22e5256e97e4" hidden="1">#REF!</definedName>
    <definedName name="TB918cd8df_5646_4254_ba78_63dd6880fb16" hidden="1">#REF!</definedName>
    <definedName name="TB918fb5dd_60d1_453d_9c5c_3c4d36c4d014" hidden="1">#REF!</definedName>
    <definedName name="TB91910061_d3ff_4e83_a208_497d7b47886a" hidden="1">#REF!</definedName>
    <definedName name="TB91a73d93_82d8_4cfa_945f_dd361ad6a387" hidden="1">#REF!</definedName>
    <definedName name="TB91ac1dce_e2b3_4ab4_a27e_2a24724782f2" hidden="1">#REF!</definedName>
    <definedName name="TB91b9f954_b952_47d8_96ec_23aace6c2754" hidden="1">#REF!</definedName>
    <definedName name="TB91cb8bcc_31f8_4aeb_865f_3444d8c82cdc" hidden="1">#REF!</definedName>
    <definedName name="TB91d542e4_e4e8_4983_aebb_a483e2e2abb9" hidden="1">#REF!</definedName>
    <definedName name="TB91e17361_11b4_43eb_97ad_9f16cbb75162" hidden="1">#REF!</definedName>
    <definedName name="TB91eaaed5_8aee_4e82_b840_7958c05f0fa0" hidden="1">#REF!</definedName>
    <definedName name="TB91f81598_f342_4e55_826e_8a93990f759e" hidden="1">#REF!</definedName>
    <definedName name="TB920cfe54_5f26_4ef8_9691_775173f4bdcf" hidden="1">#REF!</definedName>
    <definedName name="TB921bf55c_a492_447b_8518_eb1b33014131" hidden="1">#REF!</definedName>
    <definedName name="TB92244827_a1db_4776_92a7_63f051948608" hidden="1">#REF!</definedName>
    <definedName name="TB9235e034_fe19_406b_ba73_053571d853f3" hidden="1">#REF!</definedName>
    <definedName name="TB923734ad_4241_44d3_96bc_abc4b9131b5b" hidden="1">#REF!</definedName>
    <definedName name="TB923adc9a_37c2_431e_85b7_a5433869e9c8" hidden="1">#REF!</definedName>
    <definedName name="TB923b6cd4_f675_4c9e_b933_0b533e6df24a" hidden="1">#REF!</definedName>
    <definedName name="TB92431119_cdf0_4c4a_9572_5912003ae31d" hidden="1">#REF!</definedName>
    <definedName name="TB92506ab1_b1e3_4313_9aea_6249584ef727" hidden="1">#REF!</definedName>
    <definedName name="TB9254d175_8ba2_4faa_8a3e_f92f167c18b0" hidden="1">#REF!</definedName>
    <definedName name="TB926d0300_0afe_43b3_b928_5ba5c88d2cce" hidden="1">#REF!</definedName>
    <definedName name="TB926e3225_d419_4ae0_91ec_b788ab0133ae" hidden="1">#REF!</definedName>
    <definedName name="TB926fd5ef_9902_43f0_a940_f1623eed31a5" hidden="1">#REF!</definedName>
    <definedName name="TB92765586_1916_420d_bc50_cbc2ce21bcc6" hidden="1">#REF!</definedName>
    <definedName name="TB92985f01_c550_4aa7_ad9c_bd8f5c8042a5" hidden="1">#REF!</definedName>
    <definedName name="TB929a0317_fa8c_4909_9c2c_21c1b55d2cce" hidden="1">#REF!</definedName>
    <definedName name="TB929e929b_79fc_43ee_9975_2db822396347" hidden="1">#REF!</definedName>
    <definedName name="TB92a0648f_df11_4217_87fd_cca742f0080b" hidden="1">#REF!</definedName>
    <definedName name="TB92af82e6_d7b0_4071_a3e5_e9c67ebf209e" hidden="1">#REF!</definedName>
    <definedName name="TB92b7751b_8ce9_4906_8c18_8209770c5e5f" hidden="1">#REF!</definedName>
    <definedName name="TB92b9d103_c46e_4050_9a5d_157aa891ba42" hidden="1">#REF!</definedName>
    <definedName name="TB92bb08cc_4523_4021_b2eb_f7dc91ea6bcf" hidden="1">#REF!</definedName>
    <definedName name="TB92c0002f_8a18_44ed_80e9_28d4b6837f63" hidden="1">#REF!</definedName>
    <definedName name="TB92c030b3_5cf1_46e0_bc43_477878eb59c7" hidden="1">#REF!</definedName>
    <definedName name="TB92c91ba2_0a7d_4bb9_8517_7c49ea8fc92e" hidden="1">#REF!</definedName>
    <definedName name="TB92d78182_2f0f_4535_b7d3_754e997964a1" hidden="1">#REF!</definedName>
    <definedName name="TB92d8701e_f322_4034_ab89_708cf7a4e733" hidden="1">#REF!</definedName>
    <definedName name="TB92db1172_6ef6_4286_96a2_ec896ff4dfe7" hidden="1">#REF!</definedName>
    <definedName name="TB92f72896_5706_4eca_a29e_13e6caba5067" hidden="1">#REF!</definedName>
    <definedName name="TB92fc9c9e_94f5_4c13_8edf_dacd167b017d" hidden="1">#REF!</definedName>
    <definedName name="TB92fff4f7_959f_41a1_9cec_b61ef07e1252" hidden="1">#REF!</definedName>
    <definedName name="TB930687df_dd37_4ec5_ada5_a864010a3041" hidden="1">#REF!</definedName>
    <definedName name="TB9306f17e_523f_4e68_bb26_ba2c5da95b7b" hidden="1">#REF!</definedName>
    <definedName name="TB9314f0a5_4d90_4a52_94ec_3e3f16e5312f" hidden="1">#REF!</definedName>
    <definedName name="TB9319ee48_66b1_4100_9b40_c7ae346ec039" hidden="1">#REF!</definedName>
    <definedName name="TB931f517d_300d_42a0_896e_d67ae97a384f" hidden="1">#REF!</definedName>
    <definedName name="TB93270779_1209_4b37_948a_60080fb5e39f" hidden="1">#REF!</definedName>
    <definedName name="TB933584e4_7315_4026_9cfa_5ada0740b53d" hidden="1">#REF!</definedName>
    <definedName name="TB933b02cd_2157_4c98_850f_c6a2bfac4477" hidden="1">#REF!</definedName>
    <definedName name="TB93419b91_1db0_42cc_8dc5_ab95ec3e741b" hidden="1">#REF!</definedName>
    <definedName name="TB935612c0_0d6a_4313_96ae_b159d5da5208" hidden="1">#REF!</definedName>
    <definedName name="TB935a7cc3_6aaf_43fc_b5cd_f401ae416004" hidden="1">#REF!</definedName>
    <definedName name="TB935b2388_5b11_4ff8_871c_daed32b0f06d" hidden="1">#REF!</definedName>
    <definedName name="TB93611b8d_32e6_446e_9101_2485c676185b" hidden="1">#REF!</definedName>
    <definedName name="TB9363122a_557d_4859_9721_08568653a812" hidden="1">#REF!</definedName>
    <definedName name="TB9365e69a_0724_4bf8_a4b4_e6fbb4b20cb1" hidden="1">#REF!</definedName>
    <definedName name="TB9367e3a6_5804_4afa_9966_6210edc1ad63" hidden="1">#REF!</definedName>
    <definedName name="TB936aaa38_b31e_468c_a967_4fd8c24475f1" hidden="1">#REF!</definedName>
    <definedName name="TB93743c87_1b6b_41d1_8edb_b8b5f3002d0b" hidden="1">#REF!</definedName>
    <definedName name="TB937b569a_a654_4641_9f8e_ec1b84361c1d" hidden="1">#REF!</definedName>
    <definedName name="TB9387301d_14ce_4ac3_8cc2_f955755b2af7" hidden="1">#REF!</definedName>
    <definedName name="TB9387e2de_0e90_45fb_87b7_2a251c377ed4" hidden="1">#REF!</definedName>
    <definedName name="TB93899187_8405_4253_8571_1664ae2e9000" hidden="1">#REF!</definedName>
    <definedName name="TB938c1732_bca6_4d69_83d0_044d989232ef" hidden="1">#REF!</definedName>
    <definedName name="TB939687d5_14e2_4d9f_8eee_1c642f65e137" hidden="1">#REF!</definedName>
    <definedName name="TB939c8595_74cc_4fcc_a0dd_179563014575" hidden="1">#REF!</definedName>
    <definedName name="TB939ff459_3c8e_47e0_822f_666455c9a4bc" hidden="1">#REF!</definedName>
    <definedName name="TB93a10d8f_1c00_4c42_9bd8_031e34ee51ad" hidden="1">#REF!</definedName>
    <definedName name="TB93a66a9e_3d09_43b4_a78b_785eaaaaec35" hidden="1">#REF!</definedName>
    <definedName name="TB93b09a79_331b_4dd6_ba48_e7e885758cd1" hidden="1">#REF!</definedName>
    <definedName name="TB93bb8550_46f5_42ff_967a_0f02a52a2391" hidden="1">#REF!</definedName>
    <definedName name="TB93c11a10_911e_48a5_a478_58c1025e4cb8" hidden="1">#REF!</definedName>
    <definedName name="TB93c3e546_b436_4147_8048_8d99c7b44ba2" hidden="1">#REF!</definedName>
    <definedName name="TB93c5b4de_40af_486e_86e4_de4ac7dc864d" hidden="1">#REF!</definedName>
    <definedName name="TB93d95b8d_4c50_4d55_9e5b_ad0c79e7a44e" hidden="1">#REF!</definedName>
    <definedName name="TB93d9ac7b_5212_4b97_9c59_90f7569f7016" hidden="1">#REF!</definedName>
    <definedName name="TB93dfff4f_57dd_478c_b3a3_bcb1290d5cbb" hidden="1">#REF!</definedName>
    <definedName name="TB93e97b6f_33af_4134_9114_e1915a952780" hidden="1">#REF!</definedName>
    <definedName name="TB93ecff7e_83d6_4b25_81f5_fcd444f94acc" hidden="1">#REF!</definedName>
    <definedName name="TB93ef88cc_1e0e_4fb8_9d78_1e6849d3d277" hidden="1">#REF!</definedName>
    <definedName name="TB93f09770_4f52_4cbb_8989_eecd53eff237" hidden="1">#REF!</definedName>
    <definedName name="TB93fa684d_fd89_4c15_aaa4_402e0354aebb" hidden="1">#REF!</definedName>
    <definedName name="TB93fe0cac_a558_4064_a21f_3a6268cd1cfb" hidden="1">#REF!</definedName>
    <definedName name="TB94047f43_301d_44ef_99b9_7ba6b67786ce" hidden="1">#REF!</definedName>
    <definedName name="TB941158be_2a9c_42ec_af0c_99000ef4e70f" hidden="1">#REF!</definedName>
    <definedName name="TB94162975_7c1b_4d87_b8e4_9318d0f560ba" hidden="1">#REF!</definedName>
    <definedName name="TB9417ad63_0b47_4ee6_9b8b_56ab3a063194" hidden="1">#REF!</definedName>
    <definedName name="TB941ad0f7_0a7d_46a1_ac0c_49b056d0c000" hidden="1">#REF!</definedName>
    <definedName name="TB941bb1f6_0f87_4a43_9a85_154cb5dfeff9" hidden="1">#REF!</definedName>
    <definedName name="TB941c7802_c124_465b_9d78_a863b217e420" hidden="1">#REF!</definedName>
    <definedName name="TB94265f63_c35b_467c_9a7c_dbdcc8ff4a5e" hidden="1">#REF!</definedName>
    <definedName name="TB94278673_9cc0_41e6_ba08_c9b580935ff0" hidden="1">#REF!</definedName>
    <definedName name="TB9428247a_d222_4e91_8979_64ea3a9a7809" hidden="1">#REF!</definedName>
    <definedName name="TB942be9ae_4404_4a79_8860_32344659d0eb" hidden="1">#REF!</definedName>
    <definedName name="TB942c1a93_3378_4cfa_aec8_66c972f7b7f2" hidden="1">#REF!</definedName>
    <definedName name="TB942c8ecf_15df_4c09_9d5d_abc4ab05274b" hidden="1">#REF!</definedName>
    <definedName name="TB943ea959_b481_4d9d_b2ae_01dd6a340449" hidden="1">#REF!</definedName>
    <definedName name="TB94423c5a_5eed_4e46_b40d_1c90677b4889" hidden="1">#REF!</definedName>
    <definedName name="TB9444d6e0_f981_4ef3_9cb2_a4cf0dd0e07e" hidden="1">#REF!</definedName>
    <definedName name="TB94616300_2277_45a6_b6e9_5f9def283614" hidden="1">#REF!</definedName>
    <definedName name="TB9462c745_0f11_4bbc_a32b_ad6f1544613e" hidden="1">#REF!</definedName>
    <definedName name="TB946968e9_24ca_484f_95cc_ddf479121743" hidden="1">#REF!</definedName>
    <definedName name="TB946c1513_ad74_4c60_9a77_b41697506280" hidden="1">#REF!</definedName>
    <definedName name="TB946c8317_04b5_4596_800d_c3da93758358" hidden="1">#REF!</definedName>
    <definedName name="TB946f8847_f462_48b6_923f_ec502e9fe5ef" hidden="1">#REF!</definedName>
    <definedName name="TB94709b27_1fc7_4002_958f_e14b555f0be3" hidden="1">#REF!</definedName>
    <definedName name="TB948fba2b_033d_4545_b509_a740f58ec717" hidden="1">#REF!</definedName>
    <definedName name="TB9492a48a_4d41_492c_ae0b_be703e6816f7" hidden="1">#REF!</definedName>
    <definedName name="TB94954dc7_faa1_4e0c_9f2c_736a1f748963" hidden="1">#REF!</definedName>
    <definedName name="TB9496d4b0_cdac_48d8_9682_54a884320919" hidden="1">#REF!</definedName>
    <definedName name="TB94a396ff_64de_4b31_acf0_1b608a2d73b2" hidden="1">#REF!</definedName>
    <definedName name="TB94a77011_745e_4747_be3c_ffbca8be3141" hidden="1">#REF!</definedName>
    <definedName name="TB94a8758a_6b35_4848_a82e_17b0f5af5a04" hidden="1">#REF!</definedName>
    <definedName name="TB94ab5ad0_5a68_464e_bc9a_91520a742ade" hidden="1">#REF!</definedName>
    <definedName name="TB94af33b5_8de6_4b99_92a4_4ada1dc3a5f7" hidden="1">#REF!</definedName>
    <definedName name="TB94b48a55_8e32_49fc_b079_889988bd43c3" hidden="1">#REF!</definedName>
    <definedName name="TB94baec3d_9bbb_4db9_993d_03cd3a5e5c4d" hidden="1">#REF!</definedName>
    <definedName name="TB94bb3a85_f55a_4c32_b5e3_9fd964b43950" hidden="1">#REF!</definedName>
    <definedName name="TB94bbf806_252c_4145_aa84_391b6e90d52d" hidden="1">#REF!</definedName>
    <definedName name="TB94bd7eab_8214_4bc7_a86c_e9dbc41200f9" hidden="1">#REF!</definedName>
    <definedName name="TB94c75c11_f675_40b3_b907_a26717a09c63" hidden="1">#REF!</definedName>
    <definedName name="TB94c9c824_7f7b_4ef6_9dce_afeb28cb2115" hidden="1">#REF!</definedName>
    <definedName name="TB94cb7811_e532_4397_b9a4_265057826eba" hidden="1">#REF!</definedName>
    <definedName name="TB94d16464_cb40_44a7_bf0c_546243b0db78" hidden="1">#REF!</definedName>
    <definedName name="TB94d1b537_5988_4ceb_8200_da63cc8e9a2a" hidden="1">#REF!</definedName>
    <definedName name="TB94d9c7ab_08cc_4f74_b3ad_fe76ac6d94a4" hidden="1">#REF!</definedName>
    <definedName name="TB94dec23b_e2f1_420b_a3c3_1d3dff5f3793" hidden="1">#REF!</definedName>
    <definedName name="TB94e90551_dd5b_4e12_800d_54155915be38" hidden="1">#REF!</definedName>
    <definedName name="TB94ed4d2f_388b_43ce_886d_c14818122061" hidden="1">#REF!</definedName>
    <definedName name="TB94f94f82_d3d2_40f4_9429_7fbf0178e26c" hidden="1">#REF!</definedName>
    <definedName name="TB94fd2ba6_4cd5_4828_8256_a5ca7c1f0642" hidden="1">#REF!</definedName>
    <definedName name="TB9508862b_8838_4ae4_b717_fd232458c9fe" hidden="1">#REF!</definedName>
    <definedName name="TB950962c1_b9ed_47a2_81c7_93de4551b81a" hidden="1">#REF!</definedName>
    <definedName name="TB950cbc7c_2cb9_4dd7_b7a9_cd98c8a78b04" hidden="1">#REF!</definedName>
    <definedName name="TB95100d51_82b3_402c_b280_9e364600491c" hidden="1">#REF!</definedName>
    <definedName name="TB9527ba06_cd30_42e3_82bc_3ed10f337304" hidden="1">#REF!</definedName>
    <definedName name="TB952903de_d488_4789_80a0_3143a39d64a9" hidden="1">#REF!</definedName>
    <definedName name="TB952e9c47_1dd0_4969_88d9_c5641695452f" hidden="1">#REF!</definedName>
    <definedName name="TB953b6538_3f32_40ea_8095_af6fb9ea6a2e" hidden="1">#REF!</definedName>
    <definedName name="TB953bee2a_378a_4745_8fc7_26fd15c63a5c" hidden="1">#REF!</definedName>
    <definedName name="TB953eab67_d218_4137_8ed2_6a499586940a" hidden="1">#REF!</definedName>
    <definedName name="TB9540feaa_6995_4866_9e2d_c9d67698dd5e" hidden="1">#REF!</definedName>
    <definedName name="TB95485255_8483_489d_bc21_196d1c8cb445" hidden="1">#REF!</definedName>
    <definedName name="TB954d5e85_7105_42f5_8bea_7343a82aa22d" hidden="1">#REF!</definedName>
    <definedName name="TB95561e45_2f0d_4a23_8cad_419f69102711" hidden="1">#REF!</definedName>
    <definedName name="TB95583803_54a8_44bc_8988_7bccf586cc3e" hidden="1">#REF!</definedName>
    <definedName name="TB95592146_71a1_4939_9327_153267fb1c7a" hidden="1">#REF!</definedName>
    <definedName name="TB95600f5f_51f3_4f1e_900b_1ef5598101ca" hidden="1">#REF!</definedName>
    <definedName name="TB95627ac1_25c7_46ab_b805_ae4b13998483" hidden="1">#REF!</definedName>
    <definedName name="TB956600db_4dad_46b4_9439_521949565a09" hidden="1">#REF!</definedName>
    <definedName name="TB956d4d6d_6755_4f74_9f80_914fd33b7405" hidden="1">#REF!</definedName>
    <definedName name="TB95821352_1209_4765_894a_7e6de5fadb6a" hidden="1">#REF!</definedName>
    <definedName name="TB95905ad7_374e_4ce3_9118_a951f3bd5d94" hidden="1">#REF!</definedName>
    <definedName name="TB9592d976_2c84_49ce_b906_c6660c7e79b3" hidden="1">#REF!</definedName>
    <definedName name="TB95a5123d_da8e_4043_959e_41c07699598d" hidden="1">#REF!</definedName>
    <definedName name="TB95b48a31_7e9e_4c6d_84ed_1de2ffeacde7" hidden="1">#REF!</definedName>
    <definedName name="TB95b4b706_4b98_42e9_86dc_4988c92369b5" hidden="1">#REF!</definedName>
    <definedName name="TB95b796f2_cf54_4deb_a164_426542cc800b" hidden="1">#REF!</definedName>
    <definedName name="TB95be67d2_6306_403f_b5e9_0b5f601b46ca" hidden="1">#REF!</definedName>
    <definedName name="TB95cf39ff_66a4_4c17_83c3_e993d1c0cd65" hidden="1">#REF!</definedName>
    <definedName name="TB95d6cda5_5c85_40d2_820e_9a235057b29d" hidden="1">#REF!</definedName>
    <definedName name="TB95d96bfa_1a95_4ec0_8e2b_106510119ba9" hidden="1">#REF!</definedName>
    <definedName name="TB95e27c3f_6569_475e_b71a_c62ee0e9c0b3" hidden="1">#REF!</definedName>
    <definedName name="TB95f759d1_b4c1_4396_95d2_eec0661d8743" hidden="1">#REF!</definedName>
    <definedName name="TB960151d2_507d_49b9_a550_58f1cdb1bcfc" hidden="1">#REF!</definedName>
    <definedName name="TB96024c0d_d143_40b3_998c_e9193c7f3f8b" hidden="1">#REF!</definedName>
    <definedName name="TB961c2eb3_82fb_4318_9133_2ebedb7492c6" hidden="1">#REF!</definedName>
    <definedName name="TB961c6d8f_e8e7_4a65_a5b7_b95e23e9c2ad" hidden="1">#REF!</definedName>
    <definedName name="TB9620a75d_c277_4285_8974_9926c8404c47" hidden="1">#REF!</definedName>
    <definedName name="TB962374f8_04bf_4254_bf00_821ca65f744b" hidden="1">#REF!</definedName>
    <definedName name="TB962bc3f2_3044_4aa8_a636_78cc9f92107b" hidden="1">#REF!</definedName>
    <definedName name="TB963192b9_6333_460f_a033_5400f9a457cb" hidden="1">#REF!</definedName>
    <definedName name="TB96384bfe_db73_4186_8343_74e217f45f8a" hidden="1">#REF!</definedName>
    <definedName name="TB963e70c7_6ab2_4cd5_ab5b_beee42575178" hidden="1">#REF!</definedName>
    <definedName name="TB964a8a81_df92_44bd_b441_ec994ac123e2" hidden="1">#REF!</definedName>
    <definedName name="TB964e4f1a_9e80_4f94_a185_f4a50ec8f7c1" hidden="1">#REF!</definedName>
    <definedName name="TB965437f8_bd19_425b_a1f9_6caf5907ebb1" hidden="1">#REF!</definedName>
    <definedName name="TB9655759b_f1c8_4810_a702_770ea5c9dc46" hidden="1">#REF!</definedName>
    <definedName name="TB965fdecb_abc3_4203_9c1b_fd26a4bdc995" hidden="1">#REF!</definedName>
    <definedName name="TB9668b86e_1811_4a90_b2c2_dfb035344105" hidden="1">#REF!</definedName>
    <definedName name="TB966f6e12_e463_49e1_81c2_795ab3b6bcc1" hidden="1">#REF!</definedName>
    <definedName name="TB967771d4_0993_4d1a_8681_48acc831539f" hidden="1">#REF!</definedName>
    <definedName name="TB9679e199_bbbd_47c4_9990_6f1dd5d01ee5" hidden="1">#REF!</definedName>
    <definedName name="TB967a7555_3f42_497e_9a11_c5b7d2d86806" hidden="1">#REF!</definedName>
    <definedName name="TB968630ff_2ed1_4114_be32_01cbee7ef1cc" hidden="1">#REF!</definedName>
    <definedName name="TB968f41d3_dff8_4343_a64a_fe261086df82" hidden="1">#REF!</definedName>
    <definedName name="TB969331ff_6673_4d49_8335_b080cad529f2" hidden="1">#REF!</definedName>
    <definedName name="TB96a72ae4_62c5_40a5_9376_ef58d668574f" hidden="1">#REF!</definedName>
    <definedName name="TB96ab111f_7461_4189_8ed4_13306e6c3a67" hidden="1">#REF!</definedName>
    <definedName name="TB96bc8729_8703_4af3_99b5_85cd26c81ce9" hidden="1">#REF!</definedName>
    <definedName name="TB96c2fc2b_00f4_4503_ad3a_ba50cc9c077c" hidden="1">#REF!</definedName>
    <definedName name="TB96d1fa89_fc53_480a_8aed_8bc644119b1a" hidden="1">#REF!</definedName>
    <definedName name="TB96d69f1b_6168_47f3_bc8b_14be7a965fe1" hidden="1">#REF!</definedName>
    <definedName name="TB96d8bf56_22de_4f15_b452_9a7606f9fda4" hidden="1">#REF!</definedName>
    <definedName name="TB96dbe34e_6438_4bbb_b255_db7a3e8e5f0d" hidden="1">#REF!</definedName>
    <definedName name="TB96de7237_6ea5_46ec_8d98_665715e7ba4a" hidden="1">#REF!</definedName>
    <definedName name="TB96e397f8_ba80_423b_bb5d_83b5f7f6c480" hidden="1">#REF!</definedName>
    <definedName name="TB96ef0097_e659_41dc_8a19_fdcbe487051b" hidden="1">#REF!</definedName>
    <definedName name="TB96f40e5c_3e14_4537_9472_070e34eeb0ed" hidden="1">#REF!</definedName>
    <definedName name="TB96f66876_c39c_488e_a253_871e59a05102" hidden="1">#REF!</definedName>
    <definedName name="TB96fbbf53_91be_460a_8552_da6de2905b57" hidden="1">#REF!</definedName>
    <definedName name="TB97106e32_6b28_4890_9ddd_371e11e315bf" hidden="1">#REF!</definedName>
    <definedName name="TB971a25e0_4e41_40de_9f00_9c969deec2d1" hidden="1">#REF!</definedName>
    <definedName name="TB9722f780_9d45_4ad5_90b8_be5b61fce7a8" hidden="1">#REF!</definedName>
    <definedName name="TB972b7a5d_e1fb_418d_9dc6_bdeea6cd9163" hidden="1">#REF!</definedName>
    <definedName name="TB972f7145_2d78_4c65_80c4_b8fb1723bcba" hidden="1">#REF!</definedName>
    <definedName name="TB972fb9c0_58b1_4783_a0a9_42ddcfe9165a" hidden="1">#REF!</definedName>
    <definedName name="TB973a25e3_771f_4862_a715_e220a80b4382" hidden="1">#REF!</definedName>
    <definedName name="TB973a5e01_071f_4c8d_973b_424c8d4017f4" hidden="1">#REF!</definedName>
    <definedName name="TB973f63b4_19ef_46ab_8a2f_e862f86e0171" hidden="1">#REF!</definedName>
    <definedName name="TB9741622d_ef2a_4302_8bc7_38059f9f569e" hidden="1">#REF!</definedName>
    <definedName name="TB97495b51_cd70_428e_8626_70274f7aea89" hidden="1">#REF!</definedName>
    <definedName name="TB9756d86e_f95c_4e09_bf78_271ef6f6feb6" hidden="1">#REF!</definedName>
    <definedName name="TB97588d9e_8e6e_4217_b2cd_655fd8ecc4fe" hidden="1">#REF!</definedName>
    <definedName name="TB9760fe31_3306_4ac1_b4d2_15b7d877a5f6" hidden="1">#REF!</definedName>
    <definedName name="TB976636ae_682b_41ee_b453_1bd6c0a86462" hidden="1">#REF!</definedName>
    <definedName name="TB9766a829_e13b_4ec7_9ec2_927ac31066b9" hidden="1">#REF!</definedName>
    <definedName name="TB976a8385_02cd_4855_8146_2fa8d6a8d8f8" hidden="1">#REF!</definedName>
    <definedName name="TB976e1a45_5a72_49e3_abb2_b489bf5e638c" hidden="1">#REF!</definedName>
    <definedName name="TB9770853f_6978_4b0f_ba6f_596675358d93" hidden="1">#REF!</definedName>
    <definedName name="TB977bc831_209d_4cf7_9e83_823bcd0146c8" hidden="1">#REF!</definedName>
    <definedName name="TB97819ed4_3aaf_45af_b573_f10e0583acfd" hidden="1">#REF!</definedName>
    <definedName name="TB9782ae78_610b_4514_97ab_b6d30defd308" hidden="1">#REF!</definedName>
    <definedName name="TB97846000_e64f_48a7_8b7f_6ec53fffb646" hidden="1">#REF!</definedName>
    <definedName name="TB9786f6a2_0453_4d8f_a6a3_5943357970af" hidden="1">#REF!</definedName>
    <definedName name="TB978d95f2_becd_47ea_ab19_810648481067" hidden="1">#REF!</definedName>
    <definedName name="TB979d9357_6c06_48b7_9fb8_1afdaa540c3e" hidden="1">#REF!</definedName>
    <definedName name="TB97a1dac8_931e_44cf_900c_6f888733a0c8" hidden="1">#REF!</definedName>
    <definedName name="TB97a32f50_00dd_407a_b2ff_1cbe10f0b012" hidden="1">#REF!</definedName>
    <definedName name="TB97a684a6_5eb1_4ede_890c_548112710478" hidden="1">#REF!</definedName>
    <definedName name="TB97b34ba6_6e17_4df8_a9d4_e8a81f3c7451" hidden="1">#REF!</definedName>
    <definedName name="TB97b70520_36d3_47cc_b699_e460005f094d" hidden="1">#REF!</definedName>
    <definedName name="TB97b7713a_b3aa_4fa7_92a0_188861271c70" hidden="1">#REF!</definedName>
    <definedName name="TB97b84cf5_d9ab_49c4_85d6_b90e46f25300" hidden="1">#REF!</definedName>
    <definedName name="TB97c1b3eb_06d1_482b_bf15_0b19879b0db4" hidden="1">#REF!</definedName>
    <definedName name="TB97c9654d_8bc2_4a41_83ee_947ce42ea1b7" hidden="1">#REF!</definedName>
    <definedName name="TB97d4aef2_95f0_4693_9f65_76c5f212ae37" hidden="1">#REF!</definedName>
    <definedName name="TB97e080a7_af15_4b71_aa38_143c3e33d547" hidden="1">#REF!</definedName>
    <definedName name="TB97ef365b_c15d_4a7e_a0b2_b810962256cd" hidden="1">#REF!</definedName>
    <definedName name="TB97f2ba2e_4b85_413b_b9bd_c3c6b424cd4a" hidden="1">#REF!</definedName>
    <definedName name="TB97f2cee2_ffbf_4508_a242_5b1565ff1330" hidden="1">#REF!</definedName>
    <definedName name="TB97f7aa63_70a5_4f65_8f34_e956850010d2" hidden="1">#REF!</definedName>
    <definedName name="TB97fadb2f_2c9d_43d5_8ede_017581c5cf98" hidden="1">#REF!</definedName>
    <definedName name="TB97ffe1c7_960e_4af2_b05a_81880c78f5bf" hidden="1">#REF!</definedName>
    <definedName name="TB980141bb_57d6_4bd3_b34b_5d227f0ea858" hidden="1">#REF!</definedName>
    <definedName name="TB98070c5c_d947_4298_b122_34fdbd735ba9" hidden="1">#REF!</definedName>
    <definedName name="TB981564ea_6ce3_46f5_afb9_f0165b5784c2" hidden="1">#REF!</definedName>
    <definedName name="TB981daa60_0bb5_47a9_9a00_341c3bcd09cb" hidden="1">#REF!</definedName>
    <definedName name="TB98293a48_d337_4b69_a4a7_ec4712ad0c21" hidden="1">#REF!</definedName>
    <definedName name="TB982a2d8b_06a2_45ac_ac7f_735da6822e2b" hidden="1">#REF!</definedName>
    <definedName name="TB982ab376_d2f3_4d23_91b1_c67c35d4a99c" hidden="1">#REF!</definedName>
    <definedName name="TB982ed7d9_9b85_4416_a144_f720d9eff012" hidden="1">#REF!</definedName>
    <definedName name="TB9836d01d_aa90_4d61_af96_cc749cb4265f" hidden="1">#REF!</definedName>
    <definedName name="TB983b283d_0889_419d_84ac_21874d42e1b8" hidden="1">#REF!</definedName>
    <definedName name="TB9843f499_fede_4cbf_a064_2bbcce45d004" hidden="1">#REF!</definedName>
    <definedName name="TB984ea7f8_b74b_476d_969c_f5c8a41755eb" hidden="1">#REF!</definedName>
    <definedName name="TB9855a6e6_d1c2_49da_8f0b_57ac616c3de3" hidden="1">#REF!</definedName>
    <definedName name="TB98560184_1357_4008_8c68_5b73ef91c41d" hidden="1">#REF!</definedName>
    <definedName name="TB98570ef3_4769_4bba_832a_8744d7d50f67" hidden="1">#REF!</definedName>
    <definedName name="TB98574edb_835b_4ebc_a555_c0159a9ee5e0" hidden="1">#REF!</definedName>
    <definedName name="TB985aa48e_cef2_4edb_afa3_66dceb37e69a" hidden="1">#REF!</definedName>
    <definedName name="TB985b1fb0_e0fc_4c90_85ea_55f5087d6b29" hidden="1">#REF!</definedName>
    <definedName name="TB9866a737_6453_4b00_bb1c_98a0f8efbc75" hidden="1">#REF!</definedName>
    <definedName name="TB9876c2d1_71aa_48d6_a4be_6c87fef51200" hidden="1">#REF!</definedName>
    <definedName name="TB9876f8de_393a_42ea_816a_4af58c8620b8" hidden="1">#REF!</definedName>
    <definedName name="TB98842fc5_7bd7_4c66_b661_11280210b463" hidden="1">#REF!</definedName>
    <definedName name="TB9884e42f_7b48_4cc8_a85c_e5a91e9a9f2b" hidden="1">#REF!</definedName>
    <definedName name="TB988ea972_2d46_4cb7_8f7a_c520a100a4c7" hidden="1">#REF!</definedName>
    <definedName name="TB98942b56_380d_47dc_8464_71e8a6e213e2" hidden="1">#REF!</definedName>
    <definedName name="TB9896981d_f57c_4367_92bb_610c05a08765" hidden="1">#REF!</definedName>
    <definedName name="TB989dce3e_6c2d_4e2e_a63c_25d1662cd85a" hidden="1">#REF!</definedName>
    <definedName name="TB98a09503_85b0_4173_b682_cb2f829f56cc" hidden="1">#REF!</definedName>
    <definedName name="TB98a0ee0d_0023_4e33_955b_99697a7fe7f3" hidden="1">#REF!</definedName>
    <definedName name="TB98b696ae_847d_498a_b4b4_d2ac4dac746e" hidden="1">#REF!</definedName>
    <definedName name="TB98c326f2_f9b8_486a_9bc9_ebc3f315d10e" hidden="1">#REF!</definedName>
    <definedName name="TB98c63299_57d0_4fee_8a02_2853a3c5b8fe" hidden="1">#REF!</definedName>
    <definedName name="TB98cc6e0e_5fef_4ebc_9f29_67b9debad84f" hidden="1">#REF!</definedName>
    <definedName name="TB98df398c_78f9_4561_9243_545801b5fa2e" hidden="1">#REF!</definedName>
    <definedName name="TB98e6d998_f53d_435b_84a5_869eec7f3fdc" hidden="1">#REF!</definedName>
    <definedName name="TB99035116_ac90_4af1_9497_25156e3b7baa" hidden="1">#REF!</definedName>
    <definedName name="TB9903d7dd_61e3_492e_b2ca_4e004253f6c8" hidden="1">#REF!</definedName>
    <definedName name="TB990d79e5_d83b_4121_b0c7_1e117cda48e1" hidden="1">#REF!</definedName>
    <definedName name="TB990dbad8_18d2_4887_bcf6_b825ea2cf64e" hidden="1">#REF!</definedName>
    <definedName name="TB9910e33b_3f7b_4c3e_b9d5_a9b192ad64a2" hidden="1">#REF!</definedName>
    <definedName name="TB9916088d_980f_45ab_b18f_871c0888993a" hidden="1">#REF!</definedName>
    <definedName name="TB99178fab_4398_4666_88df_e9e2472886bd" hidden="1">#REF!</definedName>
    <definedName name="TB991d26ad_9758_4d35_9383_78f9533b3476" hidden="1">#REF!</definedName>
    <definedName name="TB991e9a43_978b_4d8b_9479_10ae592e79c7" hidden="1">#REF!</definedName>
    <definedName name="TB9934c5d3_e0d4_418a_8c46_8eedfab75a1e" hidden="1">#REF!</definedName>
    <definedName name="TB99380568_a96d_4d72_81e1_a87beb1a0f54" hidden="1">#REF!</definedName>
    <definedName name="TB99409bbd_309c_4c32_9f81_fdc8ab773d0c" hidden="1">#REF!</definedName>
    <definedName name="TB994685bd_e943_4080_a948_a6573e30ab1b" hidden="1">#REF!</definedName>
    <definedName name="TB994f51cb_3533_40ca_8d74_a6bf0e556b76" hidden="1">#REF!</definedName>
    <definedName name="TB994f743c_b34c_4600_b1fb_6dd6988ee6da" hidden="1">#REF!</definedName>
    <definedName name="TB9954b7bf_3e8e_46db_a3bb_71693fc5f6e8" hidden="1">#REF!</definedName>
    <definedName name="TB995fec5c_79b9_4002_a571_1b87fe942df9" hidden="1">#REF!</definedName>
    <definedName name="TB996ad920_88d0_426e_aedd_89ed5069c97c" hidden="1">#REF!</definedName>
    <definedName name="TB99777bf8_0133_4f7d_b495_91de5c809bf6" hidden="1">#REF!</definedName>
    <definedName name="TB9979b3f6_7d84_43c1_8179_98f9fda27772" hidden="1">#REF!</definedName>
    <definedName name="TB9980f5d6_0abd_4efe_93b9_f7c05bb393b4" hidden="1">#REF!</definedName>
    <definedName name="TB9982706c_2dc2_4614_aa50_4017f8254042" hidden="1">#REF!</definedName>
    <definedName name="TB9984fec7_67e8_461b_8041_1f2bd235f217" hidden="1">#REF!</definedName>
    <definedName name="TB999edcf8_3eee_4079_8151_0444581fab66" hidden="1">#REF!</definedName>
    <definedName name="TB99a0b061_1145_4bf1_bf6d_3bc7ac698936" hidden="1">#REF!</definedName>
    <definedName name="TB99ba2f65_d2e9_40d5_ba2d_b1b2180204cb" hidden="1">#REF!</definedName>
    <definedName name="TB99becb39_502f_4b02_8390_8d33aca0a947" hidden="1">#REF!</definedName>
    <definedName name="TB99c141bc_c9b8_4ba2_8ec2_329af56c5de8" hidden="1">#REF!</definedName>
    <definedName name="TB99c9b33d_d09c_4ad8_b36c_7036a8ce0f4b" hidden="1">#REF!</definedName>
    <definedName name="TB99d2f7dd_44a1_4b5b_8e4d_88386b8f0a7d" hidden="1">#REF!</definedName>
    <definedName name="TB99d460bf_68ca_4b49_b951_8413e22dde07" hidden="1">#REF!</definedName>
    <definedName name="TB99d7097a_907a_4656_a0c2_f1d9d56956e4" hidden="1">#REF!</definedName>
    <definedName name="TB99d78b61_53c8_472b_a81f_776ee57481eb" hidden="1">#REF!</definedName>
    <definedName name="TB99e26fe1_8d07_47e4_9ecf_dad8e3de5a88" hidden="1">#REF!</definedName>
    <definedName name="TB99e61db5_392f_4eb7_9571_52b30e0da860" hidden="1">#REF!</definedName>
    <definedName name="TB99ee02e7_ff2f_4583_9d7f_dfd72d375fd4" hidden="1">#REF!</definedName>
    <definedName name="TB99fa95eb_2b44_437e_b197_468dcdec6dad" hidden="1">#REF!</definedName>
    <definedName name="TB99ff6797_f8d5_40a4_8c91_70bc42a4a3bc" hidden="1">#REF!</definedName>
    <definedName name="TB9a107076_f713_4993_8a0c_41f6a2ab7452" hidden="1">#REF!</definedName>
    <definedName name="TB9a10d4c7_12cd_4b2f_8aec_a78a3d44b477" hidden="1">#REF!</definedName>
    <definedName name="TB9a14bc78_6ca8_400d_87c0_fa2d0f2964cf" hidden="1">#REF!</definedName>
    <definedName name="TB9a1e13c5_c7ee_4f44_bb56_26ce9f08380e" hidden="1">#REF!</definedName>
    <definedName name="TB9a207b30_4ed6_4d35_a706_6653b1d5368a" hidden="1">#REF!</definedName>
    <definedName name="TB9a24321d_0a40_47d9_a3a1_79404052ae1a" hidden="1">#REF!</definedName>
    <definedName name="TB9a30c764_9aa1_4d01_895b_fc801d5b2395" hidden="1">#REF!</definedName>
    <definedName name="TB9a31b0bf_1533_40fc_8111_cbd03dd98d22" hidden="1">#REF!</definedName>
    <definedName name="TB9a3da65c_460a_436a_9ae1_59f24a03fdee" hidden="1">#REF!</definedName>
    <definedName name="TB9a49f926_adfc_4244_aa61_1be29f4605e5" hidden="1">#REF!</definedName>
    <definedName name="TB9a4beb5a_84cd_4b84_86b7_d8bb57bb5d81" hidden="1">#REF!</definedName>
    <definedName name="TB9a4e2cf1_288a_4fcc_b0b7_b19b473074b6" hidden="1">#REF!</definedName>
    <definedName name="TB9a51e87b_5689_4a53_8f21_c92078f2a537" hidden="1">#REF!</definedName>
    <definedName name="TB9a560583_5151_41bd_bda5_1f570cf41ee1" hidden="1">#REF!</definedName>
    <definedName name="TB9a580b97_6a00_44b6_a878_3514397c88e8" hidden="1">#REF!</definedName>
    <definedName name="TB9a62aea7_e846_43ae_bf15_a3174a91c359" hidden="1">#REF!</definedName>
    <definedName name="TB9a6628db_0ade_46ed_a268_3a1ad0e98aa6" hidden="1">#REF!</definedName>
    <definedName name="TB9a6f8f0d_fea3_4787_8537_04eeb3c9c4e3" hidden="1">#REF!</definedName>
    <definedName name="TB9a795bf7_346f_4afe_9314_65ec7a043456" hidden="1">#REF!</definedName>
    <definedName name="TB9a8c1b04_8aa6_42d6_a1f3_ab5a6a01baa1" hidden="1">#REF!</definedName>
    <definedName name="TB9a93a9de_6cf1_436f_90ee_013d798531b6" hidden="1">#REF!</definedName>
    <definedName name="TB9aae30a1_a948_4b8e_b86d_e6d52fb0a96e" hidden="1">#REF!</definedName>
    <definedName name="TB9ab6ecc8_9faf_4e31_abea_3b6544b62c54" hidden="1">#REF!</definedName>
    <definedName name="TB9aeaf340_8adf_44ee_9c08_ce70ae8c2ea4" hidden="1">#REF!</definedName>
    <definedName name="TB9aeb2e4e_ee6d_4b41_96e7_fda2297766c0" hidden="1">#REF!</definedName>
    <definedName name="TB9b024d11_07b9_44bb_8767_f98809bbdedb" hidden="1">#REF!</definedName>
    <definedName name="TB9b231eab_7763_433e_acba_e62fc2cace80" hidden="1">#REF!</definedName>
    <definedName name="TB9b2596b7_2a01_4c1c_923c_97450a7cffd2" hidden="1">#REF!</definedName>
    <definedName name="TB9b25e619_f9c8_418e_a323_e74923b31f5d" hidden="1">#REF!</definedName>
    <definedName name="TB9b2e6343_3d74_4b17_a6a3_fb84d00277dd" hidden="1">#REF!</definedName>
    <definedName name="TB9b30ae43_dae9_4a12_8d75_5e85d18df04c" hidden="1">#REF!</definedName>
    <definedName name="TB9b363aec_937f_499e_b100_f8c4a06150d3" hidden="1">#REF!</definedName>
    <definedName name="TB9b39c00c_cbfa_42f4_93af_ab1b92360300" hidden="1">#REF!</definedName>
    <definedName name="TB9b424b76_36e3_465f_ba20_56d41093f1f7" hidden="1">#REF!</definedName>
    <definedName name="TB9b43629f_2c8d_4fd7_8477_852175566aa9" hidden="1">#REF!</definedName>
    <definedName name="TB9b4ab632_f164_42fa_9e2b_6d5f36bda226" hidden="1">#REF!</definedName>
    <definedName name="TB9b65d86b_b67f_4de6_be64_ff1e6cd8d77d" hidden="1">#REF!</definedName>
    <definedName name="TB9b6e83cc_f729_48a8_8867_e79f6b057e28" hidden="1">#REF!</definedName>
    <definedName name="TB9b7b1f65_f100_4066_a0a6_5914c8fc6121" hidden="1">#REF!</definedName>
    <definedName name="TB9b8745f2_56bd_47cc_a3b5_8fdf533d5ac8" hidden="1">#REF!</definedName>
    <definedName name="TB9b8f1fb0_ffdd_47d2_a76b_e6e8079cdd87" hidden="1">#REF!</definedName>
    <definedName name="TB9b92ac61_c4f0_4c22_9e5a_11a520ad5a44" hidden="1">#REF!</definedName>
    <definedName name="TB9b937e5c_a575_4054_ad95_247feab3915e" hidden="1">#REF!</definedName>
    <definedName name="TB9b963ff7_e78a_4c7f_89da_993712b681f0" hidden="1">#REF!</definedName>
    <definedName name="TB9ba77bb1_7bf9_4a53_9e75_5d8e9a7bd165" hidden="1">#REF!</definedName>
    <definedName name="TB9ba871e5_f843_46d0_a414_5a6160b3768a" hidden="1">#REF!</definedName>
    <definedName name="TB9baa920f_4371_43e1_97ba_9bcd5b7d083c" hidden="1">#REF!</definedName>
    <definedName name="TB9bac20bd_385b_4306_a1bd_326c45a97b89" hidden="1">#REF!</definedName>
    <definedName name="TB9bac5317_7d14_40ba_a2b7_901a42fca9cc" hidden="1">#REF!</definedName>
    <definedName name="TB9badf35b_12ef_4dcc_b86f_f44377ed0453" hidden="1">#REF!</definedName>
    <definedName name="TB9bb8c277_8bf0_4972_a873_2862687ddcc8" hidden="1">#REF!</definedName>
    <definedName name="TB9bc050bc_968a_4cab_8056_b4f320ed7d8f" hidden="1">#REF!</definedName>
    <definedName name="TB9bc13853_17e3_467b_830b_7019bc281ef5" hidden="1">#REF!</definedName>
    <definedName name="TB9bc1abb5_96fb_4d6b_b93b_53a0d0e3a289" hidden="1">#REF!</definedName>
    <definedName name="TB9bc25e31_998f_4a7b_9f5d_f1adc20db8b0" hidden="1">#REF!</definedName>
    <definedName name="TB9bcbbef5_0756_422c_96e1_e624ee39315f" hidden="1">#REF!</definedName>
    <definedName name="TB9be2aed9_bbc3_4b78_8129_33ae50ffdaa1" hidden="1">#REF!</definedName>
    <definedName name="TB9be34c6c_d38d_4eda_b606_3cadad8c1a10" hidden="1">#REF!</definedName>
    <definedName name="TB9be362ab_2599_4c68_a619_6ee342a2d794" hidden="1">#REF!</definedName>
    <definedName name="TB9be6ff17_6370_40cd_a615_344d25c7f2be" hidden="1">#REF!</definedName>
    <definedName name="TB9bf827a7_77b6_4816_ba02_01604faa61e4" hidden="1">#REF!</definedName>
    <definedName name="TB9c04a2f3_d82b_4716_835d_ab25b35b506c" hidden="1">#REF!</definedName>
    <definedName name="TB9c0c8c27_fe04_4b67_bcf7_3f3660d11e51" hidden="1">#REF!</definedName>
    <definedName name="TB9c17805f_3725_4550_b95d_8cff44e16614" hidden="1">#REF!</definedName>
    <definedName name="TB9c23c99d_5233_4002_a657_2674c9cd8d97" hidden="1">#REF!</definedName>
    <definedName name="TB9c26d9f0_9fd2_4dd7_a9bc_8e06b37b546c" hidden="1">#REF!</definedName>
    <definedName name="TB9c35efa3_6415_44c4_a70f_75c9d5cd56a8" hidden="1">#REF!</definedName>
    <definedName name="TB9c3a38eb_f40b_4880_8b6b_de29115bc431" hidden="1">#REF!</definedName>
    <definedName name="TB9c407452_932f_40ce_99f6_73aca2b6461b" hidden="1">#REF!</definedName>
    <definedName name="TB9c45899e_4132_4d28_8e61_b159d792f81a" hidden="1">#REF!</definedName>
    <definedName name="TB9c46c116_6799_445a_8135_b30c958118cc" hidden="1">#REF!</definedName>
    <definedName name="TB9c5528cc_1aa8_4a4e_9b93_8b25f1e74a13" hidden="1">#REF!</definedName>
    <definedName name="TB9c59d563_4032_4208_bfe8_1db5c2b331ce" hidden="1">#REF!</definedName>
    <definedName name="TB9c5b7975_ed6f_43c5_831b_71ede2a25c46" hidden="1">#REF!</definedName>
    <definedName name="TB9c6e8999_ba6a_4e7b_885b_49cd1c76ce79" hidden="1">#REF!</definedName>
    <definedName name="TB9c6f03e6_f96d_44ca_8d36_0c90949e03fc" hidden="1">#REF!</definedName>
    <definedName name="TB9c7a0893_6cdd_413f_9a30_64a39647330e" hidden="1">#REF!</definedName>
    <definedName name="TB9c83a8f5_bd83_4dbf_90ee_0b2580e43541" hidden="1">#REF!</definedName>
    <definedName name="TB9c87b35a_ac4d_43fb_8043_689ecbfebc8b" hidden="1">#REF!</definedName>
    <definedName name="TB9c893df9_8a29_44ba_b472_d0a170dc59f7" hidden="1">#REF!</definedName>
    <definedName name="TB9c8f9ca0_9f33_4622_858b_117af74bb09f" hidden="1">#REF!</definedName>
    <definedName name="TB9c911595_c476_4229_b540_5e4174db7ea3" hidden="1">#REF!</definedName>
    <definedName name="TB9c97b68c_283d_4ab8_8fd0_6b35934a76b2" hidden="1">#REF!</definedName>
    <definedName name="TB9ca0df90_3c0e_4fff_8c60_ef88f55bc8da" hidden="1">#REF!</definedName>
    <definedName name="TB9ca1e254_e105_4bb6_b38b_2515fdb66c66" hidden="1">#REF!</definedName>
    <definedName name="TB9ca22ed4_913f_42c0_80ea_c167ff639654" hidden="1">#REF!</definedName>
    <definedName name="TB9ca3ab0d_44f9_48b7_831a_2938ce46b9c4" hidden="1">#REF!</definedName>
    <definedName name="TB9ca70232_d120_4b52_a341_806b4f2137c2" hidden="1">#REF!</definedName>
    <definedName name="TB9caa4bca_61cf_49af_b89a_c773f63d405e" hidden="1">#REF!</definedName>
    <definedName name="TB9cac081e_8e08_4a80_8652_618739bc6c45" hidden="1">#REF!</definedName>
    <definedName name="TB9cb334f6_4baa_4527_bdf7_448264881da6" hidden="1">#REF!</definedName>
    <definedName name="TB9cb86a30_8258_401a_8e20_07cf277bd034" hidden="1">#REF!</definedName>
    <definedName name="TB9cbd4ccf_66ba_4af6_ac06_658871e0fd76" hidden="1">#REF!</definedName>
    <definedName name="TB9cc1ff86_7804_47c3_8c4b_b36d73c1d937" hidden="1">#REF!</definedName>
    <definedName name="TB9cc4bf3b_1725_46d0_9e16_e66907d667d5" hidden="1">#REF!</definedName>
    <definedName name="TB9cd2fd30_ca8b_47c8_a52c_33427213fb12" hidden="1">#REF!</definedName>
    <definedName name="TB9cd475f9_104b_4053_a969_df1e720d9da8" hidden="1">#REF!</definedName>
    <definedName name="TB9cd4fb21_41da_4a77_8e8c_12f6af2a3a8b" hidden="1">#REF!</definedName>
    <definedName name="TB9cd6ab58_0918_401f_b797_9b127e86c275" hidden="1">#REF!</definedName>
    <definedName name="TB9cd6dbb4_d7ab_465a_9f9c_e389679a3e4e" hidden="1">#REF!</definedName>
    <definedName name="TB9cdffe84_a24c_49d5_89c4_879dda602180" hidden="1">#REF!</definedName>
    <definedName name="TB9ce29d1f_1960_4d62_8bd9_98801f220b7a" hidden="1">#REF!</definedName>
    <definedName name="TB9ce78edf_3311_439c_813d_187a2ebd394f" hidden="1">#REF!</definedName>
    <definedName name="TB9cf0fa88_1133_4100_a90e_b177c2d2c358" hidden="1">#REF!</definedName>
    <definedName name="TB9cfcad17_9471_4913_ae5d_a0bf345f8224" hidden="1">#REF!</definedName>
    <definedName name="TB9cfcb74e_7ee1_4a6a_82c0_e1c65028f0d7" hidden="1">#REF!</definedName>
    <definedName name="TB9d051d00_3fca_4134_bb98_8c3916f72dc4" hidden="1">#REF!</definedName>
    <definedName name="TB9d08f60c_2913_4fb9_8c68_1356e9b3046e" hidden="1">#REF!</definedName>
    <definedName name="TB9d0f9015_dbce_4fd3_ba0b_11682c60f5e4" hidden="1">#REF!</definedName>
    <definedName name="TB9d114ed5_0dc7_4194_89e6_d79554b23cbe" hidden="1">#REF!</definedName>
    <definedName name="TB9d160332_d4b2_426e_8251_d5724deea230" hidden="1">#REF!</definedName>
    <definedName name="TB9d243db7_a7cc_415b_9503_c25b6593cf96" hidden="1">#REF!</definedName>
    <definedName name="TB9d30061b_01d1_4273_98c7_94489e95caae" hidden="1">#REF!</definedName>
    <definedName name="TB9d3a02da_2d39_4f9a_99ac_0645b5076423" hidden="1">#REF!</definedName>
    <definedName name="TB9d4668ea_ffd0_40fd_8993_774dc070b875" hidden="1">#REF!</definedName>
    <definedName name="TB9d572a8d_e759_4875_8ec6_934dabba66ff" hidden="1">#REF!</definedName>
    <definedName name="TB9d584b26_447b_4a37_9224_7cc9b2f54447" hidden="1">#REF!</definedName>
    <definedName name="TB9d5fac90_0783_4668_8620_4b90f6976742" hidden="1">#REF!</definedName>
    <definedName name="TB9d67e1a0_9554_4ce4_bae8_2a692b2fa121" hidden="1">#REF!</definedName>
    <definedName name="TB9d6a8e1a_10a7_4c3b_acbf_b6af879ecc0c" hidden="1">#REF!</definedName>
    <definedName name="TB9d6d8552_a6c2_4bb2_b558_52d5a7ff0fbe" hidden="1">#REF!</definedName>
    <definedName name="TB9d7b923e_82c6_4dfe_ab52_d0c7bc921d3a" hidden="1">#REF!</definedName>
    <definedName name="TB9d84be4e_a18f_475f_abec_5f264cbc3d3f" hidden="1">#REF!</definedName>
    <definedName name="TB9d87aeab_da3f_46d2_9995_4dbb7228d298" hidden="1">#REF!</definedName>
    <definedName name="TB9d8cd6ce_2538_445d_811c_88ceee9256d2" hidden="1">#REF!</definedName>
    <definedName name="TB9d8e4a00_8fbc_45cb_ba4d_6b10c89ecf7a" hidden="1">#REF!</definedName>
    <definedName name="TB9d948101_910c_4505_bb6d_44003b83748f" hidden="1">#REF!</definedName>
    <definedName name="TB9d98ecb4_ad2f_421c_9856_657399e2774f" hidden="1">#REF!</definedName>
    <definedName name="TB9daf0017_cba4_47f5_a7d9_50d5af300c89" hidden="1">#REF!</definedName>
    <definedName name="TB9db0e435_1f90_479f_8439_3d4759c7a73b" hidden="1">#REF!</definedName>
    <definedName name="TB9db859c4_3c9f_4ca5_bf39_dcd47f475d87" hidden="1">#REF!</definedName>
    <definedName name="TB9db8e242_3361_4dba_a2fb_90eef013c1b3" hidden="1">#REF!</definedName>
    <definedName name="TB9dbd903d_d089_49f3_86c7_f4974c3d00ca" hidden="1">#REF!</definedName>
    <definedName name="TB9dc58cef_b28b_4018_ab97_db2ffea8175e" hidden="1">#REF!</definedName>
    <definedName name="TB9dc61bdd_2fd2_4288_b473_b3c4630fb862" hidden="1">#REF!</definedName>
    <definedName name="TB9dcbaf59_f740_44e3_b7d9_bc66ce065e41" hidden="1">#REF!</definedName>
    <definedName name="TB9de0e0ce_ec61_46d6_ae84_b59cecd6d511" hidden="1">#REF!</definedName>
    <definedName name="TB9de7e9c3_0fb7_457f_b754_fd9d90a19ef8" hidden="1">#REF!</definedName>
    <definedName name="TB9de83d10_3583_4844_86e7_041462f977ee" hidden="1">#REF!</definedName>
    <definedName name="TB9ded11be_b908_452e_b0bb_86d51fa54afd" hidden="1">#REF!</definedName>
    <definedName name="TB9def7030_e1f4_4668_b123_7f0ae39f6020" hidden="1">#REF!</definedName>
    <definedName name="TB9df0a247_1642_4d00_8d5a_4d663361d133" hidden="1">#REF!</definedName>
    <definedName name="TB9df5e715_8fa6_418d_b106_d564a230adb6" hidden="1">#REF!</definedName>
    <definedName name="TB9df7f24c_5265_46f0_8a3c_27058a61cb30" hidden="1">#REF!</definedName>
    <definedName name="TB9df840d6_caec_4a69_9bca_f65f56d6f495" hidden="1">#REF!</definedName>
    <definedName name="TB9dfa907e_b882_4fa4_8baf_1054c4c6a0a4" hidden="1">#REF!</definedName>
    <definedName name="TB9e042238_c6f6_445d_9cfa_40619e2e3d4d" hidden="1">#REF!</definedName>
    <definedName name="TB9e0f6b3b_b521_4384_bd29_51ab1090a9fa" hidden="1">#REF!</definedName>
    <definedName name="TB9e12b86f_023b_4e14_b5d4_1c8deea52421" hidden="1">#REF!</definedName>
    <definedName name="TB9e16d99c_dc4e_4fbf_a0a1_bddde3f04901" hidden="1">#REF!</definedName>
    <definedName name="TB9e19df3b_9066_4d18_8ab9_169a21e45bab" hidden="1">#REF!</definedName>
    <definedName name="TB9e1b39ee_4187_40b0_826b_13eddf335a0a" hidden="1">#REF!</definedName>
    <definedName name="TB9e1e7e41_7ea9_4c3f_8c2d_f9778ce1f8a1" hidden="1">#REF!</definedName>
    <definedName name="TB9e1ee284_981b_489c_9a63_095c00a834c9" hidden="1">#REF!</definedName>
    <definedName name="TB9e287277_9490_4747_9266_b356b4dfb336" hidden="1">#REF!</definedName>
    <definedName name="TB9e3884d5_90a6_4d06_bffc_38f8d895175c" hidden="1">#REF!</definedName>
    <definedName name="TB9e389aa7_5c44_43eb_b719_1758bcf7ebcc" hidden="1">#REF!</definedName>
    <definedName name="TB9e3a730d_9207_4c19_8f82_1c6ce4188bc6" hidden="1">#REF!</definedName>
    <definedName name="TB9e3c30a6_0697_4811_b215_bd0d53991b83" hidden="1">#REF!</definedName>
    <definedName name="TB9e3d133e_8a96_410a_9e91_d7f681cadf57" hidden="1">#REF!</definedName>
    <definedName name="TB9e48ac7c_b584_48a9_b6a6_35feaffc9bc1" hidden="1">#REF!</definedName>
    <definedName name="TB9e5a1d27_2245_49b1_8192_07c46bd1d25c" hidden="1">#REF!</definedName>
    <definedName name="TB9e5f327b_25ae_4d54_907f_96498185ecf3" hidden="1">#REF!</definedName>
    <definedName name="TB9e66b079_e9cf_4a83_b37f_96e4b7934590" hidden="1">#REF!</definedName>
    <definedName name="TB9e69362f_33f7_4790_93c7_5ff3f7a97f13" hidden="1">#REF!</definedName>
    <definedName name="TB9e6af785_a8c5_4c4c_b9f1_f73888e82581" hidden="1">#REF!</definedName>
    <definedName name="TB9e728f8b_c118_45e3_950b_ae15e0934000" hidden="1">#REF!</definedName>
    <definedName name="TB9e762811_df6b_4a94_8534_559eeb3a58ba" hidden="1">#REF!</definedName>
    <definedName name="TB9e80ca8b_0be0_42cc_bf21_38bd7d9c7d20" hidden="1">#REF!</definedName>
    <definedName name="TB9e8cfc76_704b_4f92_80ac_754fad6fec3f" hidden="1">#REF!</definedName>
    <definedName name="TB9e8f990e_1559_408d_98a6_47aff1e0cb8f" hidden="1">#REF!</definedName>
    <definedName name="TB9e91e249_a450_4a58_baaa_921654064f9a" hidden="1">#REF!</definedName>
    <definedName name="TB9ea54a71_aad9_4327_ac57_11483dcc5112" hidden="1">#REF!</definedName>
    <definedName name="TB9ea6cfa3_6a63_4a6c_850c_4f9077d2ce00" hidden="1">#REF!</definedName>
    <definedName name="TB9eb01916_8653_4243_a28b_260fff648546" hidden="1">#REF!</definedName>
    <definedName name="TB9eb67a32_79c8_4cfb_8394_e463c909b093" hidden="1">#REF!</definedName>
    <definedName name="TB9ec1da54_8583_4d50_9deb_2ddfecbb1b72" hidden="1">#REF!</definedName>
    <definedName name="TB9ec70435_b449_4cd2_aad1_38938ed03845" hidden="1">#REF!</definedName>
    <definedName name="TB9ece69dc_02ca_41ed_be78_77e2edc87be5" hidden="1">#REF!</definedName>
    <definedName name="TB9ed38f89_c26a_4a6d_9f95_8c3041a14d70" hidden="1">#REF!</definedName>
    <definedName name="TB9ed68395_79c8_46a1_bc57_412c247a46c1" hidden="1">#REF!</definedName>
    <definedName name="TB9f04167c_5a29_413e_aa09_b601c46240e9" hidden="1">#REF!</definedName>
    <definedName name="TB9f05ad9f_2f6d_4407_9319_525994b98e5e" hidden="1">#REF!</definedName>
    <definedName name="TB9f085922_3d22_4005_be8c_392569980a45" hidden="1">#REF!</definedName>
    <definedName name="TB9f12c768_6076_4d41_8ccb_2aad97ae3901" hidden="1">#REF!</definedName>
    <definedName name="TB9f12dce5_5462_4c94_b42b_54958b810eea" hidden="1">#REF!</definedName>
    <definedName name="TB9f1616dd_8ac6_4028_9385_20a7d72a15cf" hidden="1">#REF!</definedName>
    <definedName name="TB9f23af9c_e284_4b96_ae19_cda5dcf303db" hidden="1">#REF!</definedName>
    <definedName name="TB9f25bc1b_28d6_4a71_a3a4_3d42a613d34d" hidden="1">#REF!</definedName>
    <definedName name="TB9f26f995_7d4a_4493_9781_061400d31a59" hidden="1">#REF!</definedName>
    <definedName name="TB9f329973_3c10_4cc2_9cf5_3c750f4ea157" hidden="1">#REF!</definedName>
    <definedName name="TB9f3a6d56_948d_47f6_869c_3bc4d23b89b0" hidden="1">#REF!</definedName>
    <definedName name="TB9f3d8f07_b900_4012_9c22_53d1a890a946" hidden="1">#REF!</definedName>
    <definedName name="TB9f3f5b40_70f0_4b51_a55d_92bca72d89f3" hidden="1">#REF!</definedName>
    <definedName name="TB9f4be2b7_d6bc_49cf_b27d_b2ac0f092ce1" hidden="1">#REF!</definedName>
    <definedName name="TB9f4ded17_7626_4a39_a230_07b7ed8fd9ef" hidden="1">#REF!</definedName>
    <definedName name="TB9f51c72a_4338_4acd_abf7_05460f5b15fd" hidden="1">#REF!</definedName>
    <definedName name="TB9f529e46_7f08_427f_ba33_7c9f5769a4ff" hidden="1">#REF!</definedName>
    <definedName name="TB9f53e3cc_9aa6_4b35_a32a_f1e30d2b8393" hidden="1">#REF!</definedName>
    <definedName name="TB9f593327_0bbd_4709_8973_9f67fd7fc66e" hidden="1">#REF!</definedName>
    <definedName name="TB9f60f0fc_8e34_4235_8106_eb305539a01d" hidden="1">#REF!</definedName>
    <definedName name="TB9f68a134_8ad3_46fd_9819_ec79c6d4cc65" hidden="1">#REF!</definedName>
    <definedName name="TB9f7a3004_8939_404c_b758_98cce8aa5f71" hidden="1">#REF!</definedName>
    <definedName name="TB9f7c24de_542a_4da2_8791_aa0cb706340b" hidden="1">#REF!</definedName>
    <definedName name="TB9f8e0f8b_e490_4e47_b32d_cded3a015f3d" hidden="1">#REF!</definedName>
    <definedName name="TB9f9aa655_1717_4961_a5c3_19d848059350" hidden="1">#REF!</definedName>
    <definedName name="TB9f9b59cd_fc3c_47bb_9a19_f842d8375034" hidden="1">#REF!</definedName>
    <definedName name="TB9fb9853f_dd98_482e_94b9_47fae0953b26" hidden="1">#REF!</definedName>
    <definedName name="TB9fbf63d1_4fce_468a_b0ce_deae4d31a58b" hidden="1">#REF!</definedName>
    <definedName name="TB9fc55bd4_2c1b_484a_82cc_9a1c5c863d45" hidden="1">#REF!</definedName>
    <definedName name="TB9fc748c6_af0c_4389_909b_8558cec747cb" hidden="1">#REF!</definedName>
    <definedName name="TB9fdfae5a_e7df_4bbc_b3b0_0813845acc50" hidden="1">#REF!</definedName>
    <definedName name="TB9fe7fba4_6c5e_43ea_ac3c_769698662f94" hidden="1">#REF!</definedName>
    <definedName name="TB9ff60840_5660_42fd_9430_a92c9a8a8c61" hidden="1">#REF!</definedName>
    <definedName name="TB9ff89dd9_ecfa_4f35_89e4_3e163be10202" hidden="1">#REF!</definedName>
    <definedName name="TBa0036c10_5137_4712_90fc_aeade8cf46ff" hidden="1">#REF!</definedName>
    <definedName name="TBa00d514a_c87b_4251_a98e_a59875f9abe4" hidden="1">#REF!</definedName>
    <definedName name="TBa0153f08_fd6b_4974_bf97_d1159219d33c" hidden="1">#REF!</definedName>
    <definedName name="TBa01bf190_ffcb_4405_a2ea_d9bbfcd21b36" hidden="1">#REF!</definedName>
    <definedName name="TBa01d1246_e163_4e6c_87a8_3d9665668b45" hidden="1">#REF!</definedName>
    <definedName name="TBa0203e2d_80f3_4c19_a263_d003781530b4" hidden="1">#REF!</definedName>
    <definedName name="TBa02d5d1c_1f7a_48c5_83f5_eed6b633c730" hidden="1">#REF!</definedName>
    <definedName name="TBa037eca6_50aa_42b2_9e95_30f07b1de1c0" hidden="1">#REF!</definedName>
    <definedName name="TBa0419a09_b041_40dc_9aaa_e38e922e4293" hidden="1">#REF!</definedName>
    <definedName name="TBa045c92c_a3fc_44b1_a8aa_eff70796754b" hidden="1">#REF!</definedName>
    <definedName name="TBa046d01f_1cea_4ae1_8a72_9d05a132765c" hidden="1">#REF!</definedName>
    <definedName name="TBa05c2eb1_f0ea_40f4_917a_e2d73162dce5" hidden="1">#REF!</definedName>
    <definedName name="TBa05f19bd_bd5b_4a65_9b09_b99ae6e9ae30" hidden="1">#REF!</definedName>
    <definedName name="TBa066a3c0_cee5_4915_bc6f_ca1efcf5c132" hidden="1">#REF!</definedName>
    <definedName name="TBa0679a74_6d9c_4885_beb2_9c5641bc107d" hidden="1">#REF!</definedName>
    <definedName name="TBa0682584_e85f_4a80_ab1e_a1150231e0cb" hidden="1">#REF!</definedName>
    <definedName name="TBa068757a_9cb6_4587_a86d_127f8429bfc4" hidden="1">#REF!</definedName>
    <definedName name="TBa06ade07_fa95_4484_8a5b_cf76c5af4bee" hidden="1">#REF!</definedName>
    <definedName name="TBa072ad29_04fb_4265_af05_5a6124a84f1c" hidden="1">#REF!</definedName>
    <definedName name="TBa0776346_b54f_481a_afd0_5e8411dd37c1" hidden="1">#REF!</definedName>
    <definedName name="TBa077730e_5ef8_41b5_bceb_b1b2035b5ea8" hidden="1">#REF!</definedName>
    <definedName name="TBa077e4ae_9a32_4d93_a0a7_1c177e9e47e5" hidden="1">#REF!</definedName>
    <definedName name="TBa083a623_770c_4120_a622_6b7b5d8c5992" hidden="1">#REF!</definedName>
    <definedName name="TBa0849b1f_7e63_4759_bdb6_b0a2d174deb7" hidden="1">#REF!</definedName>
    <definedName name="TBa08ba71e_83b0_47c4_8ebc_1f17733d3781" hidden="1">#REF!</definedName>
    <definedName name="TBa09691ca_7c5f_470b_9625_ed446871d7af" hidden="1">#REF!</definedName>
    <definedName name="TBa0a041f1_56b4_40be_8996_723acc4a4b3f" hidden="1">#REF!</definedName>
    <definedName name="TBa0a41047_bb04_473d_b84b_528e3d87a975" hidden="1">#REF!</definedName>
    <definedName name="TBa0a74c0a_82e3_490f_8ed0_32ca288695f4" hidden="1">#REF!</definedName>
    <definedName name="TBa0ae3cf9_efd7_47b4_acbd_e6014a5b4d72" hidden="1">#REF!</definedName>
    <definedName name="TBa0af7d9a_1168_428b_93cc_c99322bacbd3" hidden="1">#REF!</definedName>
    <definedName name="TBa0b51141_6aea_4af6_a1b9_7359f3fa519a" hidden="1">#REF!</definedName>
    <definedName name="TBa0b74b45_36cb_439a_913c_78a0106daf51" hidden="1">#REF!</definedName>
    <definedName name="TBa0b80bbd_ca3d_4a73_917c_ebbc0a08180c" hidden="1">#REF!</definedName>
    <definedName name="TBa0b9c3ed_8685_476e_bce9_ee1aecd54cd1" hidden="1">#REF!</definedName>
    <definedName name="TBa0bcc5da_4765_4c11_8a59_ec4f679332bb" hidden="1">#REF!</definedName>
    <definedName name="TBa0c3d2c5_e314_415d_a7ab_b4938a0df4c2" hidden="1">#REF!</definedName>
    <definedName name="TBa0cac2b6_e7e9_4fec_ad68_6c38c78dd993" hidden="1">#REF!</definedName>
    <definedName name="TBa0d6bcb5_243e_43a1_8be2_5c201306b1b2" hidden="1">#REF!</definedName>
    <definedName name="TBa0d8c009_f4b2_48b8_bdd0_f539a2a0f4bd" hidden="1">#REF!</definedName>
    <definedName name="TBa0ec6ec9_1a48_462a_a731_bc627a82007d" hidden="1">#REF!</definedName>
    <definedName name="TBa0ed4506_598c_485d_bc0f_7190a9966742" hidden="1">#REF!</definedName>
    <definedName name="TBa0f11cfc_4948_42da_937c_ebd7521ed63b" hidden="1">#REF!</definedName>
    <definedName name="TBa0f9dbc8_df37_4f3f_b6a2_923aa59f9233" hidden="1">#REF!</definedName>
    <definedName name="TBa0fd7444_46ea_4a66_8682_9e7a54ed7c4b" hidden="1">#REF!</definedName>
    <definedName name="TBa105c594_57ed_4176_84aa_e516ed56dfb4" hidden="1">#REF!</definedName>
    <definedName name="TBa105d53d_e104_4f53_a702_a73cc17a9ecb" hidden="1">#REF!</definedName>
    <definedName name="TBa1097998_b610_4bf8_8e7a_a7677192ab6e" hidden="1">#REF!</definedName>
    <definedName name="TBa11818cd_ab82_473d_b0cb_1f5e4073e06f" hidden="1">#REF!</definedName>
    <definedName name="TBa11960e4_0817_4602_b2c0_796830def8c8" hidden="1">#REF!</definedName>
    <definedName name="TBa11d2610_7e47_48c1_b525_6b207d197767" hidden="1">#REF!</definedName>
    <definedName name="TBa11d5682_9ecf_4222_b63a_ad37cff53667" hidden="1">#REF!</definedName>
    <definedName name="TBa120e013_dbc5_4b7d_9b51_b1b2d36c7555" hidden="1">#REF!</definedName>
    <definedName name="TBa122f4d7_91bd_4c7c_8ede_36fb5ba19202" hidden="1">#REF!</definedName>
    <definedName name="TBa1232fe2_7ba0_48e6_bb44_34d32931d56b" hidden="1">#REF!</definedName>
    <definedName name="TBa1261691_85e1_4db5_84f8_20e8564b411d" hidden="1">#REF!</definedName>
    <definedName name="TBa127030a_c6d1_456e_8da7_2b262d5a6f43" hidden="1">#REF!</definedName>
    <definedName name="TBa1326708_2dc4_4ee4_9b9d_397ebdbbe025" hidden="1">#REF!</definedName>
    <definedName name="TBa13365ef_e7a0_41b9_83cb_118db429f3c5" hidden="1">#REF!</definedName>
    <definedName name="TBa13b5f55_e096_4370_914a_77a6879a9330" hidden="1">#REF!</definedName>
    <definedName name="TBa14e1d56_e00d_45be_b849_92f8b4f5cc7a" hidden="1">#REF!</definedName>
    <definedName name="TBa15a3f7e_e109_4847_a9dd_fef15124f271" hidden="1">#REF!</definedName>
    <definedName name="TBa15b3569_576b_47e6_85f6_8e75cf55d2a4" hidden="1">#REF!</definedName>
    <definedName name="TBa15f9a6a_4168_4404_a083_da500441e928" hidden="1">#REF!</definedName>
    <definedName name="TBa168d14a_b423_4c02_9264_303d75322d06" hidden="1">#REF!</definedName>
    <definedName name="TBa16e0a02_259c_433a_ab5b_410e05b9245b" hidden="1">#REF!</definedName>
    <definedName name="TBa16e6733_bdfd_475c_a9b0_a8e11253a4c8" hidden="1">#REF!</definedName>
    <definedName name="TBa16fa7f9_4697_4c4a_b5d7_6eac82c4fb68" hidden="1">#REF!</definedName>
    <definedName name="TBa1732aa7_d866_47e9_8067_1d96164e8f46" hidden="1">#REF!</definedName>
    <definedName name="TBa175540e_78aa_41d3_a7fb_e62c9aa56621" hidden="1">#REF!</definedName>
    <definedName name="TBa17a19da_2cc4_47a2_9142_04d0efb0bb60" hidden="1">#REF!</definedName>
    <definedName name="TBa17eb846_8442_4a53_82de_f3b322ff8ab4" hidden="1">#REF!</definedName>
    <definedName name="TBa188740d_b73b_4436_8cce_7ac84f01348c" hidden="1">#REF!</definedName>
    <definedName name="TBa18d1158_648b_46f3_87dd_d309bba4bb07" hidden="1">#REF!</definedName>
    <definedName name="TBa193c770_831b_4ea8_a40c_272a8648ee2f" hidden="1">#REF!</definedName>
    <definedName name="TBa1943b70_3b75_4678_b687_32a7a39a44a0" hidden="1">#REF!</definedName>
    <definedName name="TBa1a64eac_7619_4476_ad9b_5ade90d33ee7" hidden="1">#REF!</definedName>
    <definedName name="TBa1a92ceb_3dab_4c5d_bbf3_ffbf1a6c02a8" hidden="1">#REF!</definedName>
    <definedName name="TBa1a9a87f_c613_480a_871a_977571572128" hidden="1">#REF!</definedName>
    <definedName name="TBa1aa80aa_5396_4a0c_a0b8_c4c23d7e6330" hidden="1">#REF!</definedName>
    <definedName name="TBa1acd083_1a54_47e9_937e_4a70a2ef988e" hidden="1">#REF!</definedName>
    <definedName name="TBa1ae1230_ff1e_4df9_9789_90f386165bf5" hidden="1">#REF!</definedName>
    <definedName name="TBa1afbe1c_d359_4d2b_bd4f_f6c4f6d65d2d" hidden="1">#REF!</definedName>
    <definedName name="TBa1b21476_82e8_48ff_9d71_8b3218fc266a" hidden="1">#REF!</definedName>
    <definedName name="TBa1ba9978_b310_409f_8cf9_ad83b709c062" hidden="1">#REF!</definedName>
    <definedName name="TBa1ca3695_0605_4615_bc05_17529b7de251" hidden="1">#REF!</definedName>
    <definedName name="TBa1ce8b76_4ae3_4f58_828a_c3b7221b7f17" hidden="1">#REF!</definedName>
    <definedName name="TBa1db0119_d5c7_443d_a879_c52160695825" hidden="1">#REF!</definedName>
    <definedName name="TBa1dff02e_e4fd_4c4d_a3c3_109e2c2cc1e3" hidden="1">#REF!</definedName>
    <definedName name="TBa1e8b17c_21dd_4ed8_9e94_fcefc790315b" hidden="1">#REF!</definedName>
    <definedName name="TBa1eeb50d_d491_45db_86ec_65d8c0f3efaa" hidden="1">#REF!</definedName>
    <definedName name="TBa1fcf710_7adf_44ef_85b4_f128032c1952" hidden="1">#REF!</definedName>
    <definedName name="TBa1fd4fb5_e492_411d_b3ef_3024700f3fb5" hidden="1">#REF!</definedName>
    <definedName name="TBa2037174_9333_4744_8e63_dc09be99da4e" hidden="1">#REF!</definedName>
    <definedName name="TBa21b4b7e_e7a9_424b_b525_426e5eed0879" hidden="1">#REF!</definedName>
    <definedName name="TBa220b4c8_c67e_4139_9c80_bf9d787fdf2a" hidden="1">#REF!</definedName>
    <definedName name="TBa22d8bb6_c5d1_4a74_8f5e_26474b761f2f" hidden="1">#REF!</definedName>
    <definedName name="TBa23a4725_bd65_4cc2_a340_2486ebc3a6b3" hidden="1">#REF!</definedName>
    <definedName name="TBa24e5621_dd55_4b57_91bb_5c7552487efb" hidden="1">#REF!</definedName>
    <definedName name="TBa2552c42_1a2d_43de_8a2a_ff5c79769cc1" hidden="1">#REF!</definedName>
    <definedName name="TBa258d160_b444_47ad_b4d9_d317201ee72f" hidden="1">#REF!</definedName>
    <definedName name="TBa259a1a2_741f_4770_8482_84f8dc63883c" hidden="1">#REF!</definedName>
    <definedName name="TBa25e75ad_492e_4dca_aad8_4c117d24c7c0" hidden="1">#REF!</definedName>
    <definedName name="TBa26355e7_e4ab_4418_8e78_3b732aa4b1da" hidden="1">#REF!</definedName>
    <definedName name="TBa2635654_90ea_4915_b40e_92601a896ba5" hidden="1">#REF!</definedName>
    <definedName name="TBa2661ebb_8698_4ba3_872b_1ed3d3daa0c1" hidden="1">#REF!</definedName>
    <definedName name="TBa267aefe_2a01_4509_bc8f_8ee5b5cc4148" hidden="1">#REF!</definedName>
    <definedName name="TBa26e4893_f1ab_42cc_9439_4f499d006f5d" hidden="1">#REF!</definedName>
    <definedName name="TBa2706fff_9ad0_4ae3_b414_c42670d4e06e" hidden="1">#REF!</definedName>
    <definedName name="TBa27ba09a_21d8_4904_8d8f_3db25af3abc1" hidden="1">#REF!</definedName>
    <definedName name="TBa28129a4_979e_4d1f_8f9a_38c9ce593bd8" hidden="1">#REF!</definedName>
    <definedName name="TBa2955216_0390_4497_a700_4ad69f88c590" hidden="1">#REF!</definedName>
    <definedName name="TBa298777e_eb7e_4c64_a453_423aba0dffe8" hidden="1">#REF!</definedName>
    <definedName name="TBa29c5727_cb15_4d2a_b2cd_006d7c6c4887" hidden="1">#REF!</definedName>
    <definedName name="TBa29dab38_298f_43d9_9dde_4a2f2fad9ca1" hidden="1">#REF!</definedName>
    <definedName name="TBa29ffb1b_9bd9_46d8_9cad_2faf9220f9d9" hidden="1">#REF!</definedName>
    <definedName name="TBa2a9d5fa_4053_4a68_90c1_f7a9b6e47458" hidden="1">#REF!</definedName>
    <definedName name="TBa2c20bcb_4fb2_4055_beaa_288f584f48b3" hidden="1">#REF!</definedName>
    <definedName name="TBa2e1a39e_514e_4803_a163_97f1a505a86b" hidden="1">#REF!</definedName>
    <definedName name="TBa2e89bfd_7771_4ed1_b9b6_844e010ab8ce" hidden="1">#REF!</definedName>
    <definedName name="TBa2eb4ded_3d21_4b7f_9648_01a29892c3e4" hidden="1">#REF!</definedName>
    <definedName name="TBa2f1721a_f76f_4144_923a_6de8b06c32bc" hidden="1">#REF!</definedName>
    <definedName name="TBa308b1ad_9e29_4a54_84ea_b82d75d5bc96" hidden="1">#REF!</definedName>
    <definedName name="TBa30b8aed_1c66_43dc_b3c0_f00653c060fa" hidden="1">#REF!</definedName>
    <definedName name="TBa316e786_91ef_45b8_98e8_fcbe5062ca35" hidden="1">#REF!</definedName>
    <definedName name="TBa31e38af_caf0_45b2_803a_92a2dfbb297c" hidden="1">#REF!</definedName>
    <definedName name="TBa3291943_6a89_43ec_80a2_d8860914429b" hidden="1">#REF!</definedName>
    <definedName name="TBa32b6900_75e3_48fc_8877_b159a9170f4a" hidden="1">#REF!</definedName>
    <definedName name="TBa32c2dc0_a35f_4edc_9fbe_39f6f2474ef8" hidden="1">#REF!</definedName>
    <definedName name="TBa32c9ea4_ad00_4ab0_b596_e41c24a8320a" hidden="1">#REF!</definedName>
    <definedName name="TBa32f0486_2845_42d1_8b98_f68ed2934beb" hidden="1">#REF!</definedName>
    <definedName name="TBa3306ddf_31b0_401d_ba99_3ca536bdf853" hidden="1">#REF!</definedName>
    <definedName name="TBa333d63c_1b44_450d_8f7a_c7d0845bac3f" hidden="1">#REF!</definedName>
    <definedName name="TBa33824ac_699a_450a_9259_53f966079743" hidden="1">#REF!</definedName>
    <definedName name="TBa339f6db_1a04_4fef_87fd_344cefd65e32" hidden="1">#REF!</definedName>
    <definedName name="TBa3515d72_479e_4a66_92e7_ab2414e08d83" hidden="1">#REF!</definedName>
    <definedName name="TBa3595ff7_5ba9_4176_8895_76955dd4bbff" hidden="1">#REF!</definedName>
    <definedName name="TBa36a78c5_ed5d_4412_b857_d1d6ece0c5c8" hidden="1">#REF!</definedName>
    <definedName name="TBa36aeced_8539_4cca_b033_cc107e1147a9" hidden="1">#REF!</definedName>
    <definedName name="TBa36eabec_71a9_41f6_b19f_55afb3666d03" hidden="1">#REF!</definedName>
    <definedName name="TBa37941f8_deba_4a5e_9aef_997fca1076da" hidden="1">#REF!</definedName>
    <definedName name="TBa37b5e66_64d6_4f7f_9e93_a56e2d183dd4" hidden="1">#REF!</definedName>
    <definedName name="TBa37d413c_990e_4be7_bf02_505beedb8dc1" hidden="1">#REF!</definedName>
    <definedName name="TBa387c442_00d9_4a16_b8f6_790a61486b8c" hidden="1">#REF!</definedName>
    <definedName name="TBa38cd0cb_6bc5_40f5_89ed_39e7b597e281" hidden="1">#REF!</definedName>
    <definedName name="TBa390f5ec_83e9_4221_9bf0_778fd39a8bd3" hidden="1">#REF!</definedName>
    <definedName name="TBa39189a9_093b_48d1_bbb4_25c7a467c56f" hidden="1">#REF!</definedName>
    <definedName name="TBa39bbc21_9471_453b_9a9b_0d6e2166df6c" hidden="1">#REF!</definedName>
    <definedName name="TBa39f56f2_a35e_41a0_ba91_e2c34d1f7855" hidden="1">#REF!</definedName>
    <definedName name="TBa3a1cecd_0dfa_4c36_96e4_73867663fd44" hidden="1">#REF!</definedName>
    <definedName name="TBa3ac704e_4558_486f_ab1c_5a2a06b002fe" hidden="1">#REF!</definedName>
    <definedName name="TBa3b2110b_1b6e_48d6_bb70_74375d40684e" hidden="1">#REF!</definedName>
    <definedName name="TBa3bb65bb_bb25_4556_8679_877a3eafbff3" hidden="1">#REF!</definedName>
    <definedName name="TBa3bc843f_0eff_4409_a224_dda9380933e5" hidden="1">#REF!</definedName>
    <definedName name="TBa3bdb021_0aa4_4296_814a_b4311bc48c66" hidden="1">#REF!</definedName>
    <definedName name="TBa3c50ccd_7c31_4580_a254_7fa4566ac74c" hidden="1">#REF!</definedName>
    <definedName name="TBa3cb7e34_0781_4788_81ca_5f045a622ed0" hidden="1">#REF!</definedName>
    <definedName name="TBa3cf1ab6_0b2a_4692_ade8_67204fc9815c" hidden="1">#REF!</definedName>
    <definedName name="TBa3d9f5ce_2097_4469_b4ab_0af81c807119" hidden="1">#REF!</definedName>
    <definedName name="TBa3dfd900_1171_4258_8a80_d7086d12c0b4" hidden="1">#REF!</definedName>
    <definedName name="TBa3e05ae6_beef_404f_9f73_b5cacea4d8f9" hidden="1">#REF!</definedName>
    <definedName name="TBa3e1540b_d2e9_4012_a8dd_220f8ab31ea7" hidden="1">#REF!</definedName>
    <definedName name="TBa3e2ec57_a5f3_499e_8130_e5a867862e16" hidden="1">#REF!</definedName>
    <definedName name="TBa3e57020_de32_4038_87ad_4a0b8c8ec239" hidden="1">#REF!</definedName>
    <definedName name="TBa3e5e914_39ac_4525_95a6_37a65421897b" hidden="1">#REF!</definedName>
    <definedName name="TBa3e955d1_e227_4646_93dd_83b780e174c2" hidden="1">#REF!</definedName>
    <definedName name="TBa3ed41d9_3ce5_49eb_a8a0_a1a89155c152" hidden="1">#REF!</definedName>
    <definedName name="TBa3f325f1_20ab_42cc_99ef_790e57859121" hidden="1">#REF!</definedName>
    <definedName name="TBa3f35b29_69bc_4a22_a552_cada99a752eb" hidden="1">#REF!</definedName>
    <definedName name="TBa3f3d869_42d4_45b9_aa56_2dd521942ec7" hidden="1">#REF!</definedName>
    <definedName name="TBa400353e_79cd_475f_9c12_34f6a0e9892b" hidden="1">#REF!</definedName>
    <definedName name="TBa40f99bf_a655_42a9_8e13_96ff2501d8bf" hidden="1">#REF!</definedName>
    <definedName name="TBa415cd26_b70a_4789_9cb0_f5e26ae486c1" hidden="1">#REF!</definedName>
    <definedName name="TBa42e59fa_cdea_4654_aeba_e6ad791e4964" hidden="1">#REF!</definedName>
    <definedName name="TBa430eabf_cacc_4e67_8424_1cc9a1c70f2b" hidden="1">#REF!</definedName>
    <definedName name="TBa43b15dd_5ba5_438e_8767_18f60634b1de" hidden="1">#REF!</definedName>
    <definedName name="TBa44b4c16_8f0e_4ee0_b012_cb638321942a" hidden="1">#REF!</definedName>
    <definedName name="TBa45ba6b7_4843_489e_8aac_b95508bdc6e5" hidden="1">#REF!</definedName>
    <definedName name="TBa45f4a3d_6af3_4a10_a1ca_fa711b7a4c95" hidden="1">#REF!</definedName>
    <definedName name="TBa462fdfe_a95f_4412_9756_d0ccb5a56172" hidden="1">#REF!</definedName>
    <definedName name="TBa4634730_7ba9_4bfa_9903_cdeb05cc49e8" hidden="1">#REF!</definedName>
    <definedName name="TBa475186b_757a_4437_8556_3ad22fe5a1a5" hidden="1">#REF!</definedName>
    <definedName name="TBa47db823_17eb_45b6_a737_f2800dc1adc1" hidden="1">#REF!</definedName>
    <definedName name="TBa486cd7a_7ca4_43db_ba43_8659d1a35da2" hidden="1">#REF!</definedName>
    <definedName name="TBa48c4c48_d8d1_469d_b86f_05d17cefcd66" hidden="1">#REF!</definedName>
    <definedName name="TBa49a6e52_a609_4090_bd4b_c12abb54a52b" hidden="1">#REF!</definedName>
    <definedName name="TBa49d4b41_1171_450a_a0d3_a100b04c512e" hidden="1">#REF!</definedName>
    <definedName name="TBa49f4b7b_9aa8_43e1_b107_83d94e5d5dff" hidden="1">#REF!</definedName>
    <definedName name="TBa4ac43fd_3e22_4ae5_af42_69574494dd65" hidden="1">#REF!</definedName>
    <definedName name="TBa4b22ce8_6366_48c1_8ef4_539add37f798" hidden="1">#REF!</definedName>
    <definedName name="TBa4b9f9fc_3032_4140_88ac_344c4fde9c07" hidden="1">#REF!</definedName>
    <definedName name="TBa4c2c874_f7d1_4362_b2ac_f3f3aeaa9553" hidden="1">#REF!</definedName>
    <definedName name="TBa4c41f96_55ce_4651_b77a_2832777641b6" hidden="1">#REF!</definedName>
    <definedName name="TBa4c701e4_acd1_482e_ae97_8d6bb37ee916" hidden="1">#REF!</definedName>
    <definedName name="TBa4d4966c_2e54_482c_af76_9df387a703ed" hidden="1">#REF!</definedName>
    <definedName name="TBa4d6bb0a_87f8_4197_8fcb_24badf90fdfd" hidden="1">#REF!</definedName>
    <definedName name="TBa4dccdd1_d7a8_49f4_b8e6_584c3ac7903c" hidden="1">#REF!</definedName>
    <definedName name="TBa4e0bd9f_139c_4613_9e6b_808fc3939645" hidden="1">#REF!</definedName>
    <definedName name="TBa4f114f3_fe45_4bc7_8ae4_2be9f657ac05" hidden="1">#REF!</definedName>
    <definedName name="TBa4fd369d_4faa_4fac_8ce5_b27aeb54c330" hidden="1">#REF!</definedName>
    <definedName name="TBa4fdc044_5406_496d_a839_887600320a94" hidden="1">#REF!</definedName>
    <definedName name="TBa4ffde66_6a1e_4561_9842_930ca6b08e95" hidden="1">#REF!</definedName>
    <definedName name="TBa5028d19_d8c4_4487_a6a2_7bb4176763aa" hidden="1">#REF!</definedName>
    <definedName name="TBa50b292b_5cbc_4ce4_8fd7_e8c4df62edd3" hidden="1">#REF!</definedName>
    <definedName name="TBa50b379f_079d_4a31_97be_abe54af8b655" hidden="1">#REF!</definedName>
    <definedName name="TBa50b4f06_1185_40ab_b294_c24caefcdeea" hidden="1">#REF!</definedName>
    <definedName name="TBa50d5c96_9b6c_453e_95ff_ae20c5bc4c67" hidden="1">#REF!</definedName>
    <definedName name="TBa50e6e6b_ad6b_4b65_9f30_39afab32a5f8" hidden="1">#REF!</definedName>
    <definedName name="TBa510600b_209e_4b38_af7a_e1b10663cc30" hidden="1">#REF!</definedName>
    <definedName name="TBa521e6e3_304b_460a_957f_bcd33c81daf8" hidden="1">#REF!</definedName>
    <definedName name="TBa5368e13_b145_4e59_b860_94b484a38011" hidden="1">#REF!</definedName>
    <definedName name="TBa53db98e_5387_4b15_846f_915bba3f68e9" hidden="1">#REF!</definedName>
    <definedName name="TBa53fa3aa_7e74_473e_a484_50fba2c14d94" hidden="1">#REF!</definedName>
    <definedName name="TBa54200b8_e7a2_401c_a9c4_e656fc4f56ec" hidden="1">#REF!</definedName>
    <definedName name="TBa5436b28_f811_4069_acd8_94e432f437df" hidden="1">#REF!</definedName>
    <definedName name="TBa54dd25e_95b9_411b_a045_68e99b7b07b4" hidden="1">#REF!</definedName>
    <definedName name="TBa553ed69_57fe_4087_8cd2_c68e2831605d" hidden="1">#REF!</definedName>
    <definedName name="TBa5576c8c_52de_4318_8920_37d4f3cef324" hidden="1">#REF!</definedName>
    <definedName name="TBa55bd467_29c2_447e_885a_b5b5d6e1e49c" hidden="1">#REF!</definedName>
    <definedName name="TBa5609910_82d8_4fc9_9f82_8da863826c12" hidden="1">#REF!</definedName>
    <definedName name="TBa5627a7a_2f44_4133_b6f9_df0a32ec64dd" hidden="1">#REF!</definedName>
    <definedName name="TBa564f399_0334_4eea_a0b6_64d184a55233" hidden="1">#REF!</definedName>
    <definedName name="TBa567f1d7_e529_492e_90b8_2e407fc23cc1" hidden="1">#REF!</definedName>
    <definedName name="TBa574f3be_b47e_4e32_81e5_8d5c8e0cda91" hidden="1">#REF!</definedName>
    <definedName name="TBa57ac7f3_6bdc_4547_ae1d_533152d36411" hidden="1">#REF!</definedName>
    <definedName name="TBa5820290_aedc_40cb_badf_d20378642d14" hidden="1">#REF!</definedName>
    <definedName name="TBa587c21a_e4db_4780_a0ce_c92500cb7e01" hidden="1">#REF!</definedName>
    <definedName name="TBa58e2e33_0e93_4518_9c2f_92e403e4567b" hidden="1">#REF!</definedName>
    <definedName name="TBa598532a_53c0_4e62_be35_f86e094b45a7" hidden="1">#REF!</definedName>
    <definedName name="TBa5997675_005b_40cd_a88b_cca0de079bc3" hidden="1">#REF!</definedName>
    <definedName name="TBa5a37180_02cd_409d_9df4_d0e7788851cd" hidden="1">#REF!</definedName>
    <definedName name="TBa5a982ae_d490_4681_8a97_6ac94c648989" hidden="1">#REF!</definedName>
    <definedName name="TBa5b03f7f_4080_4333_8692_570be3c66d25" hidden="1">#REF!</definedName>
    <definedName name="TBa5b45d43_4d62_4532_a330_11c58b25cfed" hidden="1">#REF!</definedName>
    <definedName name="TBa5b96e66_5d85_4d5f_8321_2faf13760091" hidden="1">#REF!</definedName>
    <definedName name="TBa5bb09b9_d032_4e71_87ca_f5d073ee08ab" hidden="1">#REF!</definedName>
    <definedName name="TBa5bea68c_493e_4c1e_b2d9_1070be00e91a" hidden="1">#REF!</definedName>
    <definedName name="TBa5c4abf3_8e23_402d_b484_c70f1275fe27" hidden="1">#REF!</definedName>
    <definedName name="TBa5c502f5_9589_4b7e_9958_11c6560a783b" hidden="1">#REF!</definedName>
    <definedName name="TBa5c6c036_eb00_4e19_8064_9ec46f3c3e52" hidden="1">#REF!</definedName>
    <definedName name="TBa5d22385_c8d6_450e_9dfb_aac00e3b98c0" hidden="1">#REF!</definedName>
    <definedName name="TBa5e3cba3_a63a_4d8d_a3ec_38745329d4a0" hidden="1">#REF!</definedName>
    <definedName name="TBa5e4129a_9c52_4a06_b60f_7bb617a808d0" hidden="1">#REF!</definedName>
    <definedName name="TBa5e611e0_0ef3_4379_9d99_fa13af87bfc6" hidden="1">#REF!</definedName>
    <definedName name="TBa5ebee6d_a705_46cd_952f_7f164e420310" hidden="1">#REF!</definedName>
    <definedName name="TBa5ffb142_fdfb_47c3_ada3_f6cbabcc1a3d" hidden="1">#REF!</definedName>
    <definedName name="TBa6137db4_d9b2_4028_9c82_1c557090acf9" hidden="1">#REF!</definedName>
    <definedName name="TBa61650ed_1b43_4fe4_ae21_7d9c332d51fd" hidden="1">#REF!</definedName>
    <definedName name="TBa61824b7_44fc_44c9_93ff_074ed0bab0f7" hidden="1">#REF!</definedName>
    <definedName name="TBa6433adf_8704_46c7_ba75_0ab3cb5aa4c6" hidden="1">#REF!</definedName>
    <definedName name="TBa64f27d8_2250_45da_a9e3_9772d4d39bbb" hidden="1">#REF!</definedName>
    <definedName name="TBa64f91cd_1753_4f3f_a5d5_fe6963026e1a" hidden="1">#REF!</definedName>
    <definedName name="TBa6523069_3c33_4af4_8c79_a2aafbcb293a" hidden="1">#REF!</definedName>
    <definedName name="TBa6553032_c1c9_4009_b36b_f98a4539253e" hidden="1">#REF!</definedName>
    <definedName name="TBa6588e92_65d0_452d_ad1d_ef54e1a7aae1" hidden="1">#REF!</definedName>
    <definedName name="TBa669cf13_f162_4a51_9e7c_a45e025c17a0" hidden="1">#REF!</definedName>
    <definedName name="TBa6705fd4_25ab_491d_808e_592d22c5b4d1" hidden="1">#REF!</definedName>
    <definedName name="TBa670e2a9_9b0e_4292_85ea_a8bb9e2eceed" hidden="1">#REF!</definedName>
    <definedName name="TBa674669a_867a_42f0_a0f9_42d609cb6b88" hidden="1">#REF!</definedName>
    <definedName name="TBa6788f38_b2ef_4f6c_9756_24a1456743de" hidden="1">#REF!</definedName>
    <definedName name="TBa67b3bb1_808b_437f_bb55_664f70e342c9" hidden="1">#REF!</definedName>
    <definedName name="TBa67fe55e_3ca8_42c9_85d8_b255a2393f19" hidden="1">#REF!</definedName>
    <definedName name="TBa6858131_cae6_460c_80ef_f63428396d65" hidden="1">#REF!</definedName>
    <definedName name="TBa689867d_846e_4dd4_a7e2_103d8a1d17ff" hidden="1">#REF!</definedName>
    <definedName name="TBa68b8e19_dadd_433e_9898_4dba99b5a7b0" hidden="1">#REF!</definedName>
    <definedName name="TBa68dbe01_4451_4199_ae0d_61a2c6d56459" hidden="1">#REF!</definedName>
    <definedName name="TBa6ac184d_9ea4_413e_904f_273057bc80f0" hidden="1">#REF!</definedName>
    <definedName name="TBa6c2d3cb_ae10_4028_980e_8d0b51a74047" hidden="1">#REF!</definedName>
    <definedName name="TBa6c4626a_de01_4287_8619_8de26689a3aa" hidden="1">#REF!</definedName>
    <definedName name="TBa6c5aee9_fcdf_4fde_82df_07d53efaede7" hidden="1">#REF!</definedName>
    <definedName name="TBa6c5ea4d_f593_43a8_9e2b_4ca7c1af3b57" hidden="1">#REF!</definedName>
    <definedName name="TBa6c6120e_6a15_4e1b_a9ab_9cd37f907376" hidden="1">#REF!</definedName>
    <definedName name="TBa6ca39b2_0dfb_4f57_83cc_3d775280d696" hidden="1">#REF!</definedName>
    <definedName name="TBa6d93706_ccc2_4482_8bee_bc6a67fe5bd0" hidden="1">#REF!</definedName>
    <definedName name="TBa6ed2fb1_08d7_4265_8197_e74074d25734" hidden="1">#REF!</definedName>
    <definedName name="TBa6f17477_b7ed_45fc_8bd9_fa705a9c21cc" hidden="1">#REF!</definedName>
    <definedName name="TBa71200f7_0139_4842_8f2f_d6a17f9bc5e3" hidden="1">#REF!</definedName>
    <definedName name="TBa71a185f_227e_43b1_b3c0_f7ce3b09f3e6" hidden="1">#REF!</definedName>
    <definedName name="TBa72475b8_415b_4ef8_ba9c_6bb489383f94" hidden="1">#REF!</definedName>
    <definedName name="TBa72a3c2f_e4c1_4f22_b470_a721bbd483c2" hidden="1">#REF!</definedName>
    <definedName name="TBa72d4e2e_ee2a_494f_a5fa_0252c4d3c3ad" hidden="1">#REF!</definedName>
    <definedName name="TBa731e0fd_6847_4e26_aa3a_071b33bcaa13" hidden="1">#REF!</definedName>
    <definedName name="TBa7376181_f051_4a52_9948_a4eaef8fec08" hidden="1">#REF!</definedName>
    <definedName name="TBa73c9c71_96e8_46b9_ad38_a7607db3468e" hidden="1">#REF!</definedName>
    <definedName name="TBa742c01b_5c6e_4297_8e46_5bb4f437c734" hidden="1">#REF!</definedName>
    <definedName name="TBa74687e6_395c_4b86_9ebb_80cc862c096c" hidden="1">#REF!</definedName>
    <definedName name="TBa746c7ac_f375_4b32_993c_a3c427d7548e" hidden="1">#REF!</definedName>
    <definedName name="TBa757e6a8_1ca7_4593_8267_62dde14c547f" hidden="1">#REF!</definedName>
    <definedName name="TBa7588b8c_d1ee_4d89_81ed_1169bb46a90d" hidden="1">#REF!</definedName>
    <definedName name="TBa75949a8_d5ea_48b7_8014_27d0d4a1d449" hidden="1">#REF!</definedName>
    <definedName name="TBa75edb80_6268_43a9_85be_36d13542b7f3" hidden="1">#REF!</definedName>
    <definedName name="TBa76cfb25_0578_43b0_a54b_a542c0ccb552" hidden="1">#REF!</definedName>
    <definedName name="TBa770c87a_4438_45f0_9496_e98f961b37c9" hidden="1">#REF!</definedName>
    <definedName name="TBa77d01c0_3613_42af_a276_21bb08cbcf2e" hidden="1">#REF!</definedName>
    <definedName name="TBa77e15aa_e978_4d01_a861_ee1eb563c8f2" hidden="1">#REF!</definedName>
    <definedName name="TBa77ef902_d1b1_4ca0_adf9_4d33aae60b34" hidden="1">#REF!</definedName>
    <definedName name="TBa7870512_36d6_4914_8f50_6cd87e18dc7a" hidden="1">#REF!</definedName>
    <definedName name="TBa78778e6_6bc7_4127_82e0_82cfdb127200" hidden="1">#REF!</definedName>
    <definedName name="TBa78d34ba_04b8_4e40_aaef_de515ec0e258" hidden="1">#REF!</definedName>
    <definedName name="TBa78fa271_5644_49f2_be94_46354a1e2da3" hidden="1">#REF!</definedName>
    <definedName name="TBa790defa_8ee3_4c03_a305_588d3bb40634" hidden="1">#REF!</definedName>
    <definedName name="TBa790ed31_c0aa_4230_8a6c_872d3bdbc92d" hidden="1">#REF!</definedName>
    <definedName name="TBa791d4f6_da55_46e8_95ff_79867d77f814" hidden="1">#REF!</definedName>
    <definedName name="TBa79d7a94_7603_423b_9d16_546cc1eac2e1" hidden="1">#REF!</definedName>
    <definedName name="TBa79dca38_4506_4ae5_9e89_47930b37b73d" hidden="1">#REF!</definedName>
    <definedName name="TBa7a3a4e1_3056_4af0_91c0_4c76adcc6531" hidden="1">#REF!</definedName>
    <definedName name="TBa7a63357_d41c_4089_a78b_e3b7ec4cfaee" hidden="1">#REF!</definedName>
    <definedName name="TBa7ab3fce_a33d_4454_b3e8_49c66ad8ba80" hidden="1">#REF!</definedName>
    <definedName name="TBa7b23bae_be83_47c8_80f3_1b99d12fada3" hidden="1">#REF!</definedName>
    <definedName name="TBa7b40789_2bde_403f_84c6_ab3b1b95cbe8" hidden="1">#REF!</definedName>
    <definedName name="TBa7b5a639_2bec_49a0_a61f_fbb8960938db" hidden="1">#REF!</definedName>
    <definedName name="TBa7b7b16b_fcb1_4ab6_81fd_20cc52a32c72" hidden="1">#REF!</definedName>
    <definedName name="TBa7b88772_6873_42d0_81c1_d971ee725e1f" hidden="1">#REF!</definedName>
    <definedName name="TBa7bfb152_753a_432e_9a2b_63a5cfa1998b" hidden="1">#REF!</definedName>
    <definedName name="TBa7cc1abb_dd4b_4f63_ac22_d9a3954b5c23" hidden="1">#REF!</definedName>
    <definedName name="TBa7d142f8_0898_4aab_be19_7b438e7e1a72" hidden="1">#REF!</definedName>
    <definedName name="TBa7d1a38c_f68f_4ef0_82e7_f5caa9e1f8a2" hidden="1">#REF!</definedName>
    <definedName name="TBa7d3ecb0_f831_4ac0_81c7_3154bfde857a" hidden="1">#REF!</definedName>
    <definedName name="TBa7e9a58c_ae2b_4d73_b94b_6a7a99773534" hidden="1">#REF!</definedName>
    <definedName name="TBa7ea9000_6fea_4250_80af_01db8715ba1c" hidden="1">#REF!</definedName>
    <definedName name="TBa7eac582_90f2_4193_814f_485455f92ccd" hidden="1">#REF!</definedName>
    <definedName name="TBa7ed182f_4d2a_4bce_a77a_67ed896bb7b5" hidden="1">#REF!</definedName>
    <definedName name="TBa7f785be_0724_4776_84e4_04039379df58" hidden="1">#REF!</definedName>
    <definedName name="TBa808f5ae_d57b_4acf_b6ba_8b05508ee7e9" hidden="1">#REF!</definedName>
    <definedName name="TBa80df7ef_42a4_4ed0_aedb_7ff4a2f5c395" hidden="1">#REF!</definedName>
    <definedName name="TBa8126588_c7fa_4538_bdf6_2af3196e9ad6" hidden="1">#REF!</definedName>
    <definedName name="TBa81f2691_0171_478f_84db_8f4d89688587" hidden="1">#REF!</definedName>
    <definedName name="TBa8242d40_59c2_48bb_9cb5_a19d86298cc6" hidden="1">#REF!</definedName>
    <definedName name="TBa82f94d4_df95_477d_83d8_a53beff5d115" hidden="1">#REF!</definedName>
    <definedName name="TBa8333506_19b3_403e_b530_9d6793ef14c5" hidden="1">#REF!</definedName>
    <definedName name="TBa8382453_3a23_41ed_859c_6bee52b75338" hidden="1">#REF!</definedName>
    <definedName name="TBa8410d68_e26f_4e98_ac13_e090317abad6" hidden="1">#REF!</definedName>
    <definedName name="TBa842c17f_1cde_49bc_990e_5d2b3b007701" hidden="1">#REF!</definedName>
    <definedName name="TBa84f2bfc_9406_40cc_888d_a9b4202b96ae" hidden="1">#REF!</definedName>
    <definedName name="TBa87ae328_ca29_4705_9381_af03e3d06c9d" hidden="1">#REF!</definedName>
    <definedName name="TBa888478f_e3c4_463a_8a9a_9237ae9fee48" hidden="1">#REF!</definedName>
    <definedName name="TBa88de0be_f121_4ea4_8ad9_6a448f695f67" hidden="1">#REF!</definedName>
    <definedName name="TBa88df705_30ea_4b9c_a2fa_85dd92d05afa" hidden="1">#REF!</definedName>
    <definedName name="TBa890abe6_42e5_4ee2_924e_eee306006636" hidden="1">#REF!</definedName>
    <definedName name="TBa890d274_c368_4a81_9fe1_8c95df82e785" hidden="1">#REF!</definedName>
    <definedName name="TBa8971ae8_7500_4948_bcbf_d845ec51a915" hidden="1">#REF!</definedName>
    <definedName name="TBa8a1c577_1187_4f6c_a992_aba1a7e47e63" hidden="1">#REF!</definedName>
    <definedName name="TBa8a667f0_8224_4e3e_a320_53ee55714b99" hidden="1">#REF!</definedName>
    <definedName name="TBa8b5169e_ab5a_4604_8e3b_2bc657e58ffb" hidden="1">#REF!</definedName>
    <definedName name="TBa8c1e493_62ca_4ebd_bca9_5286fadcf117" hidden="1">#REF!</definedName>
    <definedName name="TBa8d0c66c_1233_439a_975f_d409d229f5d0" hidden="1">#REF!</definedName>
    <definedName name="TBa8d64a7d_0a50_4e2e_8eac_af7346b56b9b" hidden="1">#REF!</definedName>
    <definedName name="TBa8da3c7d_3f90_4c23_bf0e_cb1a45adc6ea" hidden="1">#REF!</definedName>
    <definedName name="TBa8dd0900_e2e0_46c0_a8ff_c47bbf45e59d" hidden="1">#REF!</definedName>
    <definedName name="TBa8dfe2b4_8bf4_4f1a_92c4_2f2475bec903" hidden="1">#REF!</definedName>
    <definedName name="TBa8ea2682_f2e1_4eac_a35f_f57297c2ce63" hidden="1">#REF!</definedName>
    <definedName name="TBa8ee7a67_b2f1_4929_ae9a_874cab6d73bc" hidden="1">#REF!</definedName>
    <definedName name="TBa8fd317b_d23e_481d_9236_92f741fefbdc" hidden="1">#REF!</definedName>
    <definedName name="TBa8fe6c4c_fb11_4481_b4b7_b26d4a1835af" hidden="1">#REF!</definedName>
    <definedName name="TBa9039f19_97fd_48e7_ac39_3fc4f7b48243" hidden="1">#REF!</definedName>
    <definedName name="TBa910ea78_8d3b_4412_b4cf_9de41a41d7b4" hidden="1">#REF!</definedName>
    <definedName name="TBa9115372_c156_47de_b8b4_6edc47b05440" hidden="1">#REF!</definedName>
    <definedName name="TBa916742e_ba8c_417e_befb_5087660c69b1" hidden="1">#REF!</definedName>
    <definedName name="TBa91c10f5_0f76_40a1_97e3_6d90cdded7a8" hidden="1">#REF!</definedName>
    <definedName name="TBa91c9f28_5910_41da_9d26_5368fcce31d5" hidden="1">#REF!</definedName>
    <definedName name="TBa91e74d2_6a02_4695_83c9_e802cdf75ad8" hidden="1">#REF!</definedName>
    <definedName name="TBa928ac62_d54a_4662_be03_7c04f80f9080" hidden="1">#REF!</definedName>
    <definedName name="TBa92a8bf7_2d36_41ef_af35_4ff985872af3" hidden="1">#REF!</definedName>
    <definedName name="TBa93c8da9_202e_4c3a_af0a_1559cd9721f2" hidden="1">#REF!</definedName>
    <definedName name="TBa94262c1_5375_4caa_a717_e44af752a46e" hidden="1">#REF!</definedName>
    <definedName name="TBa9703d00_fddc_4d7f_ae1a_71336c633bb8" hidden="1">#REF!</definedName>
    <definedName name="TBa9803558_84f0_4a37_8782_97faedf1a989" hidden="1">#REF!</definedName>
    <definedName name="TBa9811d9c_b40b_417c_8118_8f989792fb1f" hidden="1">#REF!</definedName>
    <definedName name="TBa98405ad_0574_4dc2_b967_bac634cf35cb" hidden="1">#REF!</definedName>
    <definedName name="TBa98de25a_7bdb_4481_8e31_53324fd89d99" hidden="1">#REF!</definedName>
    <definedName name="TBa991ac0b_93ee_4273_be80_d605e1a2ab18" hidden="1">#REF!</definedName>
    <definedName name="TBa99d9f6a_5363_47d0_a5ab_f43e11c525f5" hidden="1">#REF!</definedName>
    <definedName name="TBa99ed54a_f181_4b81_bd7a_cc0c06adc38a" hidden="1">#REF!</definedName>
    <definedName name="TBa9a79597_f85a_4e1b_98da_950f997ea4af" hidden="1">#REF!</definedName>
    <definedName name="TBa9a7fda5_9e3d_4f1d_92eb_d0d3d1f76ef1" hidden="1">#REF!</definedName>
    <definedName name="TBa9a98336_59d3_4e52_ac53_f5f0d226ed63" hidden="1">#REF!</definedName>
    <definedName name="TBa9bd4ecd_cb37_4122_90dc_ab3cd9c5d4d3" hidden="1">#REF!</definedName>
    <definedName name="TBa9be47f3_839c_4af2_8dd7_37532928a783" hidden="1">#REF!</definedName>
    <definedName name="TBa9bf4b84_e208_4e68_939f_ba41dff03aed" hidden="1">#REF!</definedName>
    <definedName name="TBa9c237c4_a83b_43f8_a29e_d7c207dfbcd5" hidden="1">#REF!</definedName>
    <definedName name="TBa9c70c4d_1564_4152_87cc_1f84d77d967a" hidden="1">#REF!</definedName>
    <definedName name="TBa9c8ac7c_5a18_4b32_888d_d2c336fb5f19" hidden="1">#REF!</definedName>
    <definedName name="TBa9cba6f0_0111_4b17_91be_da2ad8665990" hidden="1">#REF!</definedName>
    <definedName name="TBa9ce8fbe_f492_434f_bfb3_e614dd6666fa" hidden="1">#REF!</definedName>
    <definedName name="TBa9cf946e_4a30_49c4_8582_b7c60799be98" hidden="1">#REF!</definedName>
    <definedName name="TBa9d1c3bb_4d38_4e5e_a188_518d3854f072" hidden="1">#REF!</definedName>
    <definedName name="TBa9dba5be_d113_46af_b765_13a92e61b0bd" hidden="1">#REF!</definedName>
    <definedName name="TBa9e17808_c7b4_4b0b_bd22_086dcb7dc55c" hidden="1">#REF!</definedName>
    <definedName name="TBa9e298ca_d942_46ac_a4ae_13a4c044da3e" hidden="1">#REF!</definedName>
    <definedName name="TBa9e8e7f4_55d4_464b_a96a_ea41241aa3d7" hidden="1">#REF!</definedName>
    <definedName name="TBa9fb92f7_b02b_47e9_a9b5_23893f423953" hidden="1">#REF!</definedName>
    <definedName name="TBaa0327f9_e940_4d61_a932_ca5281157663" hidden="1">#REF!</definedName>
    <definedName name="TBaa04d941_16ac_4b32_b102_57a8b7105b89" hidden="1">#REF!</definedName>
    <definedName name="TBaa09d770_30fb_430a_a4f7_ce9d66d15446" hidden="1">#REF!</definedName>
    <definedName name="TBaa10b26f_c85c_465b_9075_9fdfcf1681de" hidden="1">#REF!</definedName>
    <definedName name="TBaa323853_65e8_4f4c_8981_ec1f36edca0a" hidden="1">#REF!</definedName>
    <definedName name="TBaa34de44_cad4_48b0_a170_64f0fef6b3b1" hidden="1">#REF!</definedName>
    <definedName name="TBaa4282e2_ccb5_467d_bab8_087f6c078022" hidden="1">#REF!</definedName>
    <definedName name="TBaa4553c2_fd21_45f2_88c5_3f866420e713" hidden="1">#REF!</definedName>
    <definedName name="TBaa4a7b04_dc44_42e6_9675_8035f2186898" hidden="1">#REF!</definedName>
    <definedName name="TBaa4d3f57_b994_4a01_bfa7_4b5860f02c45" hidden="1">#REF!</definedName>
    <definedName name="TBaa4e4d59_77c6_40f7_8705_106e189f9c04" hidden="1">#REF!</definedName>
    <definedName name="TBaa520029_75f1_45c6_a77c_01ee55ec87a0" hidden="1">#REF!</definedName>
    <definedName name="TBaa58c8f2_f541_4339_af30_681408dbb5c8" hidden="1">#REF!</definedName>
    <definedName name="TBaa5a22a9_1c5d_4d17_ab87_89449972f975" hidden="1">#REF!</definedName>
    <definedName name="TBaa65c191_287a_4c55_9d30_852e9e9e07f2" hidden="1">#REF!</definedName>
    <definedName name="TBaa726e27_8c29_48a6_8819_0cd7c6a969e3" hidden="1">#REF!</definedName>
    <definedName name="TBaa7988bd_099b_4c1f_a574_d50995495968" hidden="1">#REF!</definedName>
    <definedName name="TBaa7beacb_1f74_453f_bf00_697aa0c0fad1" hidden="1">#REF!</definedName>
    <definedName name="TBaa861cad_c724_43a4_b665_b1e1e6dc01f4" hidden="1">#REF!</definedName>
    <definedName name="TBaa87b72b_de2a_4562_9ad0_54de7052019d" hidden="1">#REF!</definedName>
    <definedName name="TBaa8b7d8e_f68b_4ba8_b47a_82ddb92ebd5f" hidden="1">#REF!</definedName>
    <definedName name="TBaa8e5934_107b_4474_a9a7_a7101445cf52" hidden="1">#REF!</definedName>
    <definedName name="TBaa949897_32a6_4812_99f2_6c3007da2199" hidden="1">#REF!</definedName>
    <definedName name="TBaa973268_f23b_4873_b06b_ec878f88f0af" hidden="1">#REF!</definedName>
    <definedName name="TBaa9b5cbc_9de7_4302_bd1a_78ac1291e9f6" hidden="1">#REF!</definedName>
    <definedName name="TBaa9c4d0b_7d7a_4c43_ac76_ea17b5ac3f8a" hidden="1">#REF!</definedName>
    <definedName name="TBaaa1844a_30eb_418d_bd26_df916910c60f" hidden="1">#REF!</definedName>
    <definedName name="TBaaa4d0c3_52c6_4cfd_bce4_a2e11dd5ac10" hidden="1">#REF!</definedName>
    <definedName name="TBaaa636eb_e38e_42f2_b5bb_6672d999068a" hidden="1">#REF!</definedName>
    <definedName name="TBaaa6b166_5f12_4099_aec4_4e25e0a524ed" hidden="1">#REF!</definedName>
    <definedName name="TBaaa87321_4ca6_477e_af69_16a071352cdc" hidden="1">#REF!</definedName>
    <definedName name="TBaaaf7f28_e714_4ac1_8c7f_6fb97d65ad3e" hidden="1">#REF!</definedName>
    <definedName name="TBaab17d2b_4f41_4f87_af89_e71d9d00f0f0" hidden="1">#REF!</definedName>
    <definedName name="TBaab97fc1_a5f7_4048_8db6_d8cfd428b7e9" hidden="1">#REF!</definedName>
    <definedName name="TBaabe4fbb_61f3_4ebb_8f19_33157f314492" hidden="1">#REF!</definedName>
    <definedName name="TBaabe74b8_47a4_4d20_bb49_2fc6d15f1e4c" hidden="1">#REF!</definedName>
    <definedName name="TBaad4382d_186d_4eac_aea4_ada1625cee5e" hidden="1">#REF!</definedName>
    <definedName name="TBaad4f050_84dc_482d_a7d0_32c89b26c122" hidden="1">#REF!</definedName>
    <definedName name="TBaad98722_7b6b_4545_b85c_2b54a0deaabb" hidden="1">#REF!</definedName>
    <definedName name="TBaadeed8f_c9f5_4a32_95d0_2278c3eb6042" hidden="1">#REF!</definedName>
    <definedName name="TBaae48a10_7568_4758_973e_bba9a1b2ef1e" hidden="1">#REF!</definedName>
    <definedName name="TBaaf42fdb_1f87_47dd_b885_3d01cc75da95" hidden="1">#REF!</definedName>
    <definedName name="TBaaf9171d_920a_4173_b488_67f651602a34" hidden="1">#REF!</definedName>
    <definedName name="TBaaf9cfcf_6ad2_4a99_8c54_36c5dc92582a" hidden="1">#REF!</definedName>
    <definedName name="TBaafd1636_5de8_4c60_8496_25f659d79050" hidden="1">#REF!</definedName>
    <definedName name="TBab001478_143f_4f10_9f98_7e9e371a64a4" hidden="1">#REF!</definedName>
    <definedName name="TBab12bf0d_16ab_485e_8a20_5a40ca5c793d" hidden="1">#REF!</definedName>
    <definedName name="TBab19146a_da4e_49d2_9342_012c46e299cb" hidden="1">#REF!</definedName>
    <definedName name="TBab1a77fb_7d42_4573_83db_c07d994cd33a" hidden="1">#REF!</definedName>
    <definedName name="TBab210393_87a1_4a02_900b_08bedda431ec" hidden="1">#REF!</definedName>
    <definedName name="TBab26e656_ed41_4256_9513_67dbb5f7e18b" hidden="1">#REF!</definedName>
    <definedName name="TBab2770ce_6fb2_4888_9c88_81c260196792" hidden="1">#REF!</definedName>
    <definedName name="TBab2e89fb_bea5_43a7_b00d_73144f314628" hidden="1">#REF!</definedName>
    <definedName name="TBab30649e_c391_4105_9ceb_d4a6044ca145" hidden="1">#REF!</definedName>
    <definedName name="TBab356578_217a_424a_acbd_e5fcb6a057c1" hidden="1">#REF!</definedName>
    <definedName name="TBab3f14cc_f1e9_4fa5_94bd_4853f1aef533" hidden="1">#REF!</definedName>
    <definedName name="TBab46fe7b_c6a7_47a3_a27b_4527f41ba3b6" hidden="1">#REF!</definedName>
    <definedName name="TBab4ba3e4_a076_4c81_9f62_8282432d3135" hidden="1">#REF!</definedName>
    <definedName name="TBab570759_e2fb_4f75_926f_a21fc50a3a5b" hidden="1">#REF!</definedName>
    <definedName name="TBab5d1489_1a8b_4ce2_8315_76c54da2867d" hidden="1">#REF!</definedName>
    <definedName name="TBab66b121_a861_4033_8fc4_71c41ad4b7b4" hidden="1">#REF!</definedName>
    <definedName name="TBab6d04c0_f4a0_4153_af93_87c01b99fde7" hidden="1">#REF!</definedName>
    <definedName name="TBab7b20e0_b035_41fd_8d77_9a01dc5cfa60" hidden="1">#REF!</definedName>
    <definedName name="TBab7d4e68_b57a_4666_b134_9ecbb4cab2d6" hidden="1">#REF!</definedName>
    <definedName name="TBab8369a6_4731_4b8e_ae56_eeaf01020ec0" hidden="1">#REF!</definedName>
    <definedName name="TBab9061c9_59f5_4d8c_b9ff_a61952fee2ac" hidden="1">#REF!</definedName>
    <definedName name="TBab917886_4a8b_4a89_b4b6_266ff8730acb" hidden="1">#REF!</definedName>
    <definedName name="TBab93d93e_2ae9_401c_ac36_1916d837ba8d" hidden="1">#REF!</definedName>
    <definedName name="TBab991b92_4fa0_4c2e_b573_2e3534d19d32" hidden="1">#REF!</definedName>
    <definedName name="TBaba8031d_08cb_4109_bb08_272f422f782f" hidden="1">#REF!</definedName>
    <definedName name="TBaba86525_ec7a_4397_8785_f6e53227285a" hidden="1">#REF!</definedName>
    <definedName name="TBabaec3c5_9f5a_45da_97a7_e10901786b59" hidden="1">#REF!</definedName>
    <definedName name="TBabaf1114_4a85_4287_ab5a_81a6510916a1" hidden="1">#REF!</definedName>
    <definedName name="TBabb56242_7f0b_403c_bddc_f9a3b3006b8e" hidden="1">#REF!</definedName>
    <definedName name="TBabba3cb6_c4ad_434c_a7d1_20e5c3f27340" hidden="1">#REF!</definedName>
    <definedName name="TBabbb75c7_69ef_48db_9bf4_04d478fcac87" hidden="1">#REF!</definedName>
    <definedName name="TBabc3d502_edcc_497a_a6b3_59ffd96c6af4" hidden="1">#REF!</definedName>
    <definedName name="TBabcbc154_b8e5_41cb_bd82_2ab41a430337" hidden="1">#REF!</definedName>
    <definedName name="TBabce128d_6336_411c_b339_3287f07c1568" hidden="1">#REF!</definedName>
    <definedName name="TBabd6306f_a111_417a_9a02_47d189e3f8de" hidden="1">#REF!</definedName>
    <definedName name="TBabe1fe21_7f8a_43e1_9120_bd4983fe6825" hidden="1">#REF!</definedName>
    <definedName name="TBabe28bd4_bb1d_4e54_b8d5_c6a477645a88" hidden="1">#REF!</definedName>
    <definedName name="TBabf23e2b_1fd5_44bb_974f_95bb695854d2" hidden="1">#REF!</definedName>
    <definedName name="TBabf54f53_f56d_4239_aad7_893828455b8e" hidden="1">#REF!</definedName>
    <definedName name="TBac0479ce_1a19_44c8_9fdc_25fc7d1b56e1" hidden="1">#REF!</definedName>
    <definedName name="TBac058426_af84_4c91_98d4_6379b3c7e02f" hidden="1">#REF!</definedName>
    <definedName name="TBac0c8e99_870b_4a03_8ddb_4edfb41ec359" hidden="1">#REF!</definedName>
    <definedName name="TBac0e8cfb_2975_485d_a696_f4be4ca4d554" hidden="1">#REF!</definedName>
    <definedName name="TBac10b04b_45e5_498d_b472_9ce4459cd1ba" hidden="1">#REF!</definedName>
    <definedName name="TBac1be6aa_4f85_454a_b913_b78dd54e599c" hidden="1">#REF!</definedName>
    <definedName name="TBac29def0_79df_480c_8dc0_4a3eb128be1d" hidden="1">#REF!</definedName>
    <definedName name="TBac35b958_a402_44dc_a863_9c31c5f396dc" hidden="1">#REF!</definedName>
    <definedName name="TBac3b086b_fb0b_4c03_bedd_2579c620e6df" hidden="1">#REF!</definedName>
    <definedName name="TBac3b5f17_19f0_42db_bc29_f4314d83baf2" hidden="1">#REF!</definedName>
    <definedName name="TBac3bfae1_58c4_413c_bec5_167b7668fee1" hidden="1">#REF!</definedName>
    <definedName name="TBac3e8a0d_4f45_42ce_b59f_ad4bf3f1e976" hidden="1">#REF!</definedName>
    <definedName name="TBac4705df_d180_4cfa_916c_9478b35e1a33" hidden="1">#REF!</definedName>
    <definedName name="TBac536678_773e_4736_9a20_3c0e07ad9679" hidden="1">#REF!</definedName>
    <definedName name="TBac5b3fa2_4bb1_4aa4_ad86_43fc83f9177c" hidden="1">#REF!</definedName>
    <definedName name="TBac5c9adf_d100_4e34_a194_f948ac185185" hidden="1">#REF!</definedName>
    <definedName name="TBac653598_6536_4bef_b44f_e7f256c61ead" hidden="1">#REF!</definedName>
    <definedName name="TBac68cb28_f668_40e1_8953_6a4e5e2be673" hidden="1">#REF!</definedName>
    <definedName name="TBac6cd5f0_ed8e_43b7_b99f_9d38423834c4" hidden="1">#REF!</definedName>
    <definedName name="TBac70cb7c_232f_4822_8c89_f796e804f748" hidden="1">#REF!</definedName>
    <definedName name="TBac7857ac_4b70_462c_9ec0_025e0929f059" hidden="1">#REF!</definedName>
    <definedName name="TBac7b5a11_97d9_4f64_8e52_0a7cae7bfbda" hidden="1">#REF!</definedName>
    <definedName name="TBac81622a_6c27_44a5_a64a_52a5cb46d9c8" hidden="1">#REF!</definedName>
    <definedName name="TBac887459_254f_4c0b_bda3_d7101e8f3f1b" hidden="1">#REF!</definedName>
    <definedName name="TBac9048c4_5811_44a0_9140_eae364dea316" hidden="1">#REF!</definedName>
    <definedName name="TBac907bcc_2c21_46df_a176_5156a1b07250" hidden="1">#REF!</definedName>
    <definedName name="TBac90cdea_adc9_4970_930b_e3e5cae73da0" hidden="1">#REF!</definedName>
    <definedName name="TBac90d78d_ef93_4c8c_b61a_0281092052e4" hidden="1">#REF!</definedName>
    <definedName name="TBac9a2a68_36c7_46c8_a5c8_8895aa8ad475" hidden="1">#REF!</definedName>
    <definedName name="TBaca0bd5d_402a_4625_9ff3_a6531d19e668" hidden="1">#REF!</definedName>
    <definedName name="TBacbcb0c7_c2d5_4837_bb48_288a0ca0f62f" hidden="1">#REF!</definedName>
    <definedName name="TBacc54f57_a8b2_4712_a642_a5569e34f4e3" hidden="1">#REF!</definedName>
    <definedName name="TBacc635fe_f96e_404f_98a1_1a1e0ecd8202" hidden="1">#REF!</definedName>
    <definedName name="TBacd42473_9427_4af1_880c_94cd7b301cc4" hidden="1">#REF!</definedName>
    <definedName name="TBacd8eaa7_9bc2_44dc_848a_d6fd61045edd" hidden="1">#REF!</definedName>
    <definedName name="TBacd9dcd1_d7a1_485d_88ce_72428dd5db03" hidden="1">#REF!</definedName>
    <definedName name="TBacdcf284_8b21_482d_9bb6_35cd70fdc1b1" hidden="1">#REF!</definedName>
    <definedName name="TBacdf6a74_d7a8_49d7_86bf_315a11498b11" hidden="1">#REF!</definedName>
    <definedName name="TBace17467_5f36_4d9c_894e_ff3dc75c524c" hidden="1">#REF!</definedName>
    <definedName name="TBacf49fb0_0abf_453b_9b91_b90a31fd37e0" hidden="1">#REF!</definedName>
    <definedName name="TBad0bcb8e_05bd_4391_aa4b_990561e71ddf" hidden="1">#REF!</definedName>
    <definedName name="TBad0ff1fc_6640_4e05_8a64_bbfd174291dd" hidden="1">#REF!</definedName>
    <definedName name="TBad1bcc07_1c8c_41d4_8884_d69a2e93644d" hidden="1">#REF!</definedName>
    <definedName name="TBad1e9bb7_e1ed_4186_acc3_bfd28c7590e6" hidden="1">#REF!</definedName>
    <definedName name="TBad3b68f2_930d_4f88_8456_cc1d2f2682f2" hidden="1">#REF!</definedName>
    <definedName name="TBad458364_5d1c_4de7_889b_9cabe2d0c4ae" hidden="1">#REF!</definedName>
    <definedName name="TBad4b822c_8fab_485c_9663_833ab5dcae46" hidden="1">#REF!</definedName>
    <definedName name="TBad4bc8bf_0922_4886_bde7_c6ae5984c744" hidden="1">#REF!</definedName>
    <definedName name="TBad4f0988_f97a_44f7_8b85_3b4ca6f10553" hidden="1">#REF!</definedName>
    <definedName name="TBad51b04a_76fd_489d_8102_fa1b0f797d4e" hidden="1">#REF!</definedName>
    <definedName name="TBad6026d2_5212_4b11_8606_34f4932e085a" hidden="1">#REF!</definedName>
    <definedName name="TBad840009_d5e1_494b_9949_054bb05359a8" hidden="1">#REF!</definedName>
    <definedName name="TBad85cc10_66a5_4d5a_89d8_bdd9c4ea1dcf" hidden="1">#REF!</definedName>
    <definedName name="TBad8f11aa_1e16_4432_9a1a_d33637f17133" hidden="1">#REF!</definedName>
    <definedName name="TBad948cd3_ce54_4517_9457_f2d0cfd08e7a" hidden="1">#REF!</definedName>
    <definedName name="TBad956801_0178_442c_a3bb_6f2ee4b2f46f" hidden="1">#REF!</definedName>
    <definedName name="TBad97f3ba_7561_4148_a13b_1267051008cb" hidden="1">#REF!</definedName>
    <definedName name="TBad9a4081_e1b9_4d3f_8105_9f21d4efe1a6" hidden="1">#REF!</definedName>
    <definedName name="TBada056b8_f7ed_400d_b924_3d3b04864909" hidden="1">#REF!</definedName>
    <definedName name="TBada82409_21f1_49e4_b4ff_b3227df797f8" hidden="1">#REF!</definedName>
    <definedName name="TBada8f35d_029a_4204_b4e3_ecec90682879" hidden="1">#REF!</definedName>
    <definedName name="TBadaaed95_d1df_4fd8_a25d_40969742a843" hidden="1">#REF!</definedName>
    <definedName name="TBadaeeb26_c290_48f5_a0d5_6f72bb100308" hidden="1">#REF!</definedName>
    <definedName name="TBadaf597e_38c3_44f9_b713_85038ff9878c" hidden="1">#REF!</definedName>
    <definedName name="TBadbc6cc8_9292_4673_9911_aa2e613a03f8" hidden="1">#REF!</definedName>
    <definedName name="TBadbcbc2b_a265_450c_a878_fb680f1aed2e" hidden="1">#REF!</definedName>
    <definedName name="TBadc5b937_92f7_454c_8f24_3af9a1065f06" hidden="1">#REF!</definedName>
    <definedName name="TBadccaaee_14f0_48b6_9001_4bee883848c6" hidden="1">#REF!</definedName>
    <definedName name="TBadcfcfee_d9b9_41d3_962b_1b4de4b05ab5" hidden="1">#REF!</definedName>
    <definedName name="TBadec465b_0afa_4fb6_bd9b_bb141d06b5e4" hidden="1">#REF!</definedName>
    <definedName name="TBadf25e3f_f701_4a27_aa95_b64dd4d53ac3" hidden="1">#REF!</definedName>
    <definedName name="TBadf48e27_1f5a_47fa_aa5b_b414f71b8b05" hidden="1">#REF!</definedName>
    <definedName name="TBadf552a6_0603_4358_bc83_9ff8dbdc5ce1" hidden="1">#REF!</definedName>
    <definedName name="TBadfbacb8_3939_4c58_8601_2d8c948ccbd7" hidden="1">#REF!</definedName>
    <definedName name="TBadffb78d_cba0_4ad1_b505_581a0d91f975" hidden="1">#REF!</definedName>
    <definedName name="TBae104bfe_ed59_4102_ae1f_aea131152410" hidden="1">#REF!</definedName>
    <definedName name="TBae17810e_3fd0_4407_a780_b1b599921d04" hidden="1">#REF!</definedName>
    <definedName name="TBae1977d4_a0b3_42a1_ba46_ccb9e7bc53ca" hidden="1">#REF!</definedName>
    <definedName name="TBae21fdbb_22ce_4fe7_9ddc_8612439f08e9" hidden="1">#REF!</definedName>
    <definedName name="TBae3241cc_01da_44ee_9519_f1dfe983ae25" hidden="1">#REF!</definedName>
    <definedName name="TBae4089d7_ebd7_457b_b75c_c07371a5bbf9" hidden="1">#REF!</definedName>
    <definedName name="TBae4362d2_ca36_41e8_ab9b_87a936755089" hidden="1">#REF!</definedName>
    <definedName name="TBae439aa0_5f44_4726_aebd_20a920cfa5e3" hidden="1">#REF!</definedName>
    <definedName name="TBae457161_ccaf_41ec_b092_9bf8482229c8" hidden="1">#REF!</definedName>
    <definedName name="TBae4e0722_a62c_4752_9a0d_94ece1e6f2e1" hidden="1">#REF!</definedName>
    <definedName name="TBae575acd_7304_4629_a3c5_f910b8195599" hidden="1">#REF!</definedName>
    <definedName name="TBae653591_9234_4231_944a_c41b08e9e4f1" hidden="1">#REF!</definedName>
    <definedName name="TBae6b53ee_0a75_43ec_9ca9_71358b300cd9" hidden="1">#REF!</definedName>
    <definedName name="TBae6b765d_e12e_420e_a4aa_26d578c35e4c" hidden="1">#REF!</definedName>
    <definedName name="TBae718efc_0bfb_4817_b281_2a064c2b0730" hidden="1">#REF!</definedName>
    <definedName name="TBae72495a_551f_440b_845f_a32b798a6865" hidden="1">#REF!</definedName>
    <definedName name="TBae7c38e0_aa30_49bc_9bd3_3ee7e49d29f3" hidden="1">#REF!</definedName>
    <definedName name="TBae7d06dc_a919_4e18_9d1a_9aadc3220983" hidden="1">#REF!</definedName>
    <definedName name="TBae7edb6c_4420_45fd_8b77_8d982b33242d" hidden="1">#REF!</definedName>
    <definedName name="TBae8c2500_8e6d_4939_be4d_963da27e18d2" hidden="1">#REF!</definedName>
    <definedName name="TBae8e7134_39ea_4abc_a06b_210f80d4cf8a" hidden="1">#REF!</definedName>
    <definedName name="TBae8f6a54_87ea_49b4_bca6_0fd07bb84428" hidden="1">#REF!</definedName>
    <definedName name="TBae9a94d8_1fb1_43c0_acdc_d98877869d97" hidden="1">#REF!</definedName>
    <definedName name="TBae9ad7b3_eb83_4d80_894c_08f2f42630d7" hidden="1">#REF!</definedName>
    <definedName name="TBae9d6b17_521d_4fc7_af94_2f908231ad4a" hidden="1">#REF!</definedName>
    <definedName name="TBaea18812_bab2_4350_aa6c_f8e6426c90d9" hidden="1">#REF!</definedName>
    <definedName name="TBaea2bc91_1882_4e96_a517_336305f12ade" hidden="1">#REF!</definedName>
    <definedName name="TBaeb17b0f_e5fb_419e_8760_76a343d5f012" hidden="1">#REF!</definedName>
    <definedName name="TBaed1f49b_0604_4e0b_8e59_9b8b14c8df75" hidden="1">#REF!</definedName>
    <definedName name="TBaed67497_b2e6_4339_b324_7a72a4db4c4a" hidden="1">#REF!</definedName>
    <definedName name="TBaedab8f7_d318_4994_a245_c8084e16d2be" hidden="1">#REF!</definedName>
    <definedName name="TBaee43ddc_e070_4431_9ab1_4184930c2f97" hidden="1">#REF!</definedName>
    <definedName name="TBaee5f6c6_1c4d_4137_905f_ce52f50c882b" hidden="1">#REF!</definedName>
    <definedName name="TBaef01583_5d2d_4f25_a95f_808e7c30a5b8" hidden="1">#REF!</definedName>
    <definedName name="TBaef16cbd_4706_45f8_977c_b8036d077aa5" hidden="1">#REF!</definedName>
    <definedName name="TBaef5df00_bcb0_4a06_94d0_3170919685e4" hidden="1">#REF!</definedName>
    <definedName name="TBaf046f6c_caab_4340_a3bc_c9b6a7457261" hidden="1">#REF!</definedName>
    <definedName name="TBaf0f9843_9548_4fb8_97f1_e7ff0327f4ff" hidden="1">#REF!</definedName>
    <definedName name="TBaf12899b_577a_4092_b947_d5a11892243e" hidden="1">#REF!</definedName>
    <definedName name="TBaf129b88_d242_419d_a1d7_4818c05f4261" hidden="1">#REF!</definedName>
    <definedName name="TBaf1a912f_71f3_43bf_9463_0a2c8acce9ba" hidden="1">#REF!</definedName>
    <definedName name="TBaf210600_10fb_4944_a1f8_fbcf8648c2ef" hidden="1">#REF!</definedName>
    <definedName name="TBaf2ac9a6_a050_4432_9cae_dcd03ed10fe7" hidden="1">#REF!</definedName>
    <definedName name="TBaf2bce1a_b26a_4deb_941c_e79fc595fd9e" hidden="1">#REF!</definedName>
    <definedName name="TBaf34f070_bead_43db_841b_585f088b8904" hidden="1">#REF!</definedName>
    <definedName name="TBaf3e6e90_bce3_4102_a2a7_7c502cef0e6f" hidden="1">#REF!</definedName>
    <definedName name="TBaf41b44a_7b8b_49fa_b3ba_2fe10113dded" hidden="1">#REF!</definedName>
    <definedName name="TBaf4405fc_9a4c_4edb_8265_f31bca416407" hidden="1">#REF!</definedName>
    <definedName name="TBaf5bb040_30ea_4c06_8699_1c641370c194" hidden="1">#REF!</definedName>
    <definedName name="TBaf5be57c_d2ba_4ea6_8860_7a25f18e5451" hidden="1">#REF!</definedName>
    <definedName name="TBaf76fecf_9040_4e06_aeab_05133ef0e191" hidden="1">#REF!</definedName>
    <definedName name="TBaf7b1daa_ffad_419d_b385_8764a6538812" hidden="1">#REF!</definedName>
    <definedName name="TBaf7e39b8_5223_4e33_887b_4ac7bc1d2aed" hidden="1">#REF!</definedName>
    <definedName name="TBaf8613da_438f_439b_a3c1_49347cd493b3" hidden="1">#REF!</definedName>
    <definedName name="TBaf86e082_5bbc_437e_9895_5601a8b55fd7" hidden="1">#REF!</definedName>
    <definedName name="TBaf87112b_a3ef_42a8_b14a_c5455f4a41de" hidden="1">#REF!</definedName>
    <definedName name="TBaf881186_f54a_4c55_801e_05e96adbf87c" hidden="1">#REF!</definedName>
    <definedName name="TBaf9b135e_3090_4ee6_a105_5bdd7aa97a23" hidden="1">#REF!</definedName>
    <definedName name="TBaf9f0248_b493_459f_8a23_333085a47b83" hidden="1">#REF!</definedName>
    <definedName name="TBafa2130d_a5f5_4f5b_a023_26d7a8b41feb" hidden="1">#REF!</definedName>
    <definedName name="TBafa3fd85_8b8f_4420_8808_4110aa14a351" hidden="1">#REF!</definedName>
    <definedName name="TBafa97deb_15ba_4ace_9da8_987e5044f77f" hidden="1">#REF!</definedName>
    <definedName name="TBafc66c5e_0ba3_4347_b2f8_221e6735c44c" hidden="1">#REF!</definedName>
    <definedName name="TBafca5db7_1088_4117_a98c_284b060ac9e6" hidden="1">#REF!</definedName>
    <definedName name="TBafcade22_3768_4a74_8904_9ea54627cdf6" hidden="1">#REF!</definedName>
    <definedName name="TBafcc2b42_f0eb_4e7d_a430_c21ed53a64d4" hidden="1">#REF!</definedName>
    <definedName name="TBafdb2644_e7df_4817_8177_410027852f4b" hidden="1">#REF!</definedName>
    <definedName name="TBafdb294b_8f0c_4328_a6d5_5275f453a4b0" hidden="1">#REF!</definedName>
    <definedName name="TBafe91843_944e_462a_ae71_965f9a24ba23" hidden="1">#REF!</definedName>
    <definedName name="TBafeaea17_bf30_4151_afa5_4d60439ad003" hidden="1">#REF!</definedName>
    <definedName name="TBaffa06fa_cabd_4e1d_a0cd_1026bd6d03bd" hidden="1">#REF!</definedName>
    <definedName name="TBb0059177_4a1e_424f_8292_7f7b54ea4d12" hidden="1">#REF!</definedName>
    <definedName name="TBb0063967_5220_42d7_b005_0b81c3244c63" hidden="1">#REF!</definedName>
    <definedName name="TBb00c21e3_edc8_46d1_ba4f_ec74f2c0f923" hidden="1">#REF!</definedName>
    <definedName name="TBb0196d62_ce11_4aee_90e7_e1d3e5017c77" hidden="1">#REF!</definedName>
    <definedName name="TBb02347d1_e48b_4de7_833e_391232c6d66c" hidden="1">#REF!</definedName>
    <definedName name="TBb024c927_0007_44ee_986e_f137c00d1eb2" hidden="1">#REF!</definedName>
    <definedName name="TBb02605e4_45b0_4eee_9925_2b218749c2cd" hidden="1">#REF!</definedName>
    <definedName name="TBb0273c6a_7fb9_4385_a85c_b5df59584933" hidden="1">#REF!</definedName>
    <definedName name="TBb028cb73_92ca_4efe_889f_c6ca0701e99b" hidden="1">#REF!</definedName>
    <definedName name="TBb02acdee_c3f3_43a8_a22c_e8df0e0db2a1" hidden="1">#REF!</definedName>
    <definedName name="TBb039a7c9_de2a_4100_9fa1_28a774bae89e" hidden="1">#REF!</definedName>
    <definedName name="TBb03d0f27_a87a_4e3a_84a8_7e7dbe42a2a8" hidden="1">#REF!</definedName>
    <definedName name="TBb055603a_b077_4e78_9c9a_1e8a60e78bf4" hidden="1">#REF!</definedName>
    <definedName name="TBb059c127_5234_4116_b9be_8bd4fe4b9127" hidden="1">#REF!</definedName>
    <definedName name="TBb073f601_aad0_47b2_b6fa_b9683514e693" hidden="1">#REF!</definedName>
    <definedName name="TBb074bf3c_a0ff_4db2_8010_d26b58b87c01" hidden="1">#REF!</definedName>
    <definedName name="TBb076631b_c223_41f1_a05a_329bd885fd1d" hidden="1">#REF!</definedName>
    <definedName name="TBb07cd23f_6819_4d6e_aca6_5eee1c740436" hidden="1">#REF!</definedName>
    <definedName name="TBb07e2dbb_c23b_443b_9f14_02d86123b889" hidden="1">#REF!</definedName>
    <definedName name="TBb07e81f9_33a3_44a6_8c4d_fadf1f7ac3c5" hidden="1">#REF!</definedName>
    <definedName name="TBb08397b5_2260_40c0_ba9f_2dd697a63746" hidden="1">#REF!</definedName>
    <definedName name="TBb085a2c0_3417_4dde_ad8e_d0815f3c9488" hidden="1">#REF!</definedName>
    <definedName name="TBb0870a4c_2e79_4433_9914_d0d33db73c2f" hidden="1">#REF!</definedName>
    <definedName name="TBb093e017_54f8_4234_b878_505c405cfc66" hidden="1">#REF!</definedName>
    <definedName name="TBb0a7e777_beb1_4b91_9e92_ec5dd884a471" hidden="1">#REF!</definedName>
    <definedName name="TBb0a83e1d_0a4d_42d0_afe3_8d17498a7238" hidden="1">#REF!</definedName>
    <definedName name="TBb0bcddb2_c387_412b_9264_b8c654d54918" hidden="1">#REF!</definedName>
    <definedName name="TBb0c3df8f_1c40_409f_9890_15c2ebc6969a" hidden="1">#REF!</definedName>
    <definedName name="TBb0cfd8cd_5d42_41ef_b95c_180e81d5ed2b" hidden="1">#REF!</definedName>
    <definedName name="TBb0d377de_7780_4538_87e2_a879ac111c7f" hidden="1">#REF!</definedName>
    <definedName name="TBb0d91a13_4878_4259_8e65_ab1d6deecf9b" hidden="1">#REF!</definedName>
    <definedName name="TBb0daf2e8_8b22_4c78_a170_fc6d2e02edf7" hidden="1">#REF!</definedName>
    <definedName name="TBb0df7466_5b9f_42ed_9d25_c12dff1a36f2" hidden="1">#REF!</definedName>
    <definedName name="TBb0df8e40_4325_4325_a69b_d69ab9f10e64" hidden="1">#REF!</definedName>
    <definedName name="TBb0e14fa4_8d61_4e5a_9e0b_c93187eceff0" hidden="1">#REF!</definedName>
    <definedName name="TBb0e60a77_114f_4137_9864_c4e582afa095" hidden="1">#REF!</definedName>
    <definedName name="TBb0ea8685_644f_4c53_8cf4_658a69ad564c" hidden="1">#REF!</definedName>
    <definedName name="TBb102f7ce_6e38_4ffa_bc22_fdc8a3d39436" hidden="1">#REF!</definedName>
    <definedName name="TBb113dbb7_9937_48d1_8b5c_8ce00f628976" hidden="1">#REF!</definedName>
    <definedName name="TBb11f225e_940a_4544_b89f_d185f95b3224" hidden="1">#REF!</definedName>
    <definedName name="TBb12187e3_fb7a_4a41_8ecf_2ce2b330fd4a" hidden="1">#REF!</definedName>
    <definedName name="TBb12660a9_08a4_4d62_9c36_61cb3861714a" hidden="1">#REF!</definedName>
    <definedName name="TBb12acb63_5cb3_4f8a_adbe_d6a217700088" hidden="1">#REF!</definedName>
    <definedName name="TBb12ed2c1_9990_4cd9_8a3d_3bbbd2cb9201" hidden="1">#REF!</definedName>
    <definedName name="TBb1367398_2106_4e60_8718_a915cf4c7de1" hidden="1">#REF!</definedName>
    <definedName name="TBb149023a_3971_4af7_a995_0eb3a830eb66" hidden="1">#REF!</definedName>
    <definedName name="TBb14a5160_e978_4600_be21_fc4e2dfb65fb" hidden="1">#REF!</definedName>
    <definedName name="TBb152c74b_85c5_489c_bb2e_d333af700281" hidden="1">#REF!</definedName>
    <definedName name="TBb1530167_fc37_4252_8698_c0f2ac1c7b6e" hidden="1">#REF!</definedName>
    <definedName name="TBb157468f_937f_45d7_8605_44a996a80378" hidden="1">#REF!</definedName>
    <definedName name="TBb15f33c8_5fc3_4c87_b40f_5d77ee68739a" hidden="1">#REF!</definedName>
    <definedName name="TBb166fac8_2d3b_4c4d_afd4_6d28dc862745" hidden="1">#REF!</definedName>
    <definedName name="TBb16738e6_d5d4_47d1_9df9_3cdfaf0c8072" hidden="1">#REF!</definedName>
    <definedName name="TBb1897f19_ed2c_4337_a38c_be9a4eb3e055" hidden="1">#REF!</definedName>
    <definedName name="TBb1937b68_c691_4eb6_9356_769d133141d5" hidden="1">#REF!</definedName>
    <definedName name="TBb1af8a94_83ff_47f7_abde_51112c18c409" hidden="1">#REF!</definedName>
    <definedName name="TBb1b04475_10fc_4e43_a4fe_f08d91638a18" hidden="1">#REF!</definedName>
    <definedName name="TBb1be7cd1_835b_4b7a_85c3_6f37449c7243" hidden="1">#REF!</definedName>
    <definedName name="TBb1c1c4b6_5c4b_4ccc_9e53_98f84b5a42d6" hidden="1">#REF!</definedName>
    <definedName name="TBb1cb375a_f419_46fa_8eb3_6f722e685e19" hidden="1">#REF!</definedName>
    <definedName name="TBb1d0042e_6a5d_4905_91c5_857052498e67" hidden="1">#REF!</definedName>
    <definedName name="TBb1d0c07a_8868_42e9_9104_67ae5e5d7055" hidden="1">#REF!</definedName>
    <definedName name="TBb1dabd7f_6215_4932_b62b_7c3936fe8306" hidden="1">#REF!</definedName>
    <definedName name="TBb1e27aee_1124_4b51_9f6c_25ab2b0fa814" hidden="1">#REF!</definedName>
    <definedName name="TBb1e4e578_c3b0_431f_8daa_e980fc1ff360" hidden="1">#REF!</definedName>
    <definedName name="TBb1f88a4e_577e_4a45_94e7_11999c5516e4" hidden="1">#REF!</definedName>
    <definedName name="TBb20d60be_a0d3_4d0e_bff3_60749515b186" hidden="1">#REF!</definedName>
    <definedName name="TBb20e1ee1_7801_4716_a883_018807ddc601" hidden="1">#REF!</definedName>
    <definedName name="TBb20f1a28_dff0_4d9c_a8ff_0b86858d1841" hidden="1">#REF!</definedName>
    <definedName name="TBb2135671_9b68_41ea_b2c9_3574aafdd682" hidden="1">#REF!</definedName>
    <definedName name="TBb226e719_4ab3_4b9b_a1a1_2b8d2614fee7" hidden="1">#REF!</definedName>
    <definedName name="TBb22db34f_c0c3_41f7_8282_c9a0a65aece6" hidden="1">#REF!</definedName>
    <definedName name="TBb22ed840_7037_4641_a0b0_5659ee144054" hidden="1">#REF!</definedName>
    <definedName name="TBb2366d9b_745b_453e_8ad2_651a30c21fb7" hidden="1">#REF!</definedName>
    <definedName name="TBb25213a9_61be_44c3_a716_81d95e8c3294" hidden="1">#REF!</definedName>
    <definedName name="TBb2569842_e9f4_4b2b_82b5_4751e23ef91d" hidden="1">#REF!</definedName>
    <definedName name="TBb26ae4f3_36e3_4e36_9ede_62a00a111ff8" hidden="1">#REF!</definedName>
    <definedName name="TBb2700ad1_8727_4946_995d_2dbbb62c514b" hidden="1">#REF!</definedName>
    <definedName name="TBb278c0db_f36c_479c_b9ca_1fd7bd6760ba" hidden="1">#REF!</definedName>
    <definedName name="TBb27dccfb_c955_43f3_a222_0925722d2f4d" hidden="1">#REF!</definedName>
    <definedName name="TBb27eb5f3_ab7c_42cb_bc1e_b3e39b570011" hidden="1">#REF!</definedName>
    <definedName name="TBb27f04e8_3452_4ea5_bd52_541ef4d7f601" hidden="1">#REF!</definedName>
    <definedName name="TBb27f5573_d1b4_4b74_9b2f_517c605d224f" hidden="1">#REF!</definedName>
    <definedName name="TBb27fb661_1d0d_4f61_9f07_c179bb924642" hidden="1">#REF!</definedName>
    <definedName name="TBb2864b34_c6fa_457d_9eef_c9d6e7a6eb9d" hidden="1">#REF!</definedName>
    <definedName name="TBb2894db0_945b_4b4b_93e2_7962befea3c3" hidden="1">#REF!</definedName>
    <definedName name="TBb28a3cc9_b572_4dbc_aa22_0cbcee1bf730" hidden="1">#REF!</definedName>
    <definedName name="TBb28c1bad_42ef_4344_8cc6_bd091d41355d" hidden="1">#REF!</definedName>
    <definedName name="TBb29dfbcc_e7b2_4d98_8ca2_de5f20da567e" hidden="1">#REF!</definedName>
    <definedName name="TBb2a7f88b_863a_4334_80cf_b19d002d3827" hidden="1">#REF!</definedName>
    <definedName name="TBb2b686e1_325e_4d09_afeb_71c80e2f1444" hidden="1">#REF!</definedName>
    <definedName name="TBb2bc5306_4985_4976_97fd_67306d549445" hidden="1">#REF!</definedName>
    <definedName name="TBb2cbc798_bc7f_445f_8ad9_70e22cb2263c" hidden="1">#REF!</definedName>
    <definedName name="TBb2cdb16b_e899_480c_81c2_d1bdb8f39670" hidden="1">#REF!</definedName>
    <definedName name="TBb2de4bb3_c9fc_4fb6_883f_2fd1d9ce1356" hidden="1">#REF!</definedName>
    <definedName name="TBb2e28b96_33ed_400c_8847_dedb4457af08" hidden="1">#REF!</definedName>
    <definedName name="TBb2e7d264_2924_41ba_8356_a4491bb7936a" hidden="1">#REF!</definedName>
    <definedName name="TBb2e90f42_e0e6_4d63_bbae_82fd7027616d" hidden="1">#REF!</definedName>
    <definedName name="TBb2f11d28_74ac_41d3_8d7e_55f6fc2270ed" hidden="1">#REF!</definedName>
    <definedName name="TBb2f8205d_e5a3_4a6f_92e7_60ec6b35dbf2" hidden="1">#REF!</definedName>
    <definedName name="TBb2fb663a_aeb7_4c76_9081_822602a0679c" hidden="1">#REF!</definedName>
    <definedName name="TBb307e282_6612_481e_90b5_532d15b437de" hidden="1">#REF!</definedName>
    <definedName name="TBb30f0023_6719_49d7_bf70_f6bcdd139c6b" hidden="1">#REF!</definedName>
    <definedName name="TBb325c16d_63c4_4ced_bcc7_f42696e5eacc" hidden="1">#REF!</definedName>
    <definedName name="TBb32d02e2_712e_4d16_91af_27a75efe1910" hidden="1">#REF!</definedName>
    <definedName name="TBb333d5f1_648d_4c4a_9e98_7cd9a74a815f" hidden="1">#REF!</definedName>
    <definedName name="TBb3345754_dc8b_4417_998d_5901065a8f2e" hidden="1">#REF!</definedName>
    <definedName name="TBb34219d9_9510_4281_aee8_d94dc2e0c224" hidden="1">#REF!</definedName>
    <definedName name="TBb3569234_4e53_43dc_8c28_6c87969b6292" hidden="1">#REF!</definedName>
    <definedName name="TBb3570a76_1efd_4226_91e7_220d4595f832" hidden="1">#REF!</definedName>
    <definedName name="TBb35a1447_ca03_4ed5_acd6_3371aaf540e9" hidden="1">#REF!</definedName>
    <definedName name="TBb35cb7d8_56a2_41f6_be47_19ee4d118d41" hidden="1">#REF!</definedName>
    <definedName name="TBb35d7023_a5e0_4e58_a9a9_dbe61f2e2365" hidden="1">#REF!</definedName>
    <definedName name="TBb366a870_c760_4ac7_b412_cc8ea29116e1" hidden="1">#REF!</definedName>
    <definedName name="TBb36a8a49_daac_46fb_8f00_a423307c532d" hidden="1">#REF!</definedName>
    <definedName name="TBb36d0218_ee04_4b90_90d0_24a1ed56b30b" hidden="1">#REF!</definedName>
    <definedName name="TBb3708cda_68d1_4aa3_b5ec_05668929a5e4" hidden="1">#REF!</definedName>
    <definedName name="TBb37a6e7f_15b8_4e88_8e8d_75b0b3251acc" hidden="1">#REF!</definedName>
    <definedName name="TBb37a7356_0504_42ed_90d0_086fdee57afb" hidden="1">#REF!</definedName>
    <definedName name="TBb386d991_2179_4ba1_a85c_c29b41191e5f" hidden="1">#REF!</definedName>
    <definedName name="TBb38a6ee1_e9c7_4e5e_b31f_3c8401503eb7" hidden="1">#REF!</definedName>
    <definedName name="TBb38df4cd_b154_4103_b44e_c3db8475ff32" hidden="1">#REF!</definedName>
    <definedName name="TBb392668d_cb92_421e_ba53_ef23b72ae51d" hidden="1">#REF!</definedName>
    <definedName name="TBb3a67f5d_2b0f_4d20_baf3_ab5f5fb85fe2" hidden="1">#REF!</definedName>
    <definedName name="TBb3a84daf_f395_4a43_ae93_5cc1dd266d0e" hidden="1">#REF!</definedName>
    <definedName name="TBb3af739e_90bf_4992_b2bf_42261a277f83" hidden="1">#REF!</definedName>
    <definedName name="TBb3be2d98_f005_4c4b_b0ca_2d65123ae4fe" hidden="1">#REF!</definedName>
    <definedName name="TBb3cb13d4_835d_4822_a38f_5cd5feb37bee" hidden="1">#REF!</definedName>
    <definedName name="TBb3cdb173_e796_48b9_9583_cfd3cae30b79" hidden="1">#REF!</definedName>
    <definedName name="TBb3cee586_ccb6_4793_8e31_48b02d702ac2" hidden="1">#REF!</definedName>
    <definedName name="TBb3d405b9_af80_489a_98b6_e85fd81c278e" hidden="1">#REF!</definedName>
    <definedName name="TBb3e16074_08a7_48d3_bf40_0215cecec206" hidden="1">#REF!</definedName>
    <definedName name="TBb3e1ada7_5e74_40c3_99b9_f89d82d22008" hidden="1">#REF!</definedName>
    <definedName name="TBb3e96c2b_f2d1_47f5_a3d6_daba24914b10" hidden="1">#REF!</definedName>
    <definedName name="TBb3f64a71_023d_4da0_a001_95832fb39d82" hidden="1">#REF!</definedName>
    <definedName name="TBb3f6b870_4465_4df2_ab35_4476aa4ad3df" hidden="1">#REF!</definedName>
    <definedName name="TBb3fb0132_68aa_4990_af31_0291ad4e89af" hidden="1">#REF!</definedName>
    <definedName name="TBb405b3e5_42b3_4079_9aa3_e119441f827d" hidden="1">#REF!</definedName>
    <definedName name="TBb436cb48_1471_4383_bd4d_7b38d9b44ab9" hidden="1">#REF!</definedName>
    <definedName name="TBb44416a9_7dda_4673_8071_f47687c0abd9" hidden="1">#REF!</definedName>
    <definedName name="TBb4442829_2cc2_43ef_a863_1ccd274950bd" hidden="1">#REF!</definedName>
    <definedName name="TBb4480085_1ab6_49d0_b93e_dca6e383fab4" hidden="1">#REF!</definedName>
    <definedName name="TBb44fb177_73da_4baa_acaf_ecffc8675928" hidden="1">#REF!</definedName>
    <definedName name="TBb44fc417_f3b2_43e9_b259_ec999a58cc12" hidden="1">#REF!</definedName>
    <definedName name="TBb4502df6_abaf_45b4_9b1f_3c1524f9d555" hidden="1">#REF!</definedName>
    <definedName name="TBb454714e_b15e_4554_8741_109ed53b2dfd" hidden="1">#REF!</definedName>
    <definedName name="TBb457ffc9_fa83_4924_bc48_51b73aa90917" hidden="1">#REF!</definedName>
    <definedName name="TBb458c312_926f_4dd5_a7ad_4c53193cb5bf" hidden="1">#REF!</definedName>
    <definedName name="TBb4696e8d_a5d1_4d4c_b6f1_67da362e550b" hidden="1">#REF!</definedName>
    <definedName name="TBb46c1b51_401c_46c8_8dd4_5ce11d1d8936" hidden="1">#REF!</definedName>
    <definedName name="TBb46dd8cd_d17a_4c01_8e57_02f1d7b52689" hidden="1">#REF!</definedName>
    <definedName name="TBb470f5bf_c4fc_4de2_8665_9ad3f6e52bbf" hidden="1">#REF!</definedName>
    <definedName name="TBb48625b6_2547_47fb_808d_d6e72a38a958" hidden="1">#REF!</definedName>
    <definedName name="TBb48f9c31_7d3f_48b1_830f_aff04f86b0ff" hidden="1">#REF!</definedName>
    <definedName name="TBb496328a_3e4d_4d9e_8eea_da2624685200" hidden="1">#REF!</definedName>
    <definedName name="TBb4a4394b_9eb3_4c8b_b5d9_7f542b61cb52" hidden="1">#REF!</definedName>
    <definedName name="TBb4c713c2_00f3_4e2e_a304_c1513a546fc3" hidden="1">#REF!</definedName>
    <definedName name="TBb4c93443_b44a_4733_9493_580ed75724a2" hidden="1">#REF!</definedName>
    <definedName name="TBb4cd9a47_0d3b_4d14_b525_f0b17181329b" hidden="1">#REF!</definedName>
    <definedName name="TBb4d257e3_cb6c_4e6f_84e6_e90aacfcbf28" hidden="1">#REF!</definedName>
    <definedName name="TBb4d2f72d_98ab_4455_bd0c_577816e2ad20" hidden="1">#REF!</definedName>
    <definedName name="TBb4ee34e9_3cba_4773_b53f_996e98982578" hidden="1">#REF!</definedName>
    <definedName name="TBb4ef0b0a_2acf_4bd1_9d61_ca03b5e3ee8c" hidden="1">#REF!</definedName>
    <definedName name="TBb4f1757d_4559_4c2f_b8dd_28faf82a8704" hidden="1">#REF!</definedName>
    <definedName name="TBb4fb3491_bf7b_4a6f_8142_a92d0e1675bc" hidden="1">#REF!</definedName>
    <definedName name="TBb5099dd4_0b9a_41cd_a0d6_fe5e7f8fe336" hidden="1">#REF!</definedName>
    <definedName name="TBb50ab055_eb9d_467f_b21c_2acfcb0c0936" hidden="1">#REF!</definedName>
    <definedName name="TBb51548f4_440a_447f_8c7c_00e98d82a0b2" hidden="1">#REF!</definedName>
    <definedName name="TBb51e206a_7597_4451_93d8_2d8f44425943" hidden="1">#REF!</definedName>
    <definedName name="TBb51ef315_7d9a_4102_ac31_930596107125" hidden="1">#REF!</definedName>
    <definedName name="TBb53d7beb_950e_4270_9372_2c90d92dbd51" hidden="1">#REF!</definedName>
    <definedName name="TBb549d623_b169_46e5_8e52_92424a500494" hidden="1">#REF!</definedName>
    <definedName name="TBb54deba0_d199_4c29_8efa_f21963b268e1" hidden="1">#REF!</definedName>
    <definedName name="TBb54ecd3c_36f9_4b68_bed0_a50d3b4cb91f" hidden="1">#REF!</definedName>
    <definedName name="TBb557ff93_66a8_422e_b00a_8435410d85cb" hidden="1">#REF!</definedName>
    <definedName name="TBb55a2d0c_2a54_4b75_8d5e_1d8e1f4e1154" hidden="1">#REF!</definedName>
    <definedName name="TBb5627acd_59ab_4fb2_95a2_fda5c7f6dbfe" hidden="1">#REF!</definedName>
    <definedName name="TBb565222e_f711_41f3_b151_832cce8fa1cc" hidden="1">#REF!</definedName>
    <definedName name="TBb5678057_3888_4cf9_af06_df02e92a3337" hidden="1">#REF!</definedName>
    <definedName name="TBb56c5f0b_06bd_4ff4_879b_25cac8f67c25" hidden="1">#REF!</definedName>
    <definedName name="TBb56da925_e812_4924_8215_813afbbfd9da" hidden="1">#REF!</definedName>
    <definedName name="TBb56f4eac_a043_4507_b030_693215dfda05" hidden="1">#REF!</definedName>
    <definedName name="TBb57363b5_3936_48c7_a0b5_76d5d7d36163" hidden="1">#REF!</definedName>
    <definedName name="TBb5759dfe_64b6_4392_bc08_5a0d5606a862" hidden="1">#REF!</definedName>
    <definedName name="TBb5763edf_6f2f_4a5c_b13f_f9bbf817af7a" hidden="1">#REF!</definedName>
    <definedName name="TBb57eda25_3b98_4f8e_9f52_daf92135c5b8" hidden="1">#REF!</definedName>
    <definedName name="TBb580d6b5_5718_4e6b_b3a9_f5c5a8396f44" hidden="1">#REF!</definedName>
    <definedName name="TBb58881ff_8298_4c5f_9042_aafcffd04ee6" hidden="1">#REF!</definedName>
    <definedName name="TBb58e3228_2bc7_4dd1_b652_5b9ebcc247e7" hidden="1">#REF!</definedName>
    <definedName name="TBb5919ad8_219e_49d0_bbf2_46a5c7db47eb" hidden="1">#REF!</definedName>
    <definedName name="TBb597b00b_7754_4064_ab5a_16f8c04309af" hidden="1">#REF!</definedName>
    <definedName name="TBb59ccffd_6179_4d1e_9609_edcf289de92c" hidden="1">#REF!</definedName>
    <definedName name="TBb5a4ed2d_a5b2_4f0c_b824_ac64f2c90a74" hidden="1">#REF!</definedName>
    <definedName name="TBb5a902a9_8592_4c03_a984_720a496e9ef3" hidden="1">#REF!</definedName>
    <definedName name="TBb5b6b363_10d4_4714_9ace_d131150d0405" hidden="1">#REF!</definedName>
    <definedName name="TBb5bad088_e5c6_4bc8_8ed7_770e6b72664e" hidden="1">#REF!</definedName>
    <definedName name="TBb5bc2690_91f3_41fc_a34e_73089962fcd5" hidden="1">#REF!</definedName>
    <definedName name="TBb5cd962c_ae4f_4824_b435_77d117f0e02a" hidden="1">#REF!</definedName>
    <definedName name="TBb5d0871c_13f5_4577_b647_1b819bc9bf20" hidden="1">#REF!</definedName>
    <definedName name="TBb5d55a41_a807_4fae_8069_a72c07d64980" hidden="1">#REF!</definedName>
    <definedName name="TBb5d5b8e8_92c7_4e0a_bfe0_050e5634b95a" hidden="1">#REF!</definedName>
    <definedName name="TBb5daf0df_fb2b_4050_913c_c60febd612ce" hidden="1">#REF!</definedName>
    <definedName name="TBb5de7648_1e1a_4973_afff_8f39b9f1facc" hidden="1">#REF!</definedName>
    <definedName name="TBb5e0f9c6_e635_43a3_8a5b_892418257bff" hidden="1">#REF!</definedName>
    <definedName name="TBb5e5431d_8a8f_4675_a244_e26ad0ebc295" hidden="1">#REF!</definedName>
    <definedName name="TBb5ea6226_d5c1_4056_ac5f_58a6c942bf33" hidden="1">#REF!</definedName>
    <definedName name="TBb5ecd926_ad87_495f_be28_e2e1e6ff9904" hidden="1">#REF!</definedName>
    <definedName name="TBb5f041b2_6c30_4921_938a_5f6a7472548f" hidden="1">#REF!</definedName>
    <definedName name="TBb5f47dc8_072a_4708_abeb_1d9ef752846a" hidden="1">#REF!</definedName>
    <definedName name="TBb5f499cd_bead_41eb_9386_dde41db4b9ec" hidden="1">#REF!</definedName>
    <definedName name="TBb60f0a71_dd18_4a0f_b56f_38c9853211f6" hidden="1">#REF!</definedName>
    <definedName name="TBb61d6df2_a252_4c4a_9bff_4bba4f771af7" hidden="1">#REF!</definedName>
    <definedName name="TBb621e327_3dcf_4959_be07_5a5eeaa1c2e4" hidden="1">#REF!</definedName>
    <definedName name="TBb6220efd_677a_40a2_99df_c82b95bad64d" hidden="1">#REF!</definedName>
    <definedName name="TBb622c259_1fff_43ac_933d_afa7372a5e1c" hidden="1">#REF!</definedName>
    <definedName name="TBb632fe72_0a7a_4d16_be39_73c63d0ae202" hidden="1">#REF!</definedName>
    <definedName name="TBb638d81b_8f00_4508_bc43_8c7e060c678d" hidden="1">#REF!</definedName>
    <definedName name="TBb641d3cc_cfac_494e_8f9c_4e652d21d3da" hidden="1">#REF!</definedName>
    <definedName name="TBb645ca11_9f06_47b2_8aa7_c0d9a81eb1b4" hidden="1">#REF!</definedName>
    <definedName name="TBb650a723_c8fb_4ab2_8c2e_877300ddbe6d" hidden="1">#REF!</definedName>
    <definedName name="TBb65682b3_1a9f_46e3_970a_af60eab2ed9a" hidden="1">#REF!</definedName>
    <definedName name="TBb65aede6_d7fe_4ac8_b33d_bec1b2c3775c" hidden="1">#REF!</definedName>
    <definedName name="TBb6649ee5_77ea_43b4_938f_1b54a7ee3a81" hidden="1">#REF!</definedName>
    <definedName name="TBb66bce70_fcb9_4031_96d5_1c3014d65bd6" hidden="1">#REF!</definedName>
    <definedName name="TBb66f9c25_e36c_4cf5_b25b_513e8561cc95" hidden="1">#REF!</definedName>
    <definedName name="TBb66fe3be_943a_4215_9b08_91e0f288d47f" hidden="1">#REF!</definedName>
    <definedName name="TBb671cf1f_1a5c_40fe_ac71_004f216352a3" hidden="1">#REF!</definedName>
    <definedName name="TBb6748a8d_7bbe_4b73_b9fd_f7ca8f3b483e" hidden="1">#REF!</definedName>
    <definedName name="TBb677ab7c_f125_4453_b60e_9ff7310c5673" hidden="1">#REF!</definedName>
    <definedName name="TBb67aed6f_73d5_4a6e_835f_d5b259c04581" hidden="1">#REF!</definedName>
    <definedName name="TBb67f7a0e_798f_4462_8102_265ed7835fb7" hidden="1">#REF!</definedName>
    <definedName name="TBb682831c_4470_43a6_adc4_2e2891bd1e15" hidden="1">#REF!</definedName>
    <definedName name="TBb686dee9_ba57_42d4_9e9c_b5a69f82fa38" hidden="1">#REF!</definedName>
    <definedName name="TBb68fb153_7d41_47dd_9487_cd184038a804" hidden="1">#REF!</definedName>
    <definedName name="TBb6912b8c_7021_4f25_9f23_298a08dfa10c" hidden="1">#REF!</definedName>
    <definedName name="TBb6958e1a_cc31_4e29_bef1_b121138a4d50" hidden="1">#REF!</definedName>
    <definedName name="TBb696fd01_3220_4f37_baf7_8692faf5028d" hidden="1">#REF!</definedName>
    <definedName name="TBb69e43bf_9555_42d1_b211_feffca4eea30" hidden="1">#REF!</definedName>
    <definedName name="TBb6a54301_a952_4272_b7b3_de15ad71762a" hidden="1">#REF!</definedName>
    <definedName name="TBb6a782c1_048a_46b3_9556_982be3fb02ca" hidden="1">#REF!</definedName>
    <definedName name="TBb6add9a3_e7ed_47dd_8f9b_23062405544a" hidden="1">#REF!</definedName>
    <definedName name="TBb6b324c6_3c27_4f58_8dfa_1d7490ecf2f1" hidden="1">#REF!</definedName>
    <definedName name="TBb6b8a7b0_1ff5_4cea_aed6_598fa0846963" hidden="1">#REF!</definedName>
    <definedName name="TBb6d33dd3_bf37_4ab8_b9e2_3c8e49a7e551" hidden="1">#REF!</definedName>
    <definedName name="TBb6d42c94_220e_48a3_a220_02e979ff34ba" hidden="1">#REF!</definedName>
    <definedName name="TBb6daf92b_8df0_4d5f_8ca6_3686aa5b4c7a" hidden="1">#REF!</definedName>
    <definedName name="TBb6dd812e_47bd_4066_bd37_6d4a2ba20157" hidden="1">#REF!</definedName>
    <definedName name="TBb6e4d944_c3f1_4bb9_8a79_88fa08754073" hidden="1">#REF!</definedName>
    <definedName name="TBb6e7cada_9d17_4e7d_84a1_5ead2a9ff723" hidden="1">#REF!</definedName>
    <definedName name="TBb6fa0a50_f863_43f2_a561_819f30950fd5" hidden="1">#REF!</definedName>
    <definedName name="TBb6fc74d4_7ca1_41ec_a752_f901e159f115" hidden="1">#REF!</definedName>
    <definedName name="TBb6fdd289_cfd2_4804_a771_01aafa6f402d" hidden="1">#REF!</definedName>
    <definedName name="TBb7149ba7_864b_4894_b62b_6a2adf3baad6" hidden="1">#REF!</definedName>
    <definedName name="TBb719c2c8_1ef5_40ca_a898_9baa006743fb" hidden="1">#REF!</definedName>
    <definedName name="TBb72b09f3_58d5_4e9a_8302_2baee8a6ea68" hidden="1">#REF!</definedName>
    <definedName name="TBb73344f2_18fc_468b_95ab_e24189702057" hidden="1">#REF!</definedName>
    <definedName name="TBb733f581_4292_44b0_b631_980bc77671bc" hidden="1">#REF!</definedName>
    <definedName name="TBb734c38a_a573_4310_8e44_9abf79135b91" hidden="1">#REF!</definedName>
    <definedName name="TBb736e506_2321_42a3_bf96_4895ac9e0ed2" hidden="1">#REF!</definedName>
    <definedName name="TBb739c99b_60bc_47fd_b6e4_686f5c24b2d1" hidden="1">#REF!</definedName>
    <definedName name="TBb758576a_ddee_445f_99b6_e57b75da826a" hidden="1">#REF!</definedName>
    <definedName name="TBb76a3cf8_7636_496e_92cf_a79bf21668c2" hidden="1">#REF!</definedName>
    <definedName name="TBb7729e81_b47c_4a11_9c81_23cc24ba9c06" hidden="1">#REF!</definedName>
    <definedName name="TBb77b8e36_a0c2_47c2_8d75_fae6a598e861" hidden="1">#REF!</definedName>
    <definedName name="TBb783314e_5539_47aa_b3c2_012c002c4160" hidden="1">#REF!</definedName>
    <definedName name="TBb784bb3b_4f21_42da_baf5_1ab43ee17c25" hidden="1">#REF!</definedName>
    <definedName name="TBb7853797_d5a6_4ded_aa41_270a90f01e7c" hidden="1">#REF!</definedName>
    <definedName name="TBb7898e81_e431_4558_8a64_b8822a9e59e7" hidden="1">#REF!</definedName>
    <definedName name="TBb793e36e_62ed_486c_a498_1cdf1ccebb19" hidden="1">#REF!</definedName>
    <definedName name="TBb79ce92d_7536_400e_b12a_dcde0c3b6ee5" hidden="1">#REF!</definedName>
    <definedName name="TBb79fe7e4_0f0c_4a2e_8158_101e63aca822" hidden="1">#REF!</definedName>
    <definedName name="TBb7a127b3_4c9a_402d_9f3d_496bfef9ce51" hidden="1">#REF!</definedName>
    <definedName name="TBb7af616b_41e8_42ae_a20a_578e1996c4cb" hidden="1">#REF!</definedName>
    <definedName name="TBb7b4e6ab_6763_407a_b013_c32639f333ef" hidden="1">#REF!</definedName>
    <definedName name="TBb7c158be_963d_4b19_8707_6f95c6301619" hidden="1">#REF!</definedName>
    <definedName name="TBb7d3c770_1f8d_45bb_86cc_a342e1cda290" hidden="1">#REF!</definedName>
    <definedName name="TBb7d63616_1a31_481c_af8f_a1c635060b1a" hidden="1">#REF!</definedName>
    <definedName name="TBb7e78369_80a6_4b18_b3bc_d0aa1231cbd3" hidden="1">#REF!</definedName>
    <definedName name="TBb814e4d7_0fb6_4feb_918f_64d75aaf684e" hidden="1">#REF!</definedName>
    <definedName name="TBb8177dbf_14b1_4595_b5d5_aafd65153596" hidden="1">#REF!</definedName>
    <definedName name="TBb81c3eca_f050_4171_a5d3_8d61c3ea87cd" hidden="1">#REF!</definedName>
    <definedName name="TBb8211d72_0bdd_4768_8ca0_7b42ea36ddf9" hidden="1">#REF!</definedName>
    <definedName name="TBb82869a4_3aec_4c6b_8575_cd7ed20d0b7a" hidden="1">#REF!</definedName>
    <definedName name="TBb82d6ad9_844b_4744_afa6_8ef4f22cdfdb" hidden="1">#REF!</definedName>
    <definedName name="TBb833d048_6189_4626_aacf_d7aeb1c6c9f3" hidden="1">#REF!</definedName>
    <definedName name="TBb8485008_7eea_4bf0_81d2_a1aec69f620f" hidden="1">#REF!</definedName>
    <definedName name="TBb856ecfc_92b6_4db3_8d46_d1a4b0a7f538" hidden="1">#REF!</definedName>
    <definedName name="TBb8572f8a_c67c_4bb6_b288_db1947375d3f" hidden="1">#REF!</definedName>
    <definedName name="TBb858ca6d_eafb_412f_bcd3_16528f5b50df" hidden="1">#REF!</definedName>
    <definedName name="TBb86766be_3894_43f1_9fdb_e9af78fe8e88" hidden="1">#REF!</definedName>
    <definedName name="TBb86cbabf_be9d_48a1_bd3c_865db7b66288" hidden="1">#REF!</definedName>
    <definedName name="TBb8796534_071e_4fd7_8666_fd9e1ef86894" hidden="1">#REF!</definedName>
    <definedName name="TBb8830832_ac31_4f98_9e97_6286de729f0c" hidden="1">#REF!</definedName>
    <definedName name="TBb88c9758_ddce_4ea2_b01b_1ca52620e865" hidden="1">#REF!</definedName>
    <definedName name="TBb88e0064_0789_4f73_94cf_13f1ab00dc3a" hidden="1">#REF!</definedName>
    <definedName name="TBb895c3ef_44cd_43dd_9657_acd1a4d5c5ab" hidden="1">#REF!</definedName>
    <definedName name="TBb8963188_dbf3_42a1_9243_e27410b2b070" hidden="1">#REF!</definedName>
    <definedName name="TBb8a022c2_1273_4bad_b105_352c342dd18a" hidden="1">#REF!</definedName>
    <definedName name="TBb8aa0ec4_bd1b_4b2b_a74a_b4d216249b31" hidden="1">#REF!</definedName>
    <definedName name="TBb8c451ea_9a45_448e_9142_776603b0e87f" hidden="1">#REF!</definedName>
    <definedName name="TBb8cededa_2d8d_4afc_92fa_0e6619210c8b" hidden="1">#REF!</definedName>
    <definedName name="TBb8d0b0eb_c0a6_4c78_8fc7_733e00102ea0" hidden="1">#REF!</definedName>
    <definedName name="TBb8ddefdd_eda0_44eb_9a1b_e1e834e9da29" hidden="1">#REF!</definedName>
    <definedName name="TBb8deb63a_f065_4839_93aa_7e38d74db6e7" hidden="1">#REF!</definedName>
    <definedName name="TBb8f62898_602a_46d9_bbcf_6deab39369e6" hidden="1">#REF!</definedName>
    <definedName name="TBb8f83caa_4905_4288_80d5_8b4d0e3ed45c" hidden="1">#REF!</definedName>
    <definedName name="TBb8fb1b0f_798f_4b80_b336_e2955e66a5c4" hidden="1">#REF!</definedName>
    <definedName name="TBb8fd1d58_af16_4798_8170_d7c7c25c2ae4" hidden="1">#REF!</definedName>
    <definedName name="TBb90f149a_b1fe_4b84_8af6_f010a02fc52b" hidden="1">#REF!</definedName>
    <definedName name="TBb9107ffb_5fea_4669_abdd_f3f0bc0ba0c2" hidden="1">#REF!</definedName>
    <definedName name="TBb9150f97_2419_496d_8b22_52e3d47c8bc3" hidden="1">#REF!</definedName>
    <definedName name="TBb9181c05_0858_482c_950d_eb887fb485b3" hidden="1">#REF!</definedName>
    <definedName name="TBb9188ae4_464b_4bc5_88d3_f8a9124f79c9" hidden="1">#REF!</definedName>
    <definedName name="TBb92b0518_9105_4015_8f2c_917d87171816" hidden="1">#REF!</definedName>
    <definedName name="TBb92fa3d6_bc6e_405a_a401_90652aeb44c7" hidden="1">#REF!</definedName>
    <definedName name="TBb930f313_306d_4064_a4e9_e8862878f9fb" hidden="1">#REF!</definedName>
    <definedName name="TBb9322eb1_dce6_4df9_945c_9cf32b4fa256" hidden="1">#REF!</definedName>
    <definedName name="TBb933c037_9518_48f5_a2e2_6adc2f03b526" hidden="1">#REF!</definedName>
    <definedName name="TBb9367b6a_c59e_4b83_81a2_91703fed9375" hidden="1">#REF!</definedName>
    <definedName name="TBb93994aa_1e1b_4003_88c1_2bac0cbc2b5b" hidden="1">#REF!</definedName>
    <definedName name="TBb941893b_fcbf_448a_87b1_776ce00b46f5" hidden="1">#REF!</definedName>
    <definedName name="TBb9444432_4902_4716_b7fd_6fd6ee2fd043" hidden="1">#REF!</definedName>
    <definedName name="TBb947b5eb_883e_4bdf_8b89_5afd17735f4d" hidden="1">#REF!</definedName>
    <definedName name="TBb951a150_2379_45f4_815f_fbea04224016" hidden="1">#REF!</definedName>
    <definedName name="TBb954b8a9_70df_4851_bed4_6fe0595ced87" hidden="1">#REF!</definedName>
    <definedName name="TBb96671ea_ee92_40f9_946d_fea869ba2ac8" hidden="1">#REF!</definedName>
    <definedName name="TBb96a0c1d_7936_471f_bc3f_9457a32363cc" hidden="1">#REF!</definedName>
    <definedName name="TBb96dc699_94f2_4ba7_b4f1_384ab98bab17" hidden="1">#REF!</definedName>
    <definedName name="TBb979247b_6c92_4171_a8ad_9eccf8dc909c" hidden="1">#REF!</definedName>
    <definedName name="TBb97a683e_554b_4051_8795_3638b30aa953" hidden="1">#REF!</definedName>
    <definedName name="TBb97c903a_f465_4d7f_9eba_23106acc4997" hidden="1">#REF!</definedName>
    <definedName name="TBb97e14eb_6187_44ed_8a73_d8b1bf3253ca" hidden="1">#REF!</definedName>
    <definedName name="TBb984310c_c54e_4d2a_9f6c_214230f7215f" hidden="1">#REF!</definedName>
    <definedName name="TBb989a82f_4785_4037_958a_854ba02cce07" hidden="1">#REF!</definedName>
    <definedName name="TBb98b3553_d6ca_47a1_bcb5_790ac0b41455" hidden="1">#REF!</definedName>
    <definedName name="TBb994cd1d_59c6_4702_9d2c_f4dd4c473307" hidden="1">#REF!</definedName>
    <definedName name="TBb9b46ec1_9a19_454a_8f35_e6a1de9dd7a3" hidden="1">#REF!</definedName>
    <definedName name="TBb9b9a965_6dd2_49e2_a3b6_8aa02e6145ee" hidden="1">#REF!</definedName>
    <definedName name="TBb9c58284_b193_46b0_ab98_ce833c45dcd2" hidden="1">#REF!</definedName>
    <definedName name="TBb9c93fcc_aa9b_4ed8_baba_8479146c8961" hidden="1">#REF!</definedName>
    <definedName name="TBb9cb3b0b_d212_410b_9171_1524b026d0d6" hidden="1">#REF!</definedName>
    <definedName name="TBb9cee36f_07bf_448c_9042_ec81c59af4e5" hidden="1">#REF!</definedName>
    <definedName name="TBb9d4f8eb_4457_440c_86e5_0cb7599789bf" hidden="1">#REF!</definedName>
    <definedName name="TBb9d602c7_04cc_4a75_9356_ac85fab00ae7" hidden="1">#REF!</definedName>
    <definedName name="TBb9dd9da7_5c04_4992_b1ed_d5f501354414" hidden="1">#REF!</definedName>
    <definedName name="TBb9ddd717_43aa_4ab9_b8b1_8e81660255d9" hidden="1">#REF!</definedName>
    <definedName name="TBb9e8c087_cc01_4470_a17c_227e486373d4" hidden="1">#REF!</definedName>
    <definedName name="TBb9fa2589_e211_42b0_acd0_5256799da300" hidden="1">#REF!</definedName>
    <definedName name="TBba043a16_ee74_41c7_9cfe_169cbc8888be" hidden="1">#REF!</definedName>
    <definedName name="TBba15e3c0_e9cc_4ddb_81c6_24bf2ebffe7f" hidden="1">#REF!</definedName>
    <definedName name="TBba1a7d2e_7bc5_41bc_9a28_cb0398e7b093" hidden="1">#REF!</definedName>
    <definedName name="TBba1b4b55_9ca1_481e_bb8e_fee84543572b" hidden="1">#REF!</definedName>
    <definedName name="TBba2ed65c_06cb_46b1_a2a3_5297d434dcff" hidden="1">#REF!</definedName>
    <definedName name="TBba33378d_b5b3_477e_8cfd_165b6ad2e90f" hidden="1">#REF!</definedName>
    <definedName name="TBba371337_3dea_4c38_a11f_166efe611f1c" hidden="1">#REF!</definedName>
    <definedName name="TBba39076e_18b8_4742_a7b1_1bc32ac9ae1f" hidden="1">#REF!</definedName>
    <definedName name="TBba399271_9127_4382_acb7_cf004e1bbafc" hidden="1">#REF!</definedName>
    <definedName name="TBba588db3_47a2_4fb4_a7ba_dde735d481f5" hidden="1">#REF!</definedName>
    <definedName name="TBba6014b5_be40_4d4c_9f78_ac68587c66f1" hidden="1">#REF!</definedName>
    <definedName name="TBba66ad80_0b6e_4dba_9722_e4876fd35b7f" hidden="1">#REF!</definedName>
    <definedName name="TBba6ae843_0f5d_4066_8d34_522c2a4e57fd" hidden="1">#REF!</definedName>
    <definedName name="TBba6af6ae_9255_40a4_8a61_2d7686f3a4bc" hidden="1">#REF!</definedName>
    <definedName name="TBba704246_780e_418d_8fc9_6f0e5eb07348" hidden="1">#REF!</definedName>
    <definedName name="TBba823988_6d69_438f_932d_11d8de64e9f7" hidden="1">#REF!</definedName>
    <definedName name="TBba883801_a826_438b_bbb2_31253757030a" hidden="1">#REF!</definedName>
    <definedName name="TBba8e3696_cd93_4c51_b93c_0b65ccf768c7" hidden="1">#REF!</definedName>
    <definedName name="TBba9294c5_7f75_462f_9494_0185a0270462" hidden="1">#REF!</definedName>
    <definedName name="TBba99c84b_8465_41ec_9417_810ce44033d8" hidden="1">#REF!</definedName>
    <definedName name="TBba9defe2_c851_43b5_a437_09ae7ef5759f" hidden="1">#REF!</definedName>
    <definedName name="TBba9ef9d0_8732_43f1_aece_6095efc71ed8" hidden="1">#REF!</definedName>
    <definedName name="TBbaa822aa_e96e_4ac6_96cb_aeed8fc4859e" hidden="1">#REF!</definedName>
    <definedName name="TBbaaae754_7d2e_461b_8e2f_391338c61da2" hidden="1">#REF!</definedName>
    <definedName name="TBbab295b3_c2e8_4111_a8a7_b2759b84223c" hidden="1">#REF!</definedName>
    <definedName name="TBbab61820_4bd9_4d6a_b356_b0b82c923a4f" hidden="1">#REF!</definedName>
    <definedName name="TBbab718f6_1304_4b2e_b6fb_54d1cc572d35" hidden="1">#REF!</definedName>
    <definedName name="TBbab94d11_d13e_4e4f_a6b6_1d34c38b352d" hidden="1">#REF!</definedName>
    <definedName name="TBbaba9455_83c1_4e06_a6fd_98282a58bb5a" hidden="1">#REF!</definedName>
    <definedName name="TBbabb386a_bdc8_449c_976b_6fe90ea3cc63" hidden="1">#REF!</definedName>
    <definedName name="TBbabbe4c2_31f6_4936_84cb_fb8509563223" hidden="1">#REF!</definedName>
    <definedName name="TBbac2d3f9_fc3e_4892_bc81_df416afaf3b3" hidden="1">#REF!</definedName>
    <definedName name="TBbac2ff20_158e_4ea6_b426_f20e59d6da96" hidden="1">#REF!</definedName>
    <definedName name="TBbacb3496_df55_4291_8cc8_66f3cf886592" hidden="1">#REF!</definedName>
    <definedName name="TBbad2d29b_3798_4d73_817d_1338a8e9afea" hidden="1">#REF!</definedName>
    <definedName name="TBbae0ac9c_538a_49bc_9df8_e4163b70f1a0" hidden="1">#REF!</definedName>
    <definedName name="TBbaf1ccb5_3753_4acd_ae26_dd1f2a413f2b" hidden="1">#REF!</definedName>
    <definedName name="TBbaf7cdaf_3d15_4852_924f_069151495d14" hidden="1">#REF!</definedName>
    <definedName name="TBbafdd9df_31c9_40ee_b3c8_798c7874c65c" hidden="1">#REF!</definedName>
    <definedName name="TBbaff3e31_caf0_44e8_b9a1_5e99b01dc677" hidden="1">#REF!</definedName>
    <definedName name="TBbb05d31d_1566_4886_8685_be7fed11fd70" hidden="1">#REF!</definedName>
    <definedName name="TBbb253434_571f_4cb2_abe4_998ba36761bf" hidden="1">#REF!</definedName>
    <definedName name="TBbb293c4a_80a2_48e6_ac27_7d82f8b20c2e" hidden="1">#REF!</definedName>
    <definedName name="TBbb2a60c5_6e1e_44b1_93b3_ad9672de34bc" hidden="1">#REF!</definedName>
    <definedName name="TBbb2e1977_42ed_49ba_902a_d1e4736b92b9" hidden="1">#REF!</definedName>
    <definedName name="TBbb302875_3ddb_4640_b6de_635541be7dee" hidden="1">#REF!</definedName>
    <definedName name="TBbb30e9f8_c6ea_4402_ab4f_7552e4a63b1e" hidden="1">#REF!</definedName>
    <definedName name="TBbb3240b7_05bb_4565_bdfd_2c25bcfb4f19" hidden="1">#REF!</definedName>
    <definedName name="TBbb3fe6cd_a003_4c9d_804c_d6817cef327e" hidden="1">#REF!</definedName>
    <definedName name="TBbb42bb7a_02dd_401d_96fe_463d2752a31f" hidden="1">#REF!</definedName>
    <definedName name="TBbb486910_3007_4a5e_9971_e4e4b4b71972" hidden="1">#REF!</definedName>
    <definedName name="TBbb4968a1_aabb_4aef_a495_80e1f4b6e6a5" hidden="1">#REF!</definedName>
    <definedName name="TBbb49b8d9_831a_4925_9add_8af6384df5bd" hidden="1">#REF!</definedName>
    <definedName name="TBbb4d447b_50c6_43b5_8cf7_838e1f9e971a" hidden="1">#REF!</definedName>
    <definedName name="TBbb52c793_ea70_44d4_8a34_73c966f96057" hidden="1">#REF!</definedName>
    <definedName name="TBbb532161_f514_43ec_b854_11ef4c872419" hidden="1">#REF!</definedName>
    <definedName name="TBbb56c6e8_b6af_49f1_a5e9_f1471d048f4d" hidden="1">#REF!</definedName>
    <definedName name="TBbb623085_521d_4213_a925_34c2c9690dc8" hidden="1">#REF!</definedName>
    <definedName name="TBbb6cce6f_85a6_47dd_9d08_721d2abc403f" hidden="1">#REF!</definedName>
    <definedName name="TBbb737755_8d2c_4d35_87be_feed5ec75911" hidden="1">#REF!</definedName>
    <definedName name="TBbb748e10_5d18_46c8_8d9d_2e81ce53ac02" hidden="1">#REF!</definedName>
    <definedName name="TBbb803afd_d93d_4950_9aed_a380e028ccd3" hidden="1">#REF!</definedName>
    <definedName name="TBbb855da7_925e_45fd_bcbf_69e738b608f3" hidden="1">#REF!</definedName>
    <definedName name="TBbb8deef8_e059_407b_a946_d6cf31f91a9d" hidden="1">#REF!</definedName>
    <definedName name="TBbb8e64ac_e02e_4c60_9ed9_e5671782b75e" hidden="1">#REF!</definedName>
    <definedName name="TBbb9537ea_a499_4e45_9fa8_3816803c36ea" hidden="1">#REF!</definedName>
    <definedName name="TBbb9ba747_ee1d_4438_b51c_6086fefdb9ae" hidden="1">#REF!</definedName>
    <definedName name="TBbba23641_a52f_42c8_b669_5e860ee624ae" hidden="1">#REF!</definedName>
    <definedName name="TBbba4172b_e2bc_4b01_8222_925478e4603f" hidden="1">#REF!</definedName>
    <definedName name="TBbbb6113d_3ad6_41d6_a993_d3cf7f8c1420" hidden="1">#REF!</definedName>
    <definedName name="TBbbbfcb8c_a1cc_4e26_b6a3_fdfecea05671" hidden="1">#REF!</definedName>
    <definedName name="TBbbc225c6_33ee_4354_9a59_8740abd3d3ee" hidden="1">#REF!</definedName>
    <definedName name="TBbbc64ac2_6b56_4daa_9ffb_820e8bfa7abf" hidden="1">#REF!</definedName>
    <definedName name="TBbbc67913_5b7d_4dc1_a7d7_d247398af0e7" hidden="1">#REF!</definedName>
    <definedName name="TBbbc8018f_95e9_4a82_beb7_2a050b94cf25" hidden="1">#REF!</definedName>
    <definedName name="TBbbca00ec_b074_4f57_ab08_cacd087de2ac" hidden="1">#REF!</definedName>
    <definedName name="TBbbca7723_4b05_4271_b854_57b094fd3c19" hidden="1">#REF!</definedName>
    <definedName name="TBbbcb5b0e_9847_4b36_a395_bbd4b0760420" hidden="1">#REF!</definedName>
    <definedName name="TBbbce7c63_9a53_4b22_a0c8_e6f27199e876" hidden="1">#REF!</definedName>
    <definedName name="TBbbda39c4_bb55_43b5_a44f_b79f95e139b3" hidden="1">#REF!</definedName>
    <definedName name="TBbbdd879e_fc52_4736_b2b4_6d019554bb56" hidden="1">#REF!</definedName>
    <definedName name="TBbbe1a8a1_91aa_45ab_b506_48413c4481e5" hidden="1">#REF!</definedName>
    <definedName name="TBbbe38020_17c0_45a7_aa3f_74e06dae94ed" hidden="1">#REF!</definedName>
    <definedName name="TBbbe4e025_8b9d_46f7_b8b4_e18a9752968b" hidden="1">#REF!</definedName>
    <definedName name="TBbbea44b9_d8bd_49e0_86d4_13b914da6be4" hidden="1">#REF!</definedName>
    <definedName name="TBbbf21388_1d60_4141_b74b_2c1a5f5cdabf" hidden="1">#REF!</definedName>
    <definedName name="TBbbfa6fa7_078c_4e1d_a3cf_7f2f767ad238" hidden="1">#REF!</definedName>
    <definedName name="TBbc010b61_6b40_4848_9474_5f09e716c5ba" hidden="1">#REF!</definedName>
    <definedName name="TBbc028bbc_554f_4ce3_a5fe_faf6e1212ea0" hidden="1">#REF!</definedName>
    <definedName name="TBbc04f95d_5f99_4505_809e_3833cc0a1dc3" hidden="1">#REF!</definedName>
    <definedName name="TBbc06535d_b86a_4a3f_8bc7_2c818467b4c9" hidden="1">#REF!</definedName>
    <definedName name="TBbc066dd6_8285_4105_88b5_764c7c5406f6" hidden="1">#REF!</definedName>
    <definedName name="TBbc173454_db28_4b08_a208_70914398873a" hidden="1">#REF!</definedName>
    <definedName name="TBbc1799ad_0d39_4d22_a0fa_eaaedeb49451" hidden="1">#REF!</definedName>
    <definedName name="TBbc1fe3cc_b405_4001_8b5f_c4bdc6eb1609" hidden="1">#REF!</definedName>
    <definedName name="TBbc2ef10a_663e_46e0_89ff_f5fb7e817a53" hidden="1">#REF!</definedName>
    <definedName name="TBbc3ccbd1_0d39_4932_9156_f2a2282bd517" hidden="1">#REF!</definedName>
    <definedName name="TBbc43dd6a_ff27_4b87_85ee_4ca0b1c43292" hidden="1">#REF!</definedName>
    <definedName name="TBbc4550b2_ec9f_4cf2_a807_7ebbb76b07b1" hidden="1">#REF!</definedName>
    <definedName name="TBbc58cb9b_8774_4286_9826_e5a9579ab822" hidden="1">#REF!</definedName>
    <definedName name="TBbc5f4d1e_b916_451c_a7a9_4ec4171698c1" hidden="1">#REF!</definedName>
    <definedName name="TBbc65aca4_6edc_4993_aa66_4c42d54717e4" hidden="1">#REF!</definedName>
    <definedName name="TBbc66b50b_83cf_40ab_a523_7948e3a97f20" hidden="1">#REF!</definedName>
    <definedName name="TBbc6b1f68_7c47_442b_9c20_73b071cf3a8e" hidden="1">#REF!</definedName>
    <definedName name="TBbc73b5ad_0e9d_4865_b898_2e9e5efe749d" hidden="1">#REF!</definedName>
    <definedName name="TBbc74fde8_8aec_49e2_9601_930001aae1fa" hidden="1">#REF!</definedName>
    <definedName name="TBbc766980_4d67_426d_81bd_312607c0434e" hidden="1">#REF!</definedName>
    <definedName name="TBbc817c51_0255_43e1_af9e_d2cf4a70a364" hidden="1">#REF!</definedName>
    <definedName name="TBbc83c35e_6406_4c66_8658_4f3287851d71" hidden="1">#REF!</definedName>
    <definedName name="TBbc854dab_4eda_4474_995d_9e26120a48db" hidden="1">#REF!</definedName>
    <definedName name="TBbc8efaab_3abc_409e_bae2_3a3fe6272bed" hidden="1">#REF!</definedName>
    <definedName name="TBbc905d32_53d7_4a99_a95d_da054d954c13" hidden="1">#REF!</definedName>
    <definedName name="TBbc925cc4_3bb9_4598_a004_fd4651bb7266" hidden="1">#REF!</definedName>
    <definedName name="TBbca7d0d6_b145_4369_9bb1_4ecfe9d41617" hidden="1">#REF!</definedName>
    <definedName name="TBbcafa004_f9c7_4938_8846_8bbdaea66010" hidden="1">#REF!</definedName>
    <definedName name="TBbcbce724_6d35_4db5_968e_6e95d26b7fe7" hidden="1">#REF!</definedName>
    <definedName name="TBbcc3dde0_4209_4f78_ae3c_4b351ed3ad05" hidden="1">#REF!</definedName>
    <definedName name="TBbcc41242_6f10_4f0d_a931_908058cf12e2" hidden="1">#REF!</definedName>
    <definedName name="TBbccf85d9_0a21_46c0_af99_37da38ecaa4e" hidden="1">#REF!</definedName>
    <definedName name="TBbcf40e63_512d_4415_92e3_9865f2e7a8c0" hidden="1">#REF!</definedName>
    <definedName name="TBbcf610d7_41e0_4a16_b562_401776029dde" hidden="1">#REF!</definedName>
    <definedName name="TBbcfd3593_5769_4970_9148_66568ea03665" hidden="1">#REF!</definedName>
    <definedName name="TBbd25d536_418e_422b_9df9_547b1a05ec08" hidden="1">#REF!</definedName>
    <definedName name="TBbd27f741_d943_4102_87d6_bf0dad3adcfe" hidden="1">#REF!</definedName>
    <definedName name="TBbd311948_bf5c_471f_a5ce_98fc2c7cff2d" hidden="1">#REF!</definedName>
    <definedName name="TBbd3abe20_ac04_46a1_9675_6ecf1406820a" hidden="1">#REF!</definedName>
    <definedName name="TBbd3ee5e1_acdb_4d0a_8207_336f899e394e" hidden="1">#REF!</definedName>
    <definedName name="TBbd4256ab_41ee_4447_b49b_1fe6427f5582" hidden="1">#REF!</definedName>
    <definedName name="TBbd467f5a_cf78_40ed_acee_f56bd774ab48" hidden="1">#REF!</definedName>
    <definedName name="TBbd4a4521_a99b_48a7_a178_af3c41da1c9c" hidden="1">#REF!</definedName>
    <definedName name="TBbd54dd72_dbef_4147_9e83_bb8f0581dd9f" hidden="1">#REF!</definedName>
    <definedName name="TBbd5783c7_d8d2_4762_a3bf_4f9fcfc4775f" hidden="1">#REF!</definedName>
    <definedName name="TBbd5b7dfa_517f_4e4a_8956_11345a5854a0" hidden="1">#REF!</definedName>
    <definedName name="TBbd5eb376_7b27_4155_8771_96d6dbab5d2d" hidden="1">#REF!</definedName>
    <definedName name="TBbd627171_9fa4_4185_abe8_d098f6be442e" hidden="1">#REF!</definedName>
    <definedName name="TBbd652f2a_7743_4d80_882a_e9cd1dd0fda7" hidden="1">#REF!</definedName>
    <definedName name="TBbd6a912a_14e1_4e2b_a84e_446f192f6cd7" hidden="1">#REF!</definedName>
    <definedName name="TBbd6c4268_735c_40ff_aa5f_a0cb650165de" hidden="1">#REF!</definedName>
    <definedName name="TBbd6fa5a4_9100_4c9e_9607_db96e4ddc4bb" hidden="1">#REF!</definedName>
    <definedName name="TBbd71e653_be93_4a20_b5c4_244a08c12976" hidden="1">#REF!</definedName>
    <definedName name="TBbd7e13f0_4756_4505_b519_d4389d518a9b" hidden="1">#REF!</definedName>
    <definedName name="TBbd841aad_ff3d_49aa_a44b_e1a396cd1e0f" hidden="1">#REF!</definedName>
    <definedName name="TBbd8ab344_b63a_47b4_bcbf_d8437453e55e" hidden="1">#REF!</definedName>
    <definedName name="TBbd8e4a8d_194a_4f6a_9b81_ed61e6b7621a" hidden="1">#REF!</definedName>
    <definedName name="TBbd8f0a49_244a_450a_be30_8f7bfacf457f" hidden="1">#REF!</definedName>
    <definedName name="TBbda34cb6_9952_47f4_a5ca_3bd86c9021f0" hidden="1">#REF!</definedName>
    <definedName name="TBbda7123d_3482_43b0_bcc9_8a32ef90dfca" hidden="1">#REF!</definedName>
    <definedName name="TBbda846f1_1b38_4700_bb51_2421e461aaf2" hidden="1">#REF!</definedName>
    <definedName name="TBbdb115a9_0496_4a77_b1cb_cbfd0d125ce4" hidden="1">#REF!</definedName>
    <definedName name="TBbdcc8997_5d1d_48dd_bbe1_c600f950b924" hidden="1">#REF!</definedName>
    <definedName name="TBbdd560d2_df60_43b3_8986_54a7683b7b36" hidden="1">#REF!</definedName>
    <definedName name="TBbdd8efd9_f2cf_4cbe_aa01_80634ea0f8f4" hidden="1">#REF!</definedName>
    <definedName name="TBbdde3010_2716_4ec6_90bf_459d58a7237d" hidden="1">#REF!</definedName>
    <definedName name="TBbdef7f71_2044_496e_9de7_bc1a616552e3" hidden="1">#REF!</definedName>
    <definedName name="TBbdf9b543_6edc_4b78_ad9e_d8b6b2b9495f" hidden="1">#REF!</definedName>
    <definedName name="TBbe0048cb_f424_4372_b9eb_e2dad2cd74dc" hidden="1">#REF!</definedName>
    <definedName name="TBbe04a648_3939_489b_9d47_22a94d4b20b1" hidden="1">#REF!</definedName>
    <definedName name="TBbe06e372_adc7_4d9b_8d85_1fb3f1b94f12" hidden="1">#REF!</definedName>
    <definedName name="TBbe124fa9_1dae_4c37_9bfe_078e0ab9fd41" hidden="1">#REF!</definedName>
    <definedName name="TBbe12cb61_c26a_4331_9463_5016dfeba939" hidden="1">#REF!</definedName>
    <definedName name="TBbe13b3b2_e7b2_44e9_8fcd_f8350e1e809d" hidden="1">#REF!</definedName>
    <definedName name="TBbe1a3f27_8e75_4e21_827a_aa4921afe25a" hidden="1">#REF!</definedName>
    <definedName name="TBbe2a6770_7bd2_4d2d_bc6a_eea1c313a08f" hidden="1">#REF!</definedName>
    <definedName name="TBbe397a01_c8ed_403d_8f66_4d17dbcf7fc4" hidden="1">#REF!</definedName>
    <definedName name="TBbe4c4d8d_4eb8_42d7_9ca4_8acd26062352" hidden="1">#REF!</definedName>
    <definedName name="TBbe4db688_ed63_4766_9e52_b4506016b68a" hidden="1">#REF!</definedName>
    <definedName name="TBbe5212a1_91dc_416e_870a_fabbc4986e57" hidden="1">#REF!</definedName>
    <definedName name="TBbe535782_1966_468d_a5a5_ae62c320e7a2" hidden="1">#REF!</definedName>
    <definedName name="TBbe5dc8f8_aaae_4191_a714_2d394ac24fc2" hidden="1">#REF!</definedName>
    <definedName name="TBbe5ff0d6_a2ed_499d_98a0_2dc415c13a3d" hidden="1">#REF!</definedName>
    <definedName name="TBbe69adfa_d2a0_426e_804b_bc436f66584a" hidden="1">#REF!</definedName>
    <definedName name="TBbe747a60_48ba_4c4e_9873_33d811a2491b" hidden="1">#REF!</definedName>
    <definedName name="TBbe7aa243_99d1_4152_9ae5_47d3dc3e6c14" hidden="1">#REF!</definedName>
    <definedName name="TBbe874c02_3d9a_4fe3_b09d_65f6c0bfac31" hidden="1">#REF!</definedName>
    <definedName name="TBbe8e71eb_72eb_463d_8604_dc08367a9e71" hidden="1">#REF!</definedName>
    <definedName name="TBbe97f889_a78e_4e93_9956_0ccea7e92171" hidden="1">#REF!</definedName>
    <definedName name="TBbea17bbb_cdc0_4acc_adc7_f460d7ff422c" hidden="1">#REF!</definedName>
    <definedName name="TBbea75c88_9347_4d31_a0ab_08240809438a" hidden="1">#REF!</definedName>
    <definedName name="TBbeab8a3f_c006_4a76_a3a7_e9b5d2e49eed" hidden="1">#REF!</definedName>
    <definedName name="TBbeae1138_dfa5_491f_aabb_f58ad8c8ac40" hidden="1">#REF!</definedName>
    <definedName name="TBbeb2c3ae_5a2f_406f_8965_a07d3c18ef4c" hidden="1">#REF!</definedName>
    <definedName name="TBbebce102_0b1e_4825_92f8_d4dfbd4cd2b7" hidden="1">#REF!</definedName>
    <definedName name="TBbec5b3ac_3644_4113_9632_e22f881fbdd4" hidden="1">#REF!</definedName>
    <definedName name="TBbed51d9d_141b_447e_92f0_786d840ce441" hidden="1">#REF!</definedName>
    <definedName name="TBbed98697_5775_4934_b893_9f0091b0c8f5" hidden="1">#REF!</definedName>
    <definedName name="TBbeedd1de_ebd5_410a_a0cb_e19a227e9bb3" hidden="1">#REF!</definedName>
    <definedName name="TBbf0232d8_1015_480c_84df_e0e2b45b7fa9" hidden="1">#REF!</definedName>
    <definedName name="TBbf08e131_d458_4e99_9126_7fd6dec10b25" hidden="1">#REF!</definedName>
    <definedName name="TBbf0e8bd6_cefb_4389_8b25_f2f7779829fb" hidden="1">#REF!</definedName>
    <definedName name="TBbf11e79c_10b1_4050_9449_0fad6fce54f3" hidden="1">#REF!</definedName>
    <definedName name="TBbf1354d8_61ab_4f2a_af59_c361d25638c6" hidden="1">#REF!</definedName>
    <definedName name="TBbf135b48_24a4_4031_9218_03b4bd3f091e" hidden="1">#REF!</definedName>
    <definedName name="TBbf179438_cc39_4654_8ff7_92f5f24ad233" hidden="1">#REF!</definedName>
    <definedName name="TBbf1b7541_73a4_447a_a4bd_d81c115ac6e8" hidden="1">#REF!</definedName>
    <definedName name="TBbf20ad11_4783_4971_8baa_0a693996d48e" hidden="1">#REF!</definedName>
    <definedName name="TBbf22334c_a1d9_45de_9165_834d6d916f5e" hidden="1">#REF!</definedName>
    <definedName name="TBbf343b9a_3eda_4743_9ed7_b4aae8f43817" hidden="1">#REF!</definedName>
    <definedName name="TBbf36ac8c_e4e6_4d0f_b1b0_e1e10c2062a3" hidden="1">#REF!</definedName>
    <definedName name="TBbf39d178_0e58_46fc_9429_01892900d1ad" hidden="1">#REF!</definedName>
    <definedName name="TBbf3d5243_8c00_4106_ba2c_83d38ad12595" hidden="1">#REF!</definedName>
    <definedName name="TBbf3f55a7_8685_4d9d_af7d_b65cfa4403dc" hidden="1">#REF!</definedName>
    <definedName name="TBbf404de1_465d_41d6_882d_57e16b438df6" hidden="1">#REF!</definedName>
    <definedName name="TBbf47ec93_ca1d_49ef_99f6_cb24c82484d2" hidden="1">#REF!</definedName>
    <definedName name="TBbf4a7021_aba5_47ff_9aaf_9495e9191c99" hidden="1">#REF!</definedName>
    <definedName name="TBbf52d9a7_deb9_4742_b830_5033099ad670" hidden="1">#REF!</definedName>
    <definedName name="TBbf538c55_da0b_4dbe_ab48_18b14bf008d2" hidden="1">#REF!</definedName>
    <definedName name="TBbf5cf94f_f032_4838_9d64_23779ed6a4fc" hidden="1">#REF!</definedName>
    <definedName name="TBbf60b40b_be07_4b15_b153_752214792f78" hidden="1">#REF!</definedName>
    <definedName name="TBbf656a34_b841_482d_890a_b99ea3e2b322" hidden="1">#REF!</definedName>
    <definedName name="TBbf73b559_0e3f_4b1e_aa0f_04948a4b3e46" hidden="1">#REF!</definedName>
    <definedName name="TBbf7a453e_812b_40a9_9a09_5257aef11e35" hidden="1">#REF!</definedName>
    <definedName name="TBbf8dbc06_7d4e_4367_82d8_8eea090202ed" hidden="1">#REF!</definedName>
    <definedName name="TBbf8f2b44_bd04_41a4_bda6_d22351a2fbb1" hidden="1">#REF!</definedName>
    <definedName name="TBbf95521d_10f9_4fba_a9e3_165eaefbcb8e" hidden="1">#REF!</definedName>
    <definedName name="TBbfa0bb46_a239_4835_9f48_df8e0a597fd7" hidden="1">#REF!</definedName>
    <definedName name="TBbfa9e49c_ca83_40ef_b0fb_7c423c4c679a" hidden="1">#REF!</definedName>
    <definedName name="TBbfb0ab06_0e7b_4e3e_8200_3349093d49c2" hidden="1">#REF!</definedName>
    <definedName name="TBbfb45fd5_39c7_46f6_a78b_0ed97b8d9790" hidden="1">#REF!</definedName>
    <definedName name="TBbfb69c6e_eca4_4679_b5b9_2ce0705ccf40" hidden="1">#REF!</definedName>
    <definedName name="TBbfc5e993_9317_4918_aa70_6432341f787b" hidden="1">#REF!</definedName>
    <definedName name="TBbfce1a84_fd29_4aaf_b882_1eb56af8220c" hidden="1">#REF!</definedName>
    <definedName name="TBbfce9e32_0c60_4f27_a3fd_93be5cb33ec4" hidden="1">#REF!</definedName>
    <definedName name="TBbfdeadd7_3f7d_4207_8531_d2924f4a151f" hidden="1">#REF!</definedName>
    <definedName name="TBbfe3ad37_66c4_4b01_9295_2e19ccf9c38e" hidden="1">#REF!</definedName>
    <definedName name="TBc0042728_6f9e_42d3_953a_e868533350e4" hidden="1">#REF!</definedName>
    <definedName name="TBc008fe20_4261_4be2_b92c_5e1c812d301a" hidden="1">#REF!</definedName>
    <definedName name="TBc00b06d1_fee7_4d2c_b371_2de849a4d93b" hidden="1">#REF!</definedName>
    <definedName name="TBc015a5a0_ef67_4578_898e_3cbb045a2dff" hidden="1">#REF!</definedName>
    <definedName name="TBc02a9db9_2267_47ac_a3ba_1ec07180d50a" hidden="1">#REF!</definedName>
    <definedName name="TBc02b40a5_c736_45f9_8c19_fbf1ee757fdb" hidden="1">#REF!</definedName>
    <definedName name="TBc03592dc_8684_417b_902a_1810d7b1fb88" hidden="1">#REF!</definedName>
    <definedName name="TBc041d477_eef7_4c62_b475_b0e53291375c" hidden="1">#REF!</definedName>
    <definedName name="TBc04484fa_3e2f_4ecb_b24a_2e5bc007e4f5" hidden="1">#REF!</definedName>
    <definedName name="TBc0472da4_acfc_4826_8183_3af21ca06c8a" hidden="1">#REF!</definedName>
    <definedName name="TBc049dcd8_737d_4887_bfd0_cbfed3005512" hidden="1">#REF!</definedName>
    <definedName name="TBc049e382_42c5_45c9_944d_853d2d63b919" hidden="1">#REF!</definedName>
    <definedName name="TBc049eb78_a83c_4585_97e7_eadf5380c359" hidden="1">#REF!</definedName>
    <definedName name="TBc051d0cf_632d_4f92_80fc_53fd5cc93318" hidden="1">#REF!</definedName>
    <definedName name="TBc05230b9_f017_438e_81e2_08001138391e" hidden="1">#REF!</definedName>
    <definedName name="TBc0582bc0_c653_4d16_bf47_92d88b8db2a2" hidden="1">#REF!</definedName>
    <definedName name="TBc06de58d_1da7_4012_bda4_b2b024421e7d" hidden="1">#REF!</definedName>
    <definedName name="TBc06e1ae6_6367_4e18_846b_79497cb16256" hidden="1">#REF!</definedName>
    <definedName name="TBc07f28d3_0b8e_4721_85d4_2771cdca5464" hidden="1">#REF!</definedName>
    <definedName name="TBc080b599_475c_4dbc_830b_f9b45e6aef3b" hidden="1">#REF!</definedName>
    <definedName name="TBc083d833_b349_4e15_99e2_10d61eab0e89" hidden="1">#REF!</definedName>
    <definedName name="TBc0877267_ce2a_4dc4_b245_9a777fb438a9" hidden="1">#REF!</definedName>
    <definedName name="TBc09c9269_a5c9_476d_8678_ca563052c283" hidden="1">#REF!</definedName>
    <definedName name="TBc09f2055_a96c_4c55_b1ca_bebf3e554394" hidden="1">#REF!</definedName>
    <definedName name="TBc09f8b60_fe4f_430d_83c5_05e48be12bd7" hidden="1">#REF!</definedName>
    <definedName name="TBc0a14a33_35e8_48c0_b1b9_4beafd39d945" hidden="1">#REF!</definedName>
    <definedName name="TBc0a7830f_a0d8_44e8_b2cb_597827c8687c" hidden="1">#REF!</definedName>
    <definedName name="TBc0a7924a_86fb_4960_8c62_0457d60e2e04" hidden="1">#REF!</definedName>
    <definedName name="TBc0b479e0_3657_41b0_bab6_efb4f74b8ba3" hidden="1">#REF!</definedName>
    <definedName name="TBc0b60230_cbde_4155_a973_8fa73c1a13f6" hidden="1">#REF!</definedName>
    <definedName name="TBc0bcfa08_093e_49b1_a08f_aaa6157dfcad" hidden="1">#REF!</definedName>
    <definedName name="TBc0c26608_0582_49d8_b3c3_5f33925570b4" hidden="1">#REF!</definedName>
    <definedName name="TBc0c34cab_5a9e_4946_b9c4_e02820019e59" hidden="1">#REF!</definedName>
    <definedName name="TBc0cba9e5_5634_4cee_a6d2_465b12f1c175" hidden="1">#REF!</definedName>
    <definedName name="TBc0d31867_111d_4980_907b_5090dd8f385c" hidden="1">#REF!</definedName>
    <definedName name="TBc0d7df0f_a778_408a_a685_4c61cbb21997" hidden="1">#REF!</definedName>
    <definedName name="TBc0dd5868_a537_47a1_a833_8b2988c0d076" hidden="1">#REF!</definedName>
    <definedName name="TBc0e06716_c090_4aa0_8381_e1ac8551bf4f" hidden="1">#REF!</definedName>
    <definedName name="TBc0e663dd_2a75_4aee_9e53_53da6966de8e" hidden="1">#REF!</definedName>
    <definedName name="TBc0e6ea5b_cff0_4c28_9552_e925b2290620" hidden="1">#REF!</definedName>
    <definedName name="TBc0e936f9_adc3_432c_92e2_f42d8e54d04f" hidden="1">#REF!</definedName>
    <definedName name="TBc0ed9281_a7eb_4650_af54_dc7705cfd721" hidden="1">#REF!</definedName>
    <definedName name="TBc0efbea9_0530_45ce_bc73_38d2b7d4a1b6" hidden="1">#REF!</definedName>
    <definedName name="TBc0f46a7f_c3a8_4d7d_b57f_a320e66fae67" hidden="1">#REF!</definedName>
    <definedName name="TBc0f4f46f_2ee0_449e_b7e2_20ad9e488f36" hidden="1">#REF!</definedName>
    <definedName name="TBc0fa9e99_7006_4b2a_8db0_8c5d74632d3f" hidden="1">#REF!</definedName>
    <definedName name="TBc1020e7d_62e6_4c1d_8228_570b5b300a03" hidden="1">#REF!</definedName>
    <definedName name="TBc104af39_0628_4dd1_be3c_1698444f0310" hidden="1">#REF!</definedName>
    <definedName name="TBc11b60be_e815_4d4a_9bb9_391ee1ae624f" hidden="1">#REF!</definedName>
    <definedName name="TBc1244d4f_d215_4503_8bea_05c0953eb153" hidden="1">#REF!</definedName>
    <definedName name="TBc1252517_0606_4a85_bbfd_608f7cb197f2" hidden="1">#REF!</definedName>
    <definedName name="TBc12f0bd5_39d4_4d5c_941c_1c4b943dd1f5" hidden="1">#REF!</definedName>
    <definedName name="TBc134cb39_38e8_41de_a0fa_aa2976394102" hidden="1">#REF!</definedName>
    <definedName name="TBc137ab07_56eb_45d3_a230_093d389f4be3" hidden="1">#REF!</definedName>
    <definedName name="TBc13995b7_4907_4cd2_8a67_bbda7f5b301f" hidden="1">#REF!</definedName>
    <definedName name="TBc13e24ee_612e_4efe_8d8f_49b805e9f52b" hidden="1">#REF!</definedName>
    <definedName name="TBc1426ffe_a5bb_47dc_b5dd_31f13d4f02a8" hidden="1">#REF!</definedName>
    <definedName name="TBc153f60a_6e79_44a0_98f9_591452cb948b" hidden="1">#REF!</definedName>
    <definedName name="TBc171d78f_14ac_452a_b9c7_66d40d473bad" hidden="1">#REF!</definedName>
    <definedName name="TBc17c5338_66bf_4f85_9606_559177a92b9b" hidden="1">#REF!</definedName>
    <definedName name="TBc17d2c0f_f386_40da_8b0c_deab5560b482" hidden="1">#REF!</definedName>
    <definedName name="TBc18aa1ab_2122_4574_8574_31a643b444e8" hidden="1">#REF!</definedName>
    <definedName name="TBc18fef5a_8fba_42c8_be89_2ea2e6aaa60e" hidden="1">#REF!</definedName>
    <definedName name="TBc199ee4a_82ec_4c40_a85e_6a212b029934" hidden="1">#REF!</definedName>
    <definedName name="TBc19a8e65_2867_4e6e_a2d3_53936e7b49e4" hidden="1">#REF!</definedName>
    <definedName name="TBc19c8cb8_d65c_4ae7_8118_95c9c6bd2ba5" hidden="1">#REF!</definedName>
    <definedName name="TBc1a1e915_e010_4c11_8a0e_f2222d946f60" hidden="1">#REF!</definedName>
    <definedName name="TBc1a241fb_033d_49fd_8478_50173bfd7caf" hidden="1">#REF!</definedName>
    <definedName name="TBc1a6700b_260f_42c9_a5e3_e465580977c2" hidden="1">#REF!</definedName>
    <definedName name="TBc1aae3be_861d_4057_a1fa_1764066e8c6b" hidden="1">#REF!</definedName>
    <definedName name="TBc1bb6db0_0084_4f91_8efa_abd20830b053" hidden="1">#REF!</definedName>
    <definedName name="TBc1bbe35f_766f_4bc8_b93f_4531bd2f8629" hidden="1">#REF!</definedName>
    <definedName name="TBc1bee051_37be_488c_bae5_b3017a46365a" hidden="1">#REF!</definedName>
    <definedName name="TBc1c3fb51_b400_44d8_9f77_7000adcf709a" hidden="1">#REF!</definedName>
    <definedName name="TBc1c5ab4c_72ea_465c_beb1_c999981e5cc9" hidden="1">#REF!</definedName>
    <definedName name="TBc1d6abb0_706d_4701_9f5e_3e2857836b5f" hidden="1">#REF!</definedName>
    <definedName name="TBc1d9efde_65ec_4476_9404_57d0e808e609" hidden="1">#REF!</definedName>
    <definedName name="TBc1dda6df_a610_4945_8820_28f02c21a5fe" hidden="1">#REF!</definedName>
    <definedName name="TBc1df4781_6868_427d_a980_7db584cdd086" hidden="1">#REF!</definedName>
    <definedName name="TBc1df6705_520a_48b1_b102_3cdc9c7a064f" hidden="1">#REF!</definedName>
    <definedName name="TBc1e32c26_c369_4b1f_b5de_0349c271ccfa" hidden="1">#REF!</definedName>
    <definedName name="TBc2024297_bae6_4a8b_91a1_a4818701dc92" hidden="1">#REF!</definedName>
    <definedName name="TBc203ee48_51d5_47f1_aeff_d2980e4aa86f" hidden="1">#REF!</definedName>
    <definedName name="TBc206e414_467d_497c_92fe_1bcb5bb82de0" hidden="1">#REF!</definedName>
    <definedName name="TBc21943e3_af8d_4f8c_b409_8b1218886f3a" hidden="1">#REF!</definedName>
    <definedName name="TBc21ce9e7_7726_43c1_9509_ccb8b5575e22" hidden="1">#REF!</definedName>
    <definedName name="TBc22134df_6d9c_458b_91d3_eaddf66fd38a" hidden="1">#REF!</definedName>
    <definedName name="TBc24a8e5a_ca56_4050_b93a_bdad06a44b47" hidden="1">#REF!</definedName>
    <definedName name="TBc2539998_851b_4d6f_b41b_04f98c3bdf52" hidden="1">#REF!</definedName>
    <definedName name="TBc26557e1_d2cf_415e_92cc_8000fa8a0814" hidden="1">#REF!</definedName>
    <definedName name="TBc26c4d86_861c_4425_a2c1_36d451ae04f7" hidden="1">#REF!</definedName>
    <definedName name="TBc2730ba4_a0e6_4126_b963_f21daf3f619b" hidden="1">#REF!</definedName>
    <definedName name="TBc27357c1_eccf_404a_98dc_90fc7f62d3f5" hidden="1">#REF!</definedName>
    <definedName name="TBc27be67e_5b3f_4f9f_b2b7_5b6271e599dc" hidden="1">#REF!</definedName>
    <definedName name="TBc27d8943_8a5b_4792_9b12_1bcfd45634fd" hidden="1">#REF!</definedName>
    <definedName name="TBc2845636_52ab_43ef_a6eb_fe5d00a89ebc" hidden="1">#REF!</definedName>
    <definedName name="TBc290938f_26ca_4800_9275_a73afcc3185e" hidden="1">#REF!</definedName>
    <definedName name="TBc291e9a0_ca98_485f_8ea1_98fb92624daa" hidden="1">#REF!</definedName>
    <definedName name="TBc298fa05_af5f_49e5_b6c5_d10d52022a7c" hidden="1">#REF!</definedName>
    <definedName name="TBc2ad33ad_dc8c_4421_a240_b198a7a717c3" hidden="1">#REF!</definedName>
    <definedName name="TBc2b479ea_2f14_4092_b6e0_50b1259bdb72" hidden="1">#REF!</definedName>
    <definedName name="TBc2b87394_1d3b_43a8_910b_a353349d72f8" hidden="1">#REF!</definedName>
    <definedName name="TBc2bfeffd_7949_4df5_bc4b_29d7bfcb0846" hidden="1">#REF!</definedName>
    <definedName name="TBc2ce7140_3aac_4b5c_ab61_d68f76b30ce8" hidden="1">#REF!</definedName>
    <definedName name="TBc2d38da1_6e45_4677_a709_992e2ec70558" hidden="1">#REF!</definedName>
    <definedName name="TBc2d5c1ea_8649_4383_8079_928cfedc4f4d" hidden="1">#REF!</definedName>
    <definedName name="TBc2ea74c5_6181_4b78_b668_580ca276c5c0" hidden="1">#REF!</definedName>
    <definedName name="TBc2ecfc73_e5c6_43af_b379_3394482886b7" hidden="1">#REF!</definedName>
    <definedName name="TBc2f0badd_9610_4dd6_acc4_5aaa5fc49333" hidden="1">#REF!</definedName>
    <definedName name="TBc2f2c2a4_aec5_4c75_afdd_7e2b439bc415" hidden="1">#REF!</definedName>
    <definedName name="TBc2f889ea_fd69_4dd6_9918_2367b737bc22" hidden="1">#REF!</definedName>
    <definedName name="TBc3021b66_eb36_45b4_ae75_eb1d5781a992" hidden="1">#REF!</definedName>
    <definedName name="TBc30bd873_cfe2_4bc3_84cc_86949a1d2572" hidden="1">#REF!</definedName>
    <definedName name="TBc30f968e_d715_4f8c_aaae_0449f012e9fa" hidden="1">#REF!</definedName>
    <definedName name="TBc3119f7c_a2f7_4550_b89e_487ebadf3f87" hidden="1">#REF!</definedName>
    <definedName name="TBc316f5b0_ca86_497c_8111_5d101f36a920" hidden="1">#REF!</definedName>
    <definedName name="TBc318992f_32fd_4401_883a_f44c0b70d8b3" hidden="1">#REF!</definedName>
    <definedName name="TBc31feef3_0a0e_4a1f_af61_4cb5eeaacff3" hidden="1">#REF!</definedName>
    <definedName name="TBc3294c53_3f2f_4772_8e5f_39e018147844" hidden="1">#REF!</definedName>
    <definedName name="TBc32e09d7_f37e_419b_a65b_f2a9d0659323" hidden="1">#REF!</definedName>
    <definedName name="TBc32ec260_e223_41ae_a54a_0e4b9028bf5d" hidden="1">#REF!</definedName>
    <definedName name="TBc338b939_56da_4cde_b127_de9c12920846" hidden="1">#REF!</definedName>
    <definedName name="TBc33a1b2e_e51d_48e6_9ea6_0c7c8aae445f" hidden="1">#REF!</definedName>
    <definedName name="TBc33ae390_2e36_4a66_821f_fb3c1af3f388" hidden="1">#REF!</definedName>
    <definedName name="TBc340ca65_1fa2_4ff6_9788_88c2fea8b6d5" hidden="1">#REF!</definedName>
    <definedName name="TBc340cb54_6a62_4792_9f33_98ea36d3c7bb" hidden="1">#REF!</definedName>
    <definedName name="TBc34cd56e_ac45_4b80_9022_d37a995e2341" hidden="1">#REF!</definedName>
    <definedName name="TBc34e0e39_8818_4e50_a89b_f1e8868f54cf" hidden="1">#REF!</definedName>
    <definedName name="TBc3593d55_6793_4ea0_a135_32e039860cad" hidden="1">#REF!</definedName>
    <definedName name="TBc360984a_e940_406e_98cb_470c9660e8e2" hidden="1">#REF!</definedName>
    <definedName name="TBc36625c1_5782_453f_abd5_8ac747e2c99d" hidden="1">#REF!</definedName>
    <definedName name="TBc36ce9fa_9a04_4533_98c0_baaf1892065e" hidden="1">#REF!</definedName>
    <definedName name="TBc36dfa44_8b2d_4c69_9c6a_dbcb2f97a776" hidden="1">#REF!</definedName>
    <definedName name="TBc372b0a5_4ac8_4ddc_b482_4a949536d447" hidden="1">#REF!</definedName>
    <definedName name="TBc38284a8_d8cf_4603_9af3_4e9e31ea0df8" hidden="1">#REF!</definedName>
    <definedName name="TBc382a206_4723_4c28_97da_6cf2a7e0c4d8" hidden="1">#REF!</definedName>
    <definedName name="TBc38e5c93_b3f4_442e_8fff_1e4bc02a9fe2" hidden="1">#REF!</definedName>
    <definedName name="TBc39505ac_5686_404c_9fa2_17f709dde11d" hidden="1">#REF!</definedName>
    <definedName name="TBc396a8a6_133f_483c_a425_6b9a7b6399ea" hidden="1">#REF!</definedName>
    <definedName name="TBc3999380_dcf3_4d03_812c_b8544838e5e9" hidden="1">#REF!</definedName>
    <definedName name="TBc3a09f26_9f1b_43d9_8283_6445a5f2bebf" hidden="1">#REF!</definedName>
    <definedName name="TBc3a2149f_437d_4aac_ae14_c552864eaabc" hidden="1">#REF!</definedName>
    <definedName name="TBc3ae06a4_fa18_4650_98e1_b0b9ad6013ac" hidden="1">#REF!</definedName>
    <definedName name="TBc3b04708_2df9_473d_a6d7_f6a462d3f399" hidden="1">#REF!</definedName>
    <definedName name="TBc3b0a4f9_3c26_4834_ad67_c161e3ae4a5d" hidden="1">#REF!</definedName>
    <definedName name="TBc3b301c8_219f_4bbb_b736_8d9ace3b49b6" hidden="1">#REF!</definedName>
    <definedName name="TBc3ba649b_21ad_48c8_882f_b54cdab8c6cf" hidden="1">#REF!</definedName>
    <definedName name="TBc3c3aefb_1351_4d6d_a998_53f75c00afb8" hidden="1">#REF!</definedName>
    <definedName name="TBc3c92399_7b00_4293_b9a5_b6c98896b3de" hidden="1">#REF!</definedName>
    <definedName name="TBc3cc2f30_669d_4da0_8c4d_6333347f83d8" hidden="1">#REF!</definedName>
    <definedName name="TBc3cf35a7_ee66_4dcb_9288_42c119ac2461" hidden="1">#REF!</definedName>
    <definedName name="TBc3df9cc8_840b_4ec6_b883_c20c07414333" hidden="1">#REF!</definedName>
    <definedName name="TBc3e0c4d8_9e44_4f42_8bd8_8c986cb21fcc" hidden="1">#REF!</definedName>
    <definedName name="TBc3e5713b_9c7f_4d06_8571_6d1ef77319f7" hidden="1">#REF!</definedName>
    <definedName name="TBc3e7e6b8_d91f_4f37_a674_dcaa1985adb3" hidden="1">#REF!</definedName>
    <definedName name="TBc3f4d2e6_dd93_4055_8297_cd3e361382e3" hidden="1">#REF!</definedName>
    <definedName name="TBc415efa0_ebe5_4d6a_bdc1_2fc4eb4ec27f" hidden="1">#REF!</definedName>
    <definedName name="TBc41de587_3e6c_433e_a8ef_1a0287ae4288" hidden="1">#REF!</definedName>
    <definedName name="TBc41f4caa_9ee4_4608_9430_ade79a52df10" hidden="1">#REF!</definedName>
    <definedName name="TBc41fd6f8_5df7_441d_abfd_d7cd62aa2b4b" hidden="1">#REF!</definedName>
    <definedName name="TBc43de28a_4133_4925_a3a4_91e3d2f20201" hidden="1">#REF!</definedName>
    <definedName name="TBc4410c05_61d9_4e86_bc0b_c4ca212772d6" hidden="1">#REF!</definedName>
    <definedName name="TBc4476c3d_47c9_4669_bf44_85ead0730217" hidden="1">#REF!</definedName>
    <definedName name="TBc44b17ee_6f02_483d_8e2f_c344bd8c0063" hidden="1">#REF!</definedName>
    <definedName name="TBc4523832_13d7_4dc4_9b2b_eb2d0c46c728" hidden="1">#REF!</definedName>
    <definedName name="TBc456124b_c894_48cb_a448_ab0d27182b09" hidden="1">#REF!</definedName>
    <definedName name="TBc458e175_7978_41dc_bca0_bf2a9bdb4b13" hidden="1">#REF!</definedName>
    <definedName name="TBc459fbb1_9c20_4e2d_8fa1_19ca6a57c110" hidden="1">#REF!</definedName>
    <definedName name="TBc464fb87_7e3d_43d8_a2c8_46c650304906" hidden="1">#REF!</definedName>
    <definedName name="TBc4721943_7fb0_41bb_96be_dd4c22e8b92c" hidden="1">#REF!</definedName>
    <definedName name="TBc480c9ca_8327_47e1_9867_b64ab5835fe8" hidden="1">#REF!</definedName>
    <definedName name="TBc484fac5_09d6_486d_8385_f069e35b131c" hidden="1">#REF!</definedName>
    <definedName name="TBc4856e35_0cb3_4e96_bbd1_3c233709e202" hidden="1">#REF!</definedName>
    <definedName name="TBc495d9d0_f618_4bd6_9581_9babfe48987f" hidden="1">#REF!</definedName>
    <definedName name="TBc4a83d3c_2883_4fba_a26e_9416768b8df4" hidden="1">#REF!</definedName>
    <definedName name="TBc4aca930_7a3a_4e8c_abbd_cb06001c31fa" hidden="1">#REF!</definedName>
    <definedName name="TBc4aeaf2a_ab90_4584_afd0_3711e3e9e31d" hidden="1">#REF!</definedName>
    <definedName name="TBc4c35797_08fa_4089_9ae4_b3e4518eb985" hidden="1">#REF!</definedName>
    <definedName name="TBc4cd6216_89f7_46f7_85d2_de82f97b01bb" hidden="1">#REF!</definedName>
    <definedName name="TBc4e04cf7_f037_445d_a8af_50fd06444bfe" hidden="1">#REF!</definedName>
    <definedName name="TBc4ef77db_f589_49e2_8df1_4868f72560ba" hidden="1">#REF!</definedName>
    <definedName name="TBc4f4bbf8_aa81_4e74_b389_c081f802b895" hidden="1">'[2]合并-20171231'!$G$99</definedName>
    <definedName name="TBc4f6cff3_53ef_424d_a310_3999d2a4eebb" hidden="1">#REF!</definedName>
    <definedName name="TBc4fba841_1ff2_4b84_9d04_a79287ef775d" hidden="1">#REF!</definedName>
    <definedName name="TBc4ff9850_d029_49ff_8102_e9127605432f" hidden="1">#REF!</definedName>
    <definedName name="TBc51583cc_b463_4611_b204_4b6d6c7ece6f" hidden="1">#REF!</definedName>
    <definedName name="TBc5189ad8_31e3_4244_a7e3_98d196450aa8" hidden="1">#REF!</definedName>
    <definedName name="TBc51f01b7_cf08_4730_95e1_ec7075408917" hidden="1">#REF!</definedName>
    <definedName name="TBc52424e8_94cc_46c7_987b_2f8cd1e5e690" hidden="1">#REF!</definedName>
    <definedName name="TBc526bc46_15de_4395_aed4_9f13d1976135" hidden="1">#REF!</definedName>
    <definedName name="TBc533014c_d3e4_453c_9146_c9a959797c67" hidden="1">#REF!</definedName>
    <definedName name="TBc53357d7_5e16_46f1_93c7_af5b18b941a9" hidden="1">#REF!</definedName>
    <definedName name="TBc533bd86_c208_4e18_9efd_482a9e1f0777" hidden="1">#REF!</definedName>
    <definedName name="TBc5391231_c03e_402c_aef3_eab8134e26b6" hidden="1">#REF!</definedName>
    <definedName name="TBc53b48fd_7a54_4344_880f_1081b7a09e83" hidden="1">#REF!</definedName>
    <definedName name="TBc540ff21_3d35_4586_b456_9b296d45d23d" hidden="1">#REF!</definedName>
    <definedName name="TBc546c363_b490_4c02_bab8_8199899d7ef6" hidden="1">#REF!</definedName>
    <definedName name="TBc546c5d1_6b52_43ed_9b1c_534cccaa76c7" hidden="1">#REF!</definedName>
    <definedName name="TBc54774ad_861e_478c_a968_c1c8d1c71c6e" hidden="1">#REF!</definedName>
    <definedName name="TBc55153cf_880f_462e_ae42_7a41413d7036" hidden="1">#REF!</definedName>
    <definedName name="TBc5562aaf_2ecf_4de1_9f3f_32bd883814a8" hidden="1">#REF!</definedName>
    <definedName name="TBc55a42c3_9fd6_4baf_a8c3_1616536e7896" hidden="1">#REF!</definedName>
    <definedName name="TBc55f1560_4ba3_496f_87e1_303c37157850" hidden="1">#REF!</definedName>
    <definedName name="TBc5648417_78bc_45d5_b1a1_58e071cc0b69" hidden="1">#REF!</definedName>
    <definedName name="TBc565c60a_1165_43ad_a44e_aa58ab7150dd" hidden="1">#REF!</definedName>
    <definedName name="TBc5684aea_7167_42fd_a378_9a7c31a0ef1a" hidden="1">#REF!</definedName>
    <definedName name="TBc5746901_b1c9_4e9e_827e_6448797debe6" hidden="1">#REF!</definedName>
    <definedName name="TBc5749d12_9250_4e2e_965d_07b061ffe857" hidden="1">#REF!</definedName>
    <definedName name="TBc579618a_ca6e_4ad0_af09_f7d92bc423f8" hidden="1">#REF!</definedName>
    <definedName name="TBc5797865_ab84_4a6c_831d_1ed58067cc74" hidden="1">#REF!</definedName>
    <definedName name="TBc57b8544_021a_4cb0_9e78_e68698f327ee" hidden="1">#REF!</definedName>
    <definedName name="TBc582bfb8_d684_4713_ac89_02833ce97f39" hidden="1">#REF!</definedName>
    <definedName name="TBc589f66d_b5cc_4f97_a04f_a3f1d9e5289f" hidden="1">#REF!</definedName>
    <definedName name="TBc58b7c41_8c11_4f07_9d87_e89a1c8fec02" hidden="1">#REF!</definedName>
    <definedName name="TBc58fc7dd_559f_497d_8bca_5421f748a0f5" hidden="1">#REF!</definedName>
    <definedName name="TBc590c348_161f_41f3_8ab4_b361d0aa5927" hidden="1">#REF!</definedName>
    <definedName name="TBc5940ce3_9294_4358_a0a3_b67d7ce4fe6a" hidden="1">#REF!</definedName>
    <definedName name="TBc5942e63_7205_4c04_bae6_1ce4e711a421" hidden="1">#REF!</definedName>
    <definedName name="TBc5954009_308b_4218_9123_b39307ee5aa2" hidden="1">#REF!</definedName>
    <definedName name="TBc59d65af_0786_4162_b549_e97cc05daa32" hidden="1">#REF!</definedName>
    <definedName name="TBc5a0f68f_6bc2_4e3e_a6c6_35468ec34786" hidden="1">#REF!</definedName>
    <definedName name="TBc5a6911e_8475_4c26_9600_8659d3b91cab" hidden="1">#REF!</definedName>
    <definedName name="TBc5b7a7e1_f8c7_4ab8_a0df_f43c2278c8c7" hidden="1">#REF!</definedName>
    <definedName name="TBc5b91cb3_141e_4166_b823_1ae1a44ac6f0" hidden="1">#REF!</definedName>
    <definedName name="TBc5b97c6d_6803_49c5_b9b6_98bf690e0464" hidden="1">#REF!</definedName>
    <definedName name="TBc5c41600_ecaf_4982_be8d_a195678f0131" hidden="1">#REF!</definedName>
    <definedName name="TBc5cd188f_2d11_4cfd_bd80_4c5d9bbd735c" hidden="1">#REF!</definedName>
    <definedName name="TBc5cf1bdc_c810_4934_af1a_8f7248035fba" hidden="1">#REF!</definedName>
    <definedName name="TBc5de5a67_447a_489b_9c65_7e12cd4bc883" hidden="1">#REF!</definedName>
    <definedName name="TBc5ed127b_15e0_4a01_b19c_b9e8726d9e8e" hidden="1">#REF!</definedName>
    <definedName name="TBc5ee0315_73c7_4f2b_96da_5576fdf204db" hidden="1">#REF!</definedName>
    <definedName name="TBc5ef8267_b650_414b_89ad_e3cc991cdf76" hidden="1">#REF!</definedName>
    <definedName name="TBc601f2eb_a936_441a_a521_c20492a8da8e" hidden="1">#REF!</definedName>
    <definedName name="TBc6071af6_bf7d_42a6_9de5_bcd06fbde3f7" hidden="1">#REF!</definedName>
    <definedName name="TBc6072f1b_1086_44b3_99d2_f328f8ebb51d" hidden="1">#REF!</definedName>
    <definedName name="TBc609fd6a_e2e0_4f7e_9f3d_5b00a823c165" hidden="1">#REF!</definedName>
    <definedName name="TBc60f8bdd_72b6_40ec_8560_5a3baaa310ef" hidden="1">#REF!</definedName>
    <definedName name="TBc614fb7c_5337_4e8c_a2a9_26130afb1898" hidden="1">#REF!</definedName>
    <definedName name="TBc619fd4d_6f42_4c9e_b22f_51111a3414e8" hidden="1">#REF!</definedName>
    <definedName name="TBc61d4dbb_3bd7_43b2_a7de_bce8f7f513aa" hidden="1">#REF!</definedName>
    <definedName name="TBc61f9669_fc5f_4f77_bfe0_9cab9fdf79fe" hidden="1">#REF!</definedName>
    <definedName name="TBc61f9ae4_6896_4cd9_8a53_eb5216899245" hidden="1">#REF!</definedName>
    <definedName name="TBc62492e9_6830_4a4e_9b3e_a80f1188f801" hidden="1">#REF!</definedName>
    <definedName name="TBc6354a00_5990_40bd_9447_f7ba95745e3b" hidden="1">#REF!</definedName>
    <definedName name="TBc63bb761_28bc_4056_8476_0a4bc32e8ac2" hidden="1">#REF!</definedName>
    <definedName name="TBc63f04bf_6388_412f_941d_19bb8014cd51" hidden="1">#REF!</definedName>
    <definedName name="TBc64153e7_7313_41bb_a6d7_0ad47bdfdc89" hidden="1">#REF!</definedName>
    <definedName name="TBc6429d4c_87d7_45ac_a864_ccfc5d6f4c19" hidden="1">#REF!</definedName>
    <definedName name="TBc645f0e9_91fc_48a1_bd25_ab8a544ddffb" hidden="1">#REF!</definedName>
    <definedName name="TBc6467455_ca5c_4928_adff_d72eb0d44bd9" hidden="1">#REF!</definedName>
    <definedName name="TBc6472d7e_54dc_4256_be82_3af4799f739b" hidden="1">#REF!</definedName>
    <definedName name="TBc6520ec8_099a_4e81_a105_274c92353580" hidden="1">#REF!</definedName>
    <definedName name="TBc6541746_dd01_4b1b_886e_b768e29e52e5" hidden="1">#REF!</definedName>
    <definedName name="TBc659f0bb_bf9e_44d8_b0a4_dcb1393a77c2" hidden="1">#REF!</definedName>
    <definedName name="TBc6611171_a242_47f4_95a3_6914bfba95c2" hidden="1">#REF!</definedName>
    <definedName name="TBc663e346_006e_4bfa_819a_0ef1b069deb8" hidden="1">#REF!</definedName>
    <definedName name="TBc66fb06b_2e44_4720_a5c5_3a83db284c78" hidden="1">#REF!</definedName>
    <definedName name="TBc67561d5_da8a_43f8_a72d_eaf17c0b9660" hidden="1">#REF!</definedName>
    <definedName name="TBc67e44a7_26dc_4fe3_976b_22d468bc42ad" hidden="1">#REF!</definedName>
    <definedName name="TBc68043c1_257f_4154_abba_2aa77535e642" hidden="1">#REF!</definedName>
    <definedName name="TBc68333cc_5bb6_4bdd_8015_bcfa3dffb52a" hidden="1">#REF!</definedName>
    <definedName name="TBc6834dea_03fc_4ba9_a623_5a3d338e615b" hidden="1">#REF!</definedName>
    <definedName name="TBc68baa96_e5d3_4d72_9fc6_f5a576a54119" hidden="1">#REF!</definedName>
    <definedName name="TBc68ea0d3_b084_4fbe_ab79_5382d7209de5" hidden="1">#REF!</definedName>
    <definedName name="TBc69fe1d1_0fa5_41bc_ace9_d0abc131fc67" hidden="1">#REF!</definedName>
    <definedName name="TBc6a2ee8d_3cd2_4bd7_87f6_4ff995a19de2" hidden="1">#REF!</definedName>
    <definedName name="TBc6a3685f_0a64_48e6_ada6_2c9d241aee2c" hidden="1">#REF!</definedName>
    <definedName name="TBc6a40deb_0207_483d_b2bf_1dcf74e73b6e" hidden="1">#REF!</definedName>
    <definedName name="TBc6ad690b_f5c5_4527_801d_ecdb10491961" hidden="1">#REF!</definedName>
    <definedName name="TBc6b60186_c13f_47e0_a85d_915fcc1ec4f8" hidden="1">#REF!</definedName>
    <definedName name="TBc6b7bee3_0431_4618_a3d5_578d9746fade" hidden="1">#REF!</definedName>
    <definedName name="TBc6d30baf_d3aa_4c5c_b71d_faf9275a5983" hidden="1">#REF!</definedName>
    <definedName name="TBc6d59a87_2d0b_45ff_9d41_06ff70875187" hidden="1">#REF!</definedName>
    <definedName name="TBc6d8f38a_45f6_4f65_81ed_c0c561d90222" hidden="1">#REF!</definedName>
    <definedName name="TBc6e73618_f042_4636_b8bd_4910b5a5c364" hidden="1">#REF!</definedName>
    <definedName name="TBc6e91678_f298_4184_b400_979851ee3ef7" hidden="1">#REF!</definedName>
    <definedName name="TBc6ed8365_8df4_4c26_9542_e8006ee5f4f5" hidden="1">#REF!</definedName>
    <definedName name="TBc6f6522a_b4dc_499c_b708_b8c13d9abda1" hidden="1">#REF!</definedName>
    <definedName name="TBc6fcfb2e_de90_4253_acd7_34aed0a31c16" hidden="1">#REF!</definedName>
    <definedName name="TBc70112e2_3c81_4cce_8c03_455b0787e0c3" hidden="1">#REF!</definedName>
    <definedName name="TBc705b275_d33a_4381_a215_ea14f70ba85a" hidden="1">#REF!</definedName>
    <definedName name="TBc70e027e_135d_4ad2_9d41_043e86576660" hidden="1">#REF!</definedName>
    <definedName name="TBc70fe260_acbe_4290_9dc9_10d875f33779" hidden="1">#REF!</definedName>
    <definedName name="TBc7148dbb_9440_4ddc_9913_66250550325b" hidden="1">#REF!</definedName>
    <definedName name="TBc71e8a9b_a119_4395_a650_a434f908435f" hidden="1">#REF!</definedName>
    <definedName name="TBc723daf9_9830_49e0_a611_e90d5b8c7778" hidden="1">#REF!</definedName>
    <definedName name="TBc7298742_4502_4520_ae3c_222ebef88594" hidden="1">#REF!</definedName>
    <definedName name="TBc72e38c7_51ba_488a_be21_eee5ccdb6a55" hidden="1">#REF!</definedName>
    <definedName name="TBc74bbd21_3b3a_45f2_8620_5564ddb09540" hidden="1">#REF!</definedName>
    <definedName name="TBc74d12b7_6672_4de7_b655_3d39294255ec" hidden="1">#REF!</definedName>
    <definedName name="TBc755774c_1baf_4465_9677_5934c0279465" hidden="1">#REF!</definedName>
    <definedName name="TBc758b6d7_8704_492e_b170_3a37e74940c0" hidden="1">#REF!</definedName>
    <definedName name="TBc75ae81a_aaf7_4c2b_b77a_30bf46e68c17" hidden="1">#REF!</definedName>
    <definedName name="TBc75e2b4a_28e5_4ec2_abfe_a1498c04c790" hidden="1">#REF!</definedName>
    <definedName name="TBc7626469_d7fa_424f_bd90_afdc55bbbea3" hidden="1">#REF!</definedName>
    <definedName name="TBc7667db1_7676_4ca0_8f77_651eaf3e8456" hidden="1">#REF!</definedName>
    <definedName name="TBc76db50b_2bbd_4946_ac86_cf56caaabfb3" hidden="1">#REF!</definedName>
    <definedName name="TBc76dcfd7_0d5c_421e_ad13_0d2d4e0407e6" hidden="1">#REF!</definedName>
    <definedName name="TBc7778d19_be2d_44c0_b904_787800d568b4" hidden="1">#REF!</definedName>
    <definedName name="TBc781a09d_a5ab_4686_844a_8ed0f270f587" hidden="1">#REF!</definedName>
    <definedName name="TBc788f743_c395_4fe5_832a_08820743a5af" hidden="1">#REF!</definedName>
    <definedName name="TBc79b6c20_1dea_49b7_8f4f_e572225cd969" hidden="1">#REF!</definedName>
    <definedName name="TBc79fd1d0_d7bd_46d8_8a65_5709b329330a" hidden="1">#REF!</definedName>
    <definedName name="TBc7a5253e_3451_48ee_ba33_2e8c6e56bb25" hidden="1">#REF!</definedName>
    <definedName name="TBc7a690f7_9a69_43b2_bb51_d14cb561b909" hidden="1">#REF!</definedName>
    <definedName name="TBc7aa4d80_245b_425b_b59b_d563de7b82f8" hidden="1">#REF!</definedName>
    <definedName name="TBc7b16d74_cb04_414b_8298_c9970e2976e2" hidden="1">#REF!</definedName>
    <definedName name="TBc7b8da75_31cf_4fbb_bbf9_5adb9c12118b" hidden="1">#REF!</definedName>
    <definedName name="TBc7c108d1_d29a_4c33_a912_75d64fb8eff1" hidden="1">#REF!</definedName>
    <definedName name="TBc7c9721f_5471_425b_8e49_3d8d7753573a" hidden="1">#REF!</definedName>
    <definedName name="TBc7da8a45_86cf_4848_82aa_9278da86d005" hidden="1">#REF!</definedName>
    <definedName name="TBc7ddcf8a_1720_42c8_b20a_bc822860228c" hidden="1">#REF!</definedName>
    <definedName name="TBc7e0554d_3de8_44c0_b605_0ca76c12f561" hidden="1">#REF!</definedName>
    <definedName name="TBc7e4e56b_f9c8_4858_9799_da2ac9c72fd4" hidden="1">#REF!</definedName>
    <definedName name="TBc7ec25d6_c235_4e69_a694_e319d12b34a3" hidden="1">#REF!</definedName>
    <definedName name="TBc7eef6e4_c334_4d26_83dc_b998ec0d011e" hidden="1">#REF!</definedName>
    <definedName name="TBc7ef0223_5c09_4192_a7cf_c337e50e99e8" hidden="1">#REF!</definedName>
    <definedName name="TBc7f3e518_7ccd_4f1a_9ecb_4f5b0999d9a0" hidden="1">#REF!</definedName>
    <definedName name="TBc7f69a31_fab3_4ff8_ba75_393b03219bd4" hidden="1">#REF!</definedName>
    <definedName name="TBc80dc666_f1e3_43ec_a566_2283d86d4717" hidden="1">#REF!</definedName>
    <definedName name="TBc81149bd_fec3_4c01_badc_4d928777fba7" hidden="1">#REF!</definedName>
    <definedName name="TBc817798d_d48d_4f18_9db8_d17218f3388a" hidden="1">#REF!</definedName>
    <definedName name="TBc82b2b2c_dfb9_4269_b67f_3c6cd04960cb" hidden="1">#REF!</definedName>
    <definedName name="TBc831714f_135c_4a48_ad94_87aa0ad4e11b" hidden="1">#REF!</definedName>
    <definedName name="TBc832d2fd_c7d7_49ba_a6f4_1901d301d1d7" hidden="1">#REF!</definedName>
    <definedName name="TBc8355dc7_7120_46f1_9090_cdda996cf41d" hidden="1">#REF!</definedName>
    <definedName name="TBc8359a9e_27b2_41b7_adeb_8aaccc80dd40" hidden="1">#REF!</definedName>
    <definedName name="TBc839aa4f_e5d0_4643_9185_4ff5ee884925" hidden="1">#REF!</definedName>
    <definedName name="TBc845225e_c50d_4f36_93da_f7b47ecdc662" hidden="1">#REF!</definedName>
    <definedName name="TBc84bbc4d_c262_4ccf_b5c1_20a15e70365b" hidden="1">#REF!</definedName>
    <definedName name="TBc8551dfd_0b86_41c5_9789_a8bb0d4eab39" hidden="1">#REF!</definedName>
    <definedName name="TBc8555cf6_3f76_4974_9ccb_64777ad3d7ea" hidden="1">#REF!</definedName>
    <definedName name="TBc85f17d2_8887_434c_9d40_0dc682074e88" hidden="1">#REF!</definedName>
    <definedName name="TBc868e0ec_9d0f_4c42_ae6c_be127c092f1a" hidden="1">#REF!</definedName>
    <definedName name="TBc86cd328_d17d_489a_a8ba_9bea4bdb1f29" hidden="1">#REF!</definedName>
    <definedName name="TBc874b728_5a6f_4902_864d_c0f636189b74" hidden="1">#REF!</definedName>
    <definedName name="TBc87988d4_ff40_4631_bc16_0a0c549f9eda" hidden="1">#REF!</definedName>
    <definedName name="TBc87aec04_b33d_46a7_b886_5a5b967111bd" hidden="1">#REF!</definedName>
    <definedName name="TBc8920e41_016a_474b_ba90_a2586fb9d229" hidden="1">#REF!</definedName>
    <definedName name="TBc8a25aef_56d7_4938_9e28_512f843063c3" hidden="1">#REF!</definedName>
    <definedName name="TBc8a31993_c7f2_4166_aafe_5cba25da902b" hidden="1">#REF!</definedName>
    <definedName name="TBc8b7d3a3_2603_43f9_823a_87188f23a4ad" hidden="1">#REF!</definedName>
    <definedName name="TBc8b8b4ee_6223_4e9b_8fa3_97d6c181d5e4" hidden="1">#REF!</definedName>
    <definedName name="TBc8be5259_f084_43d2_b13c_881f6c923d4d" hidden="1">#REF!</definedName>
    <definedName name="TBc8cefba1_5d5a_4cbf_84ee_29367b1001a0" hidden="1">#REF!</definedName>
    <definedName name="TBc8d71015_0263_46aa_a661_512c962b686b" hidden="1">#REF!</definedName>
    <definedName name="TBc8db64ff_2de2_4aa9_b5ff_3b2a39939d47" hidden="1">#REF!</definedName>
    <definedName name="TBc8dea45a_a57e_450f_83ec_0a5bba91f334" hidden="1">#REF!</definedName>
    <definedName name="TBc8df4466_48b6_4a64_8126_177b0bf0b1eb" hidden="1">#REF!</definedName>
    <definedName name="TBc8e030af_1963_4257_9528_e11e9714de89" hidden="1">#REF!</definedName>
    <definedName name="TBc8e0aad9_d1af_40e5_8194_ee42f801a1dc" hidden="1">#REF!</definedName>
    <definedName name="TBc8ed747a_8933_410f_a3b2_5f0dac99c336" hidden="1">#REF!</definedName>
    <definedName name="TBc8f264d5_bb5c_428b_8bd9_463237e6ce1b" hidden="1">#REF!</definedName>
    <definedName name="TBc8f5f8cb_4c81_42de_9b3a_846b5fa3a103" hidden="1">#REF!</definedName>
    <definedName name="TBc8f99009_4573_40b7_9ed0_315a0ba59164" hidden="1">#REF!</definedName>
    <definedName name="TBc90a0d1d_f046_4468_aa25_345d41d51453" hidden="1">#REF!</definedName>
    <definedName name="TBc90e1d21_56ce_4b23_815d_1a6c5b6f2bf3" hidden="1">#REF!</definedName>
    <definedName name="TBc911dc25_aaee_4ded_be72_19c051180443" hidden="1">#REF!</definedName>
    <definedName name="TBc914ef5b_0648_4f61_b6f0_e7e1626e9c72" hidden="1">#REF!</definedName>
    <definedName name="TBc91b2707_5620_4b1a_b127_23fdb2d8fd0a" hidden="1">#REF!</definedName>
    <definedName name="TBc923529a_8509_44bb_b921_c03677dc3d90" hidden="1">#REF!</definedName>
    <definedName name="TBc929e47b_2f31_4f2c_845b_b53ec4a1f6b7" hidden="1">#REF!</definedName>
    <definedName name="TBc92d7355_70d5_4803_80fb_56de55f755f6" hidden="1">#REF!</definedName>
    <definedName name="TBc933c3e6_cf3d_44b6_b141_6b37eaa05e9f" hidden="1">#REF!</definedName>
    <definedName name="TBc93b66a7_f95a_4b34_9f32_795314d12085" hidden="1">#REF!</definedName>
    <definedName name="TBc9425e25_b727_4329_aa56_4a90bdc4ae69" hidden="1">#REF!</definedName>
    <definedName name="TBc944f1ec_4602_40bb_82f7_298a63b4c69c" hidden="1">#REF!</definedName>
    <definedName name="TBc9457599_8923_4705_b942_f93dd6461415" hidden="1">#REF!</definedName>
    <definedName name="TBc94a22b2_1b9b_41d2_b00f_9e5ef29b39bb" hidden="1">#REF!</definedName>
    <definedName name="TBc94fa5a0_053b_46e1_802e_82083da4caa6" hidden="1">#REF!</definedName>
    <definedName name="TBc9575fa6_76e3_4d4a_86d3_58554034e348" hidden="1">#REF!</definedName>
    <definedName name="TBc95b820a_4bba_4cef_843b_0ca09004950a" hidden="1">#REF!</definedName>
    <definedName name="TBc963f1ca_ecf0_466f_8e01_5e3d8cbfa760" hidden="1">#REF!</definedName>
    <definedName name="TBc97073a2_8f75_4a89_9d48_d7ef6e4177a6" hidden="1">#REF!</definedName>
    <definedName name="TBc97fd4d1_b31f_47a9_8c98_c350ad3fc241" hidden="1">#REF!</definedName>
    <definedName name="TBc982f0f0_3ea7_4ed3_ab0e_b69900ad4b03" hidden="1">#REF!</definedName>
    <definedName name="TBc98863e6_af59_4354_83a1_03a7089df155" hidden="1">#REF!</definedName>
    <definedName name="TBc988863a_5215_45ad_97e9_30d00c1aabce" hidden="1">#REF!</definedName>
    <definedName name="TBc9a25f3e_10ae_42dd_a673_b08495ddb421" hidden="1">#REF!</definedName>
    <definedName name="TBc9ac0455_7b45_486f_81c8_ad3955795f85" hidden="1">#REF!</definedName>
    <definedName name="TBc9ad5915_5dfe_49a0_92d5_be9a505c34ad" hidden="1">#REF!</definedName>
    <definedName name="TBc9aef905_bb12_4f54_b461_1531adbc884b" hidden="1">#REF!</definedName>
    <definedName name="TBc9b4c7d6_59ff_4cf6_9914_f271df78d54c" hidden="1">#REF!</definedName>
    <definedName name="TBc9dec3cb_9459_4677_bc0e_c42bb8ad2557" hidden="1">#REF!</definedName>
    <definedName name="TBc9e7ce41_97f4_417e_b811_53b74cbea39d" hidden="1">#REF!</definedName>
    <definedName name="TBc9e8198b_a5c9_42ae_b7bc_109bde0629e6" hidden="1">#REF!</definedName>
    <definedName name="TBc9e960b3_a13c_4cdf_a00f_907587cc2dbd" hidden="1">#REF!</definedName>
    <definedName name="TBc9f70610_f5ff_4ce1_b7b7_f886c8cf5b60" hidden="1">#REF!</definedName>
    <definedName name="TBca024b2e_ce2a_4ad4_8e7c_bea200bbaa22" hidden="1">#REF!</definedName>
    <definedName name="TBca0292d4_ac83_413a_adc0_4bef27f0e804" hidden="1">#REF!</definedName>
    <definedName name="TBca0de425_57ef_4d83_b396_6a0f24d120a3" hidden="1">#REF!</definedName>
    <definedName name="TBca0f77c3_65ca_4c2c_930c_f32af31a592b" hidden="1">#REF!</definedName>
    <definedName name="TBca15f20b_c6b3_4ab5_a350_6f6c44828000" hidden="1">#REF!</definedName>
    <definedName name="TBca21672f_5f20_4b5a_a7f9_19a1ebb2a3bc" hidden="1">#REF!</definedName>
    <definedName name="TBca28f938_4b0d_44d4_8c2b_23777314d978" hidden="1">#REF!</definedName>
    <definedName name="TBca2f9e4a_d76d_4905_ac2b_9528721c39c8" hidden="1">#REF!</definedName>
    <definedName name="TBca398f0e_ba4b_46fe_b60a_c844d7c61af4" hidden="1">#REF!</definedName>
    <definedName name="TBca3ae1df_09ab_464b_beb0_1421159d6e78" hidden="1">#REF!</definedName>
    <definedName name="TBca3dde09_5d61_4c4f_b818_270426471655" hidden="1">#REF!</definedName>
    <definedName name="TBca53e94c_cdbb_4e04_b56c_dd9bba30af84" hidden="1">#REF!</definedName>
    <definedName name="TBca671fa2_56de_42e5_bb43_e80092b2818f" hidden="1">#REF!</definedName>
    <definedName name="TBca6818dd_70ab_49dd_9aed_4193d4d9f91b" hidden="1">#REF!</definedName>
    <definedName name="TBca77b156_4648_4961_9195_c8809cf52dfe" hidden="1">#REF!</definedName>
    <definedName name="TBca7c4529_ec3d_452b_a3fb_fccb0060275f" hidden="1">#REF!</definedName>
    <definedName name="TBca8a4b6d_bbae_443f_b3e3_6a0cc06714b7" hidden="1">#REF!</definedName>
    <definedName name="TBca8bade8_cfb1_4ec8_a576_7e46b610c16a" hidden="1">#REF!</definedName>
    <definedName name="TBcaa44467_b514_4415_9218_d871455650e3" hidden="1">#REF!</definedName>
    <definedName name="TBcaa6e34a_8988_4676_a634_65572cc113d1" hidden="1">#REF!</definedName>
    <definedName name="TBcaa8459b_6370_468c_863c_09e022bbbe11" hidden="1">#REF!</definedName>
    <definedName name="TBcab72df8_d442_4598_99d7_1669ad7fad14" hidden="1">#REF!</definedName>
    <definedName name="TBcabde86f_1065_4510_b4cc_f32e6255c835" hidden="1">#REF!</definedName>
    <definedName name="TBcac1aaee_b4c3_4ab7_84cf_b0aee71dd147" hidden="1">#REF!</definedName>
    <definedName name="TBcac530ed_daea_4776_94f8_b06d9de1cb9c" hidden="1">#REF!</definedName>
    <definedName name="TBcacaaa97_c245_46ac_9344_0e0edbb17953" hidden="1">#REF!</definedName>
    <definedName name="TBcacf0567_0caa_497e_8774_0223afead093" hidden="1">#REF!</definedName>
    <definedName name="TBcad59920_1ef3_477d_8279_bc9de2cc08a1" hidden="1">#REF!</definedName>
    <definedName name="TBcad6731b_291d_4300_adf7_9a7aaaf8a4a1" hidden="1">#REF!</definedName>
    <definedName name="TBcad70b83_0793_40e0_a641_992c3b111e4e" hidden="1">#REF!</definedName>
    <definedName name="TBcada1b5a_b5a2_427f_8dd2_ea4683ddc5c2" hidden="1">#REF!</definedName>
    <definedName name="TBcadacbf6_7eed_45df_a737_d7b3df4d00c5" hidden="1">#REF!</definedName>
    <definedName name="TBcae070ef_ae8b_4fa1_a2b2_864e67daef0b" hidden="1">#REF!</definedName>
    <definedName name="TBcae0b949_eaa6_4aca_b413_e3e6fd47400d" hidden="1">#REF!</definedName>
    <definedName name="TBcae5199c_af06_49c0_beac_17f0f5246eb2" hidden="1">#REF!</definedName>
    <definedName name="TBcaf581c9_7183_46d4_aa56_90d61c15ab7e" hidden="1">#REF!</definedName>
    <definedName name="TBcaf9008f_443f_4bb3_8efd_8e0a1c1b8807" hidden="1">#REF!</definedName>
    <definedName name="TBcafca395_c72a_4186_b054_86b4a63a55f2" hidden="1">#REF!</definedName>
    <definedName name="TBcafe4003_9cd9_4f96_98c2_f377d8b6d718" hidden="1">#REF!</definedName>
    <definedName name="TBcb064840_47bb_4474_9c5d_fc30c44beb0a" hidden="1">#REF!</definedName>
    <definedName name="TBcb0ef579_9ca8_48ca_a14c_952653e2163b" hidden="1">#REF!</definedName>
    <definedName name="TBcb1b2218_073d_4520_b7f6_86020f8905cc" hidden="1">#REF!</definedName>
    <definedName name="TBcb234f21_5c70_468b_af54_ee74fd98c143" hidden="1">#REF!</definedName>
    <definedName name="TBcb296d35_d890_44d8_b2d3_ce0f51128be2" hidden="1">#REF!</definedName>
    <definedName name="TBcb3129f6_afd1_46e3_9362_ecf5f607f178" hidden="1">#REF!</definedName>
    <definedName name="TBcb316d0d_2662_43e9_b478_e422f71a9339" hidden="1">#REF!</definedName>
    <definedName name="TBcb334789_4b95_4c79_aa75_2394ad05ad3e" hidden="1">#REF!</definedName>
    <definedName name="TBcb34ec5c_560e_4a19_bec8_e972163f6684" hidden="1">#REF!</definedName>
    <definedName name="TBcb3716da_0b48_4140_8e4e_f89248cc5ff4" hidden="1">#REF!</definedName>
    <definedName name="TBcb37f59a_debb_4113_aaec_cf34ca0d4318" hidden="1">#REF!</definedName>
    <definedName name="TBcb47be1e_5f15_46b1_9ad3_941af0b92213" hidden="1">#REF!</definedName>
    <definedName name="TBcb54cec0_df98_41f9_8ecc_865f88954890" hidden="1">#REF!</definedName>
    <definedName name="TBcb579e66_0964_44fd_9f0d_17d9ac80b769" hidden="1">#REF!</definedName>
    <definedName name="TBcb5adb82_a220_42db_b7ac_bba78e47ceb7" hidden="1">#REF!</definedName>
    <definedName name="TBcb5c6c12_94d4_4bbb_a5e5_5020a7a5ede5" hidden="1">#REF!</definedName>
    <definedName name="TBcb5d21b6_734d_4d29_81a0_4af2d24344f9" hidden="1">#REF!</definedName>
    <definedName name="TBcb5d6e59_a3b3_4e31_9578_cad9d8e3e5d5" hidden="1">#REF!</definedName>
    <definedName name="TBcb5f1e30_e273_460a_a2bd_505ac2f6dd22" hidden="1">#REF!</definedName>
    <definedName name="TBcb5f749c_acb0_4ad2_a047_79afea999692" hidden="1">#REF!</definedName>
    <definedName name="TBcb725768_ea3f_4c64_9395_f7d42752cf10" hidden="1">#REF!</definedName>
    <definedName name="TBcb8450ec_c9fd_482c_8223_e9006781b1f9" hidden="1">#REF!</definedName>
    <definedName name="TBcb85fbf6_6ecd_4693_bf7f_b8f0155360d0" hidden="1">#REF!</definedName>
    <definedName name="TBcb86f59f_b463_4717_99fb_158e1b7d10e3" hidden="1">#REF!</definedName>
    <definedName name="TBcb925f53_7835_4426_9bcf_248c6b9dec71" hidden="1">#REF!</definedName>
    <definedName name="TBcba10767_8867_48f6_af10_83b4f1f40e76" hidden="1">#REF!</definedName>
    <definedName name="TBcba1bf82_45a0_456a_95ce_4fb880a30c65" hidden="1">#REF!</definedName>
    <definedName name="TBcba79dae_48eb_425b_9341_55601128c99b" hidden="1">#REF!</definedName>
    <definedName name="TBcbb4d811_bfcd_474d_8c89_fe2bd5008e4a" hidden="1">#REF!</definedName>
    <definedName name="TBcbb68908_11aa_46d0_a7b8_20aeee6872c1" hidden="1">#REF!</definedName>
    <definedName name="TBcbbf98e1_d465_413a_bc01_da8f7e50d8e8" hidden="1">#REF!</definedName>
    <definedName name="TBcbc072d2_f305_47d7_adf6_83299b04957d" hidden="1">#REF!</definedName>
    <definedName name="TBcbca22f7_0f41_43af_becf_da6948054b21" hidden="1">#REF!</definedName>
    <definedName name="TBcbcc1a19_4c9d_4fed_879b_39a6cace8d17" hidden="1">#REF!</definedName>
    <definedName name="TBcbcf3a27_3ed3_4feb_bd48_2a7fa5e3cf5d" hidden="1">#REF!</definedName>
    <definedName name="TBcbd6d1d0_92e0_443e_885c_e3ac51c7a558" hidden="1">#REF!</definedName>
    <definedName name="TBcbd9f6f9_65b0_4f22_8de1_8cfa3b216213" hidden="1">#REF!</definedName>
    <definedName name="TBcbde952e_9db2_4d8a_bf1b_b4b40c6c3f31" hidden="1">#REF!</definedName>
    <definedName name="TBcbe3d4f0_7c37_4206_a7d3_e9dc624d5ff2" hidden="1">#REF!</definedName>
    <definedName name="TBcbf54a5d_5736_4848_8498_1012b4f6ed83" hidden="1">#REF!</definedName>
    <definedName name="TBcbf71ac0_e743_4f44_bce3_b505348b0792" hidden="1">#REF!</definedName>
    <definedName name="TBcbfc1cb7_849e_49c9_90d7_48a37fbebb51" hidden="1">#REF!</definedName>
    <definedName name="TBcbfd21ab_ce9a_4420_8196_0326720db659" hidden="1">#REF!</definedName>
    <definedName name="TBcbfd8a90_9250_4c4f_9ae2_e7b309faad30" hidden="1">#REF!</definedName>
    <definedName name="TBcc03533b_238b_4249_b07c_6236f648d849" hidden="1">#REF!</definedName>
    <definedName name="TBcc071e99_c76a_4367_aaff_0c3c8d1ea04d" hidden="1">#REF!</definedName>
    <definedName name="TBcc1b915f_8ab7_45bf_80f7_25041aa560a7" hidden="1">#REF!</definedName>
    <definedName name="TBcc1eec3f_9ef5_4103_b25b_968ea1e9762d" hidden="1">#REF!</definedName>
    <definedName name="TBcc222f0d_53b0_4bac_81ae_35d194774660" hidden="1">#REF!</definedName>
    <definedName name="TBcc265199_4f81_4cd7_b644_7aa7f4514e74" hidden="1">#REF!</definedName>
    <definedName name="TBcc2cae4d_aea5_42ed_9424_ffc1d955f536" hidden="1">#REF!</definedName>
    <definedName name="TBcc2cd629_9153_467e_9c60_0d4686fdc5ce" hidden="1">#REF!</definedName>
    <definedName name="TBcc320b1d_95aa_49ed_8271_35c8a12dc5e0" hidden="1">#REF!</definedName>
    <definedName name="TBcc3b8fa0_c4d0_48f5_9060_93488f7cc643" hidden="1">#REF!</definedName>
    <definedName name="TBcc3ec9cd_e91e_4d6e_87f0_7740b3685bb6" hidden="1">#REF!</definedName>
    <definedName name="TBcc44dc8b_49e2_4bbd_b4c0_1ac94aa9c333" hidden="1">#REF!</definedName>
    <definedName name="TBcc465352_e702_4579_803f_c1174a725a45" hidden="1">#REF!</definedName>
    <definedName name="TBcc4cf276_51cd_4e45_b826_ef2e2feee55f" hidden="1">#REF!</definedName>
    <definedName name="TBcc4ee204_a6d4_46a4_b10a_8c16273f3e4c" hidden="1">#REF!</definedName>
    <definedName name="TBcc578d8d_f6ec_4ed9_9569_327a0d3d5cde" hidden="1">#REF!</definedName>
    <definedName name="TBcc6aea03_c221_4273_9f7b_6fb6bc4360ed" hidden="1">#REF!</definedName>
    <definedName name="TBcc8875b2_af91_41c7_a75e_2047a8e9d19c" hidden="1">#REF!</definedName>
    <definedName name="TBcc897580_f53d_4d11_b9c9_2d0fcd7b984b" hidden="1">#REF!</definedName>
    <definedName name="TBcc89dc85_ca6f_47be_ab4d_9ff73a12a676" hidden="1">#REF!</definedName>
    <definedName name="TBcc9b1fe2_f030_4173_aea6_bc438764ce1b" hidden="1">#REF!</definedName>
    <definedName name="TBccab186f_fdb9_4201_a064_4177f8db78bd" hidden="1">#REF!</definedName>
    <definedName name="TBccab76d4_a273_4c6f_8358_c051801b27c3" hidden="1">#REF!</definedName>
    <definedName name="TBccc30c1f_7dfe_4337_8310_5e660d7c47e2" hidden="1">#REF!</definedName>
    <definedName name="TBccc5e776_bda9_4dad_a787_a2930402a16b" hidden="1">#REF!</definedName>
    <definedName name="TBccc89457_0631_40d7_8586_5a0eb86f31c7" hidden="1">#REF!</definedName>
    <definedName name="TBcccc1cf5_fce5_4e31_bf50_9cbc6c0fe602" hidden="1">#REF!</definedName>
    <definedName name="TBcce1dcfb_171f_479d_9016_00bc76d7c668" hidden="1">#REF!</definedName>
    <definedName name="TBcce778ba_fa76_4eaf_b0fd_6dab1e71ace1" hidden="1">#REF!</definedName>
    <definedName name="TBcce82b48_97d0_423f_8787_5aeb0716e1a0" hidden="1">#REF!</definedName>
    <definedName name="TBcceb7e78_6815_4976_933e_19d28a8584ad" hidden="1">#REF!</definedName>
    <definedName name="TBcceca4aa_0a78_431a_88c8_6eeeae954925" hidden="1">#REF!</definedName>
    <definedName name="TBccf53229_efd4_492a_b4b2_e915fa8389f3" hidden="1">#REF!</definedName>
    <definedName name="TBccfa2c36_8917_4cf3_871d_d749a666fe0d" hidden="1">#REF!</definedName>
    <definedName name="TBcd0e3cfc_39a4_427a_b34c_c8d661eb1388" hidden="1">#REF!</definedName>
    <definedName name="TBcd0f7d0f_fb4e_4519_bf90_00b64ee46088" hidden="1">#REF!</definedName>
    <definedName name="TBcd31201c_542c_4b9f_9fa4_61c156c9e186" hidden="1">#REF!</definedName>
    <definedName name="TBcd3393d5_a201_45cf_b6a2_c83dd3622ac1" hidden="1">#REF!</definedName>
    <definedName name="TBcd65b3cf_1235_4c73_a742_3df725ad757a" hidden="1">#REF!</definedName>
    <definedName name="TBcd67f582_4f96_4509_b8f0_5dad257a9cb8" hidden="1">#REF!</definedName>
    <definedName name="TBcd74634e_2607_4d17_85fc_42072cd354e9" hidden="1">#REF!</definedName>
    <definedName name="TBcd7cdbd4_506e_4712_978b_01a2f4a2a762" hidden="1">#REF!</definedName>
    <definedName name="TBcd80c762_eea3_4437_bdf7_e88b88f48caf" hidden="1">#REF!</definedName>
    <definedName name="TBcd8385c2_2488_4660_b698_897fac0d7243" hidden="1">#REF!</definedName>
    <definedName name="TBcd9bc85c_63c6_4c94_b8c0_58010508c9e4" hidden="1">#REF!</definedName>
    <definedName name="TBcda26e16_51d4_44ce_b82b_3f1a21a06353" hidden="1">#REF!</definedName>
    <definedName name="TBcda60c30_fdc0_45d4_a86b_8af39667d36c" hidden="1">#REF!</definedName>
    <definedName name="TBcda7735d_1c0b_4e56_9c6b_421baab8d609" hidden="1">#REF!</definedName>
    <definedName name="TBcdaf2d32_5526_49ee_970f_c834deffaa26" hidden="1">#REF!</definedName>
    <definedName name="TBcdbebcb8_d4f5_4351_8ac1_d6c878c93a7b" hidden="1">#REF!</definedName>
    <definedName name="TBcdc681a9_9e1d_4901_b289_92b5bf728586" hidden="1">#REF!</definedName>
    <definedName name="TBcdcf07a5_1b97_46ab_b1a0_2a605ba185fc" hidden="1">#REF!</definedName>
    <definedName name="TBcdcf1b5c_17f8_4469_8691_bb023173c8a9" hidden="1">#REF!</definedName>
    <definedName name="TBcdd40090_88cf_464c_bed9_bc1a9a579601" hidden="1">#REF!</definedName>
    <definedName name="TBcdde97eb_59fd_4ed1_9716_4e4d3ecfe947" hidden="1">#REF!</definedName>
    <definedName name="TBcddf5796_d2c9_4606_8a44_83d6b8775d46" hidden="1">#REF!</definedName>
    <definedName name="TBcde09b67_c6cf_42c4_aff9_2550b5e15c45" hidden="1">#REF!</definedName>
    <definedName name="TBcdeb3bb9_7322_4e50_b6b7_fb081c0038cc" hidden="1">#REF!</definedName>
    <definedName name="TBcdeef986_0890_4aab_a44d_0ca3420dc498" hidden="1">#REF!</definedName>
    <definedName name="TBcdf4d716_cad6_4467_a3aa_cfcfaff074de" hidden="1">#REF!</definedName>
    <definedName name="TBcdf4fcd7_13ce_474a_aec2_4515b6deaf04" hidden="1">#REF!</definedName>
    <definedName name="TBcdf6e314_3d75_4b6f_a29d_b7a5810fd5f4" hidden="1">#REF!</definedName>
    <definedName name="TBcdf73bef_eac4_4190_951f_6fe55294e8c1" hidden="1">#REF!</definedName>
    <definedName name="TBcdf9e11f_7a24_4b5f_9531_c504fb4e5296" hidden="1">#REF!</definedName>
    <definedName name="TBcdfdb6c5_0ddb_4325_a64c_ed0e4a43e742" hidden="1">#REF!</definedName>
    <definedName name="TBce034601_a0f5_470e_9401_5e78672847f4" hidden="1">#REF!</definedName>
    <definedName name="TBce08b646_cff2_4bf4_9158_6504bc33ea8f" hidden="1">#REF!</definedName>
    <definedName name="TBce100147_a2c7_48c4_8d67_0f385eee6088" hidden="1">#REF!</definedName>
    <definedName name="TBce133d20_8b51_4630_a14a_e76e3d5d49e0" hidden="1">#REF!</definedName>
    <definedName name="TBce190ac2_dae4_48b6_9b68_f8a2ecbc9ab2" hidden="1">#REF!</definedName>
    <definedName name="TBce1d2298_bafb_45f8_ada3_b331d34a3154" hidden="1">#REF!</definedName>
    <definedName name="TBce21b4ca_0610_4b66_9bd9_4fed2bbc9f6d" hidden="1">#REF!</definedName>
    <definedName name="TBce22cf9a_7f8f_436f_af8e_83233fb25684" hidden="1">#REF!</definedName>
    <definedName name="TBce24107b_e620_4f89_82a4_f8e0270f8864" hidden="1">#REF!</definedName>
    <definedName name="TBce268585_2a1b_4658_baee_a7f3d95e748a" hidden="1">#REF!</definedName>
    <definedName name="TBce28d4e4_a596_422b_818f_6aa59d8889ac" hidden="1">#REF!</definedName>
    <definedName name="TBce378698_2e65_4133_b5e9_d667ed55010a" hidden="1">#REF!</definedName>
    <definedName name="TBce3b3f83_dea2_46da_a9fc_2b364ac005af" hidden="1">#REF!</definedName>
    <definedName name="TBce3d4ff4_e78d_45a4_ac2e_a01202ea5993" hidden="1">#REF!</definedName>
    <definedName name="TBce42f94c_ad78_4e5b_b34c_5786c524f86f" hidden="1">#REF!</definedName>
    <definedName name="TBce4e3edc_1328_4ab6_9fea_395377dcf8f2" hidden="1">#REF!</definedName>
    <definedName name="TBce54e1a5_a58a_4448_ba43_dc14acb7cb2a" hidden="1">#REF!</definedName>
    <definedName name="TBce6110c6_836c_45fe_972e_9ca4354bc1e6" hidden="1">#REF!</definedName>
    <definedName name="TBce6b6f27_4f45_45ac_890e_1702b7d445c4" hidden="1">#REF!</definedName>
    <definedName name="TBce71edd7_d61a_47e7_89ef_3e1b56d75b24" hidden="1">#REF!</definedName>
    <definedName name="TBce7bd54a_69c6_4257_ba9b_6510fd9616c0" hidden="1">#REF!</definedName>
    <definedName name="TBce813644_4c26_43fc_b090_feecd53768dd" hidden="1">#REF!</definedName>
    <definedName name="TBce87952d_799a_4be2_9a3b_f4c092d7a7d6" hidden="1">#REF!</definedName>
    <definedName name="TBce883b27_f668_4aa5_aff9_74eca3fb08c8" hidden="1">#REF!</definedName>
    <definedName name="TBce8e9027_685f_49a2_8439_19e5eb62402b" hidden="1">#REF!</definedName>
    <definedName name="TBce914301_906e_4b4e_8311_7f44fc4f9819" hidden="1">#REF!</definedName>
    <definedName name="TBce91ce5c_d0a2_4cc8_ac62_846b58c4b939" hidden="1">#REF!</definedName>
    <definedName name="TBce9359be_55ca_41a5_9c23_cbf086e3980f" hidden="1">#REF!</definedName>
    <definedName name="TBce965056_b122_468f_b1b1_7b43c9269ea6" hidden="1">#REF!</definedName>
    <definedName name="TBce984773_2b39_42de_b486_09386ae76b26" hidden="1">#REF!</definedName>
    <definedName name="TBce9cb11a_0d18_484c_82d3_375bb1e18cda" hidden="1">#REF!</definedName>
    <definedName name="TBcea5dad4_ec94_4819_8850_570314b9aab0" hidden="1">#REF!</definedName>
    <definedName name="TBceab6cec_3861_4370_b5a2_736b0469318d" hidden="1">#REF!</definedName>
    <definedName name="TBceb482b2_2b3d_4174_823d_e4809d0e227f" hidden="1">#REF!</definedName>
    <definedName name="TBcebd14a2_0d0e_47d6_bb58_054ccca3149a" hidden="1">#REF!</definedName>
    <definedName name="TBcec49089_737f_472b_ba45_71d4268f85f5" hidden="1">#REF!</definedName>
    <definedName name="TBcecb96f2_7266_438b_80ae_47aa24a313af" hidden="1">#REF!</definedName>
    <definedName name="TBced08caa_f332_4d31_b051_7f816979625a" hidden="1">#REF!</definedName>
    <definedName name="TBcedf8ef8_5a47_488b_bd31_f47e5c269554" hidden="1">#REF!</definedName>
    <definedName name="TBcee5a3e4_31a2_44d5_b430_272fb80c558c" hidden="1">#REF!</definedName>
    <definedName name="TBcef9a11c_2cc7_46ba_a542_3ccda00baf99" hidden="1">#REF!</definedName>
    <definedName name="TBcefd7846_e3c8_47ee_9d7a_a01dc323eae6" hidden="1">#REF!</definedName>
    <definedName name="TBcf06e77a_c233_40a0_b8bf_57042ad7fd40" hidden="1">#REF!</definedName>
    <definedName name="TBcf09ddc2_49ff_40ab_90d5_d75a94bf3734" hidden="1">#REF!</definedName>
    <definedName name="TBcf0d185b_d072_4d95_ac81_ec9cbbb81d9c" hidden="1">#REF!</definedName>
    <definedName name="TBcf1381da_cbf8_483d_af6f_e868e8bcc6c2" hidden="1">#REF!</definedName>
    <definedName name="TBcf235123_e177_4797_828a_7ace0de04f82" hidden="1">#REF!</definedName>
    <definedName name="TBcf26683b_612b_4756_a0b5_749a2a51a809" hidden="1">#REF!</definedName>
    <definedName name="TBcf28b96c_1857_4ee6_8fde_05c4e1de3d81" hidden="1">#REF!</definedName>
    <definedName name="TBcf29f986_7e6d_46d6_8b63_854131c3121c" hidden="1">#REF!</definedName>
    <definedName name="TBcf29fd9c_b0d8_4da6_81c5_3281cba13f9d" hidden="1">#REF!</definedName>
    <definedName name="TBcf2c47d4_db64_4d9a_9ebd_952479ca0519" hidden="1">#REF!</definedName>
    <definedName name="TBcf31ebd2_4bf0_4603_a1b7_eb24d995f297" hidden="1">#REF!</definedName>
    <definedName name="TBcf329a9f_a72d_4370_8ca9_cd8e07bfa217" hidden="1">#REF!</definedName>
    <definedName name="TBcf3c8dd6_8613_490d_84c8_dc90f70740f9" hidden="1">#REF!</definedName>
    <definedName name="TBcf3e58a2_f4dc_4983_b563_e05c111997eb" hidden="1">#REF!</definedName>
    <definedName name="TBcf4993df_45a3_4d41_9d17_592a92b941f3" hidden="1">#REF!</definedName>
    <definedName name="TBcf4c6c32_d36a_4cd0_ac4f_26546485c6eb" hidden="1">#REF!</definedName>
    <definedName name="TBcf7202ff_05d4_4189_9ddc_d5c2157af066" hidden="1">#REF!</definedName>
    <definedName name="TBcf726418_4a67_4639_bb16_78f87bfb9991" hidden="1">#REF!</definedName>
    <definedName name="TBcf763be5_3a68_49ac_aeea_7069e0633976" hidden="1">#REF!</definedName>
    <definedName name="TBcf771d2a_3828_47df_b257_b0528d2cea1c" hidden="1">#REF!</definedName>
    <definedName name="TBcf7a6d75_9bda_436d_903e_3969e37aadd8" hidden="1">#REF!</definedName>
    <definedName name="TBcf7bd3ff_743d_4b6d_bd99_9c54e73689fa" hidden="1">#REF!</definedName>
    <definedName name="TBcf7cedfc_a95a_43cb_8a4e_7184119e81a2" hidden="1">#REF!</definedName>
    <definedName name="TBcf86db1c_55c4_40a5_89fd_d1f684bd8f64" hidden="1">#REF!</definedName>
    <definedName name="TBcf89fb1f_44d2_4cdd_a4c7_4f756b92c9b0" hidden="1">#REF!</definedName>
    <definedName name="TBcf96fa3e_39e6_4278_bd48_84fe6379b0c9" hidden="1">#REF!</definedName>
    <definedName name="TBcf9bf9f5_044d_4a98_9898_d5a1407da63d" hidden="1">#REF!</definedName>
    <definedName name="TBcf9e2d4b_9f6e_4b4a_ae62_3ce449c8ad23" hidden="1">#REF!</definedName>
    <definedName name="TBcfa0b15a_a950_4773_8b1b_6950d956eac2" hidden="1">#REF!</definedName>
    <definedName name="TBcfa9a896_ce5c_4a97_a759_14a355090d22" hidden="1">#REF!</definedName>
    <definedName name="TBcfb22edf_0d8f_4400_995f_93ac5eed1f43" hidden="1">#REF!</definedName>
    <definedName name="TBcfb2bcb8_e6b6_4246_af51_4620a16c053d" hidden="1">#REF!</definedName>
    <definedName name="TBcfb52d43_5137_4f02_aca5_70ee22cce7b3" hidden="1">#REF!</definedName>
    <definedName name="TBcfb96f0e_d0e7_4631_9927_9e4ce0bf3478" hidden="1">#REF!</definedName>
    <definedName name="TBcfbafb12_c01b_47c2_bf78_fe65948d1028" hidden="1">#REF!</definedName>
    <definedName name="TBcfc11c65_f3df_4446_b511_0a827ce14285" hidden="1">#REF!</definedName>
    <definedName name="TBcfc6e739_c91a_43d0_909e_6a28d6b26f1e" hidden="1">#REF!</definedName>
    <definedName name="TBcfc83c87_386d_48f0_bfae_41e1bed5931f" hidden="1">#REF!</definedName>
    <definedName name="TBcfce970f_d4b6_44a6_a51d_1d10aa9969e7" hidden="1">#REF!</definedName>
    <definedName name="TBcfd1553d_7203_4985_a530_8e983ea78134" hidden="1">#REF!</definedName>
    <definedName name="TBcfe8c799_be9d_41a1_a201_97dcf8bcf53d" hidden="1">#REF!</definedName>
    <definedName name="TBcfea3874_4b9a_462d_b4d1_bbe33929ce2b" hidden="1">#REF!</definedName>
    <definedName name="TBcff15d2e_e17c_40cc_b2f9_c4cc5d47441e" hidden="1">#REF!</definedName>
    <definedName name="TBcff3487d_d6e9_4b68_be92_90d2aa3496e1" hidden="1">#REF!</definedName>
    <definedName name="TBd000c3c5_ebcd_4d2f_9251_81989771dc29" hidden="1">#REF!</definedName>
    <definedName name="TBd00db047_0825_40cd_8bb4_add5f4077838" hidden="1">#REF!</definedName>
    <definedName name="TBd011f591_ed34_4917_b30d_c31fd2b215f8" hidden="1">#REF!</definedName>
    <definedName name="TBd018dc00_79d5_4564_8440_a21a69160fec" hidden="1">#REF!</definedName>
    <definedName name="TBd0200f18_b893_44fb_887d_eeea4699c60d" hidden="1">#REF!</definedName>
    <definedName name="TBd0211f8b_309c_4a4c_b636_60781492bce7" hidden="1">#REF!</definedName>
    <definedName name="TBd0217f6a_ed0e_4574_aeac_bd86192f2d3f" hidden="1">#REF!</definedName>
    <definedName name="TBd023e71e_74aa_404b_bfeb_e8849ebb5cd9" hidden="1">#REF!</definedName>
    <definedName name="TBd02cc869_472d_495f_8563_5078e1c52fd2" hidden="1">#REF!</definedName>
    <definedName name="TBd02eec96_273d_4790_b9c2_295eddfe7fa0" hidden="1">#REF!</definedName>
    <definedName name="TBd03730ae_1b36_4904_af4d_5d5fa81f74e4" hidden="1">#REF!</definedName>
    <definedName name="TBd03d67d3_c49f_48dd_b9c3_4f74067bcd64" hidden="1">#REF!</definedName>
    <definedName name="TBd0400f5d_8652_411d_a833_37b062e2c716" hidden="1">#REF!</definedName>
    <definedName name="TBd04397e9_4ef0_4d8c_9b18_f9bec1fda6d9" hidden="1">#REF!</definedName>
    <definedName name="TBd047e6cd_2b28_422b_a008_f35133663fdd" hidden="1">#REF!</definedName>
    <definedName name="TBd04ad842_6b6b_4268_baea_331ebf9b953e" hidden="1">#REF!</definedName>
    <definedName name="TBd04d1c60_0cd1_4820_bff1_65c238ca7924" hidden="1">#REF!</definedName>
    <definedName name="TBd0557aee_0394_4b6d_a0b7_716f99675e8a" hidden="1">#REF!</definedName>
    <definedName name="TBd055a9b0_6d9a_46c4_9d89_28f868378449" hidden="1">#REF!</definedName>
    <definedName name="TBd058cfba_930d_42b2_8965_269f955dcf83" hidden="1">#REF!</definedName>
    <definedName name="TBd05b1090_f098_4694_b70d_e5c1ac0e53de" hidden="1">#REF!</definedName>
    <definedName name="TBd05d49a5_3571_4db1_ab77_d796fdb22bc4" hidden="1">#REF!</definedName>
    <definedName name="TBd0621935_5689_4875_b4c3_7f8dd4d94853" hidden="1">#REF!</definedName>
    <definedName name="TBd0653146_e0ec_42bd_ad81_8da5dcb571cc" hidden="1">#REF!</definedName>
    <definedName name="TBd06b3c57_b43f_440b_b925_18fcf35d2d87" hidden="1">#REF!</definedName>
    <definedName name="TBd0705aae_022b_4b1b_96f9_e1b54922e1db" hidden="1">#REF!</definedName>
    <definedName name="TBd0724d6b_325a_43bd_9625_aad80ee656c3" hidden="1">#REF!</definedName>
    <definedName name="TBd07a3190_a25f_46a7_9f63_ec791154bf56" hidden="1">#REF!</definedName>
    <definedName name="TBd07cf989_db9b_4c7c_a749_9d1f5957e5db" hidden="1">#REF!</definedName>
    <definedName name="TBd08236e2_2e94_4bfe_9dd3_35ae8d629637" hidden="1">#REF!</definedName>
    <definedName name="TBd09086b7_f210_4f33_bbde_e54d3e2000f0" hidden="1">#REF!</definedName>
    <definedName name="TBd094ba3e_e446_4612_954b_16c5b2b6ea84" hidden="1">#REF!</definedName>
    <definedName name="TBd0a31b8a_d1b0_44af_9442_8b13a0b403b3" hidden="1">#REF!</definedName>
    <definedName name="TBd0a49b65_2175_4038_9ff9_4c8efbe6b85c" hidden="1">#REF!</definedName>
    <definedName name="TBd0b140f9_76de_4f39_a8b4_e3a700a19710" hidden="1">#REF!</definedName>
    <definedName name="TBd0c00a17_b066_4822_8bf1_a1f9cf9eab55" hidden="1">#REF!</definedName>
    <definedName name="TBd0e1cfbb_b349_45ed_b200_29625566fa97" hidden="1">#REF!</definedName>
    <definedName name="TBd100b0cb_a2fa_4355_b2cb_c4699cba918e" hidden="1">#REF!</definedName>
    <definedName name="TBd10a4324_bc75_40b1_bf14_8278fba0f785" hidden="1">#REF!</definedName>
    <definedName name="TBd10a8941_1ca2_43d1_89a9_fe16d3d2b713" hidden="1">#REF!</definedName>
    <definedName name="TBd11ed001_078c_4c6a_9476_95d0eaa31d69" hidden="1">#REF!</definedName>
    <definedName name="TBd12152d2_a05f_4227_8f38_d9be3d344472" hidden="1">#REF!</definedName>
    <definedName name="TBd121cd46_399b_460c_b1e9_d760f74ff0f3" hidden="1">#REF!</definedName>
    <definedName name="TBd123d505_9b3b_4bfe_a94d_2b911d066102" hidden="1">#REF!</definedName>
    <definedName name="TBd126723b_41a9_4e90_993f_304c71f5d080" hidden="1">#REF!</definedName>
    <definedName name="TBd1276a88_a79e_4f31_ba5f_ba9841049fa8" hidden="1">#REF!</definedName>
    <definedName name="TBd135f193_3681_4951_8627_920c6d1eb305" hidden="1">#REF!</definedName>
    <definedName name="TBd13ca8d5_9130_4553_8a21_81fbff92abd0" hidden="1">#REF!</definedName>
    <definedName name="TBd13e6d4f_60d4_4253_b111_9b46ac0c7d4f" hidden="1">#REF!</definedName>
    <definedName name="TBd13f4380_cbfa_42e4_991f_36870a6c2df6" hidden="1">#REF!</definedName>
    <definedName name="TBd13f9b00_7bef_44c0_9420_fc1ebb3c32d0" hidden="1">#REF!</definedName>
    <definedName name="TBd1437af8_5566_4c86_a774_151b5331281c" hidden="1">#REF!</definedName>
    <definedName name="TBd14b944e_8772_42c6_be57_d9d926343a25" hidden="1">#REF!</definedName>
    <definedName name="TBd1592843_3ff5_4a3d_98e1_9b7a8bebe75d" hidden="1">#REF!</definedName>
    <definedName name="TBd161ed2a_5953_454d_9452_8ec90a7a883f" hidden="1">#REF!</definedName>
    <definedName name="TBd172cb90_4454_461b_9751_3547e4da9579" hidden="1">#REF!</definedName>
    <definedName name="TBd179b81f_d0ca_4bff_9203_e45fd827ec63" hidden="1">#REF!</definedName>
    <definedName name="TBd17ddf9a_23c1_4bef_80c0_9b364672f3d8" hidden="1">#REF!</definedName>
    <definedName name="TBd1820df4_e7ce_40aa_a1b6_b49c97fb1cc9" hidden="1">#REF!</definedName>
    <definedName name="TBd183b85c_2f5a_4939_9d6a_ed63336ff381" hidden="1">#REF!</definedName>
    <definedName name="TBd18c4611_150b_4fef_be53_81f15032af5b" hidden="1">#REF!</definedName>
    <definedName name="TBd19b8e98_3ac0_4128_a37b_0c618d687de6" hidden="1">#REF!</definedName>
    <definedName name="TBd19e2592_fb1e_4700_8058_021c81517866" hidden="1">#REF!</definedName>
    <definedName name="TBd1aa5c97_a2dc_476c_bb79_70ff9c4b8692" hidden="1">#REF!</definedName>
    <definedName name="TBd1aa9681_b8b7_46ca_9f41_bf8a25f803a6" hidden="1">#REF!</definedName>
    <definedName name="TBd1ae86ac_2296_46df_b652_1fe84b146540" hidden="1">#REF!</definedName>
    <definedName name="TBd1b7df6e_f87a_4301_9cda_80828becb0c1" hidden="1">#REF!</definedName>
    <definedName name="TBd1b84af7_993d_400b_974b_3ab20e541981" hidden="1">#REF!</definedName>
    <definedName name="TBd1b8b35c_efc2_404d_8982_0e369d828dc1" hidden="1">#REF!</definedName>
    <definedName name="TBd1bf0441_834c_49f1_af9b_854920a49cec" hidden="1">#REF!</definedName>
    <definedName name="TBd1c16900_1aad_4b3a_b703_a608e3992eb5" hidden="1">#REF!</definedName>
    <definedName name="TBd1c6a657_6179_4327_95ed_e5da1a1da6fb" hidden="1">#REF!</definedName>
    <definedName name="TBd1c8e9ad_8c9a_4448_be12_4cb55768d3fe" hidden="1">#REF!</definedName>
    <definedName name="TBd1cfa87e_dd61_477c_ae1e_ba888b8f0e76" hidden="1">#REF!</definedName>
    <definedName name="TBd1d5f8fe_c9ce_4870_80ae_75e239039920" hidden="1">#REF!</definedName>
    <definedName name="TBd1dc5d11_35d9_479a_ad27_c3bc8426a534" hidden="1">#REF!</definedName>
    <definedName name="TBd1dc89e1_aa4c_4378_b879_3218ae62c115" hidden="1">#REF!</definedName>
    <definedName name="TBd1e18ce4_4d33_4588_91af_10c4e19dac9e" hidden="1">#REF!</definedName>
    <definedName name="TBd1e27235_9b0f_4671_86da_9855681985f5" hidden="1">#REF!</definedName>
    <definedName name="TBd1e4c8e2_66ae_4a52_b7ce_218a687474a9" hidden="1">#REF!</definedName>
    <definedName name="TBd1e55af6_fa28_404e_85a2_8e9604c70e14" hidden="1">#REF!</definedName>
    <definedName name="TBd1ef0273_613c_462f_af39_abfd38502834" hidden="1">#REF!</definedName>
    <definedName name="TBd1f64be0_0097_437b_af6f_cd53a8846df9" hidden="1">#REF!</definedName>
    <definedName name="TBd1f688aa_3c11_4f97_b7d0_67195ec9453b" hidden="1">#REF!</definedName>
    <definedName name="TBd1fbe9b4_791e_4da8_926e_7d380f0bed6f" hidden="1">#REF!</definedName>
    <definedName name="TBd1fdbad1_9d3f_49a7_93a5_bf4fb3587466" hidden="1">#REF!</definedName>
    <definedName name="TBd2030820_f20b_4919_8a67_7ed3e1c365de" hidden="1">#REF!</definedName>
    <definedName name="TBd2085b31_0f4e_4c80_b517_f80b187ff7ce" hidden="1">#REF!</definedName>
    <definedName name="TBd209401f_3ea8_4e37_9e98_f7bc84165283" hidden="1">#REF!</definedName>
    <definedName name="TBd213aa73_2c74_4161_be91_a5674037c39f" hidden="1">#REF!</definedName>
    <definedName name="TBd221b46a_5728_4280_abfb_5f7f1abd77e6" hidden="1">#REF!</definedName>
    <definedName name="TBd2300c4c_7a17_4938_a51b_c864d8eafa98" hidden="1">#REF!</definedName>
    <definedName name="TBd230ebe5_e775_48e5_8d35_1f56c2158ff4" hidden="1">#REF!</definedName>
    <definedName name="TBd23fb5dd_7ffb_4d55_a3c6_df715fb4674a" hidden="1">#REF!</definedName>
    <definedName name="TBd248629e_8828_4bb3_9a08_7e9508754d00" hidden="1">#REF!</definedName>
    <definedName name="TBd24f8bde_cc6a_4936_8b3e_6476fe8f06e7" hidden="1">#REF!</definedName>
    <definedName name="TBd2502e5d_db35_4a3f_aa90_05ab35a78c6c" hidden="1">#REF!</definedName>
    <definedName name="TBd253a15a_5919_4524_af60_8772c9bc923e" hidden="1">#REF!</definedName>
    <definedName name="TBd259e598_bc2e_4384_8dc7_2e21eab098fb" hidden="1">#REF!</definedName>
    <definedName name="TBd25df266_bb8f_4aa4_abe1_79675e106529" hidden="1">#REF!</definedName>
    <definedName name="TBd26f91f6_d83c_46db_b1d6_2f3e4e73870f" hidden="1">#REF!</definedName>
    <definedName name="TBd272f2ab_9cbf_4ad1_8e1d_1c5933d5ed96" hidden="1">#REF!</definedName>
    <definedName name="TBd285d29f_f864_4f75_b8d0_82ce17f5328a" hidden="1">#REF!</definedName>
    <definedName name="TBd28643ce_0c8f_4867_b0c0_7c5c88c20978" hidden="1">#REF!</definedName>
    <definedName name="TBd28e8aa3_9ac8_4942_9fa8_a6b9429675ac" hidden="1">#REF!</definedName>
    <definedName name="TBd293b203_0e64_4ad9_9667_06c629d5c0ab" hidden="1">#REF!</definedName>
    <definedName name="TBd297454e_44f0_4194_bafd_d2ae9d7446eb" hidden="1">#REF!</definedName>
    <definedName name="TBd299e6f8_8d39_4485_ae15_f56828dc3a8e" hidden="1">#REF!</definedName>
    <definedName name="TBd29aa9d2_9d04_4d90_a6ca_a257cea9b737" hidden="1">#REF!</definedName>
    <definedName name="TBd29b0603_b28a_4e8b_bd84_aca3145a9e90" hidden="1">#REF!</definedName>
    <definedName name="TBd29d40ea_ce29_4021_9f62_77f067f323ff" hidden="1">#REF!</definedName>
    <definedName name="TBd29f7997_d268_4e16_8db2_cc3f05df970a" hidden="1">#REF!</definedName>
    <definedName name="TBd2ab12ee_2b68_4971_8bce_eef97ec6bb5b" hidden="1">#REF!</definedName>
    <definedName name="TBd2b2bf3b_a930_4198_b071_d0f4388f6f43" hidden="1">#REF!</definedName>
    <definedName name="TBd2b587ad_0a0c_4cd7_9e59_9818dbe78599" hidden="1">#REF!</definedName>
    <definedName name="TBd2bfb98a_1a70_4163_8097_57669745d52d" hidden="1">#REF!</definedName>
    <definedName name="TBd2c7c727_e898_499e_b919_ae98e0636ad8" hidden="1">#REF!</definedName>
    <definedName name="TBd2c8b81e_523d_4ef8_8903_9ff69a069dea" hidden="1">#REF!</definedName>
    <definedName name="TBd2c8e5ba_de92_43f8_baed_a77179bacaed" hidden="1">#REF!</definedName>
    <definedName name="TBd2d52fc5_74eb_4236_9e2f_27ca79145d37" hidden="1">#REF!</definedName>
    <definedName name="TBd2d9c1d0_526b_4ff5_afb3_01f844987bc9" hidden="1">#REF!</definedName>
    <definedName name="TBd2da94cc_babc_410e_adb5_0af15f3311d6" hidden="1">#REF!</definedName>
    <definedName name="TBd2debba8_85ed_400a_be9e_5ae63f657157" hidden="1">#REF!</definedName>
    <definedName name="TBd2e5a35d_c9a4_426e_a5d1_9582a2b716a5" hidden="1">#REF!</definedName>
    <definedName name="TBd2f26f22_69e0_451f_92ff_d073c0cb07c3" hidden="1">#REF!</definedName>
    <definedName name="TBd2f4f35b_1a54_481e_8d14_0e2774b640f6" hidden="1">#REF!</definedName>
    <definedName name="TBd2f84469_f2a6_4058_8300_6b35b344b067" hidden="1">#REF!</definedName>
    <definedName name="TBd2fbe8b9_41e8_4ed8_980a_50bcfdbde86e" hidden="1">#REF!</definedName>
    <definedName name="TBd3023c00_d6b3_4cb8_9437_d8830d08f31a" hidden="1">#REF!</definedName>
    <definedName name="TBd303b2e1_ebf1_4be9_8fbe_b1095e4c6f05" hidden="1">#REF!</definedName>
    <definedName name="TBd3046512_e776_4167_b2db_8627ee0b867c" hidden="1">#REF!</definedName>
    <definedName name="TBd3114ac6_12d0_4735_8bc2_b61a6fc79cdd" hidden="1">#REF!</definedName>
    <definedName name="TBd3145802_f212_402e_ae90_0d1b35f1a64d" hidden="1">#REF!</definedName>
    <definedName name="TBd31caf03_00c3_42fd_9017_e3ba571949d5" hidden="1">#REF!</definedName>
    <definedName name="TBd31d8af5_da00_4e67_bfd0_f9eca14eea68" hidden="1">#REF!</definedName>
    <definedName name="TBd323f47e_5ef3_46c3_8799_d3b8da36c2ec" hidden="1">#REF!</definedName>
    <definedName name="TBd3262184_3d22_4a48_9082_fef772bb30d5" hidden="1">#REF!</definedName>
    <definedName name="TBd32835c5_de3f_44bb_a506_52778ca11a8e" hidden="1">#REF!</definedName>
    <definedName name="TBd32b7f91_4fee_4dab_87f1_ef22e2c5a2f8" hidden="1">#REF!</definedName>
    <definedName name="TBd32f56be_f890_4be7_a72a_31116f0f6fe1" hidden="1">#REF!</definedName>
    <definedName name="TBd3320b9d_a5e8_4bba_af3f_89e51007e601" hidden="1">#REF!</definedName>
    <definedName name="TBd333428a_223a_4026_98c9_b93d81a5a66e" hidden="1">#REF!</definedName>
    <definedName name="TBd3345467_0c26_48fe_a502_8d3eebf6d728" hidden="1">#REF!</definedName>
    <definedName name="TBd33a4960_e53b_4ad6_aada_78373b357041" hidden="1">#REF!</definedName>
    <definedName name="TBd34c2aa4_8bb0_4ba0_a43d_567ef9dea1b7" hidden="1">#REF!</definedName>
    <definedName name="TBd34e3452_2928_44a7_a229_fc8bfbe85894" hidden="1">#REF!</definedName>
    <definedName name="TBd3512164_68b5_4e26_a124_8fb0422b7976" hidden="1">#REF!</definedName>
    <definedName name="TBd35c3058_7127_4cd6_96dc_326cb8b3f994" hidden="1">#REF!</definedName>
    <definedName name="TBd3629096_8d6a_4509_81d8_aff5c6a8ca84" hidden="1">#REF!</definedName>
    <definedName name="TBd3631fb7_5f56_4096_afd7_b78a126e07f9" hidden="1">#REF!</definedName>
    <definedName name="TBd36519c3_3f23_4bcf_9191_ad6b72de2406" hidden="1">#REF!</definedName>
    <definedName name="TBd36a330e_7f9c_4aca_b1c7_34887bfa9cb3" hidden="1">#REF!</definedName>
    <definedName name="TBd3745575_7fc5_4c38_b279_2505ed4dd170" hidden="1">#REF!</definedName>
    <definedName name="TBd3786fc0_e728_4dc8_ba03_2a7273f3750d" hidden="1">#REF!</definedName>
    <definedName name="TBd37c8262_3316_405d_a2d5_8fa1fee68f13" hidden="1">#REF!</definedName>
    <definedName name="TBd3864a29_7de5_46d0_bdb6_cc37d602c52d" hidden="1">#REF!</definedName>
    <definedName name="TBd387e3b2_20f4_49a8_bab1_e20890b19f31" hidden="1">#REF!</definedName>
    <definedName name="TBd38c6a52_e166_4447_83b7_80a726167266" hidden="1">#REF!</definedName>
    <definedName name="TBd38e3b81_a170_4ff7_af05_ccadb7e2a9d0" hidden="1">#REF!</definedName>
    <definedName name="TBd390a148_3794_4791_b307_752d199e72a3" hidden="1">#REF!</definedName>
    <definedName name="TBd3a803e8_40c4_4380_a25e_0bb39baac460" hidden="1">#REF!</definedName>
    <definedName name="TBd3ac82f2_43de_4694_b1be_6ffeb0e2acc2" hidden="1">#REF!</definedName>
    <definedName name="TBd3ad27c5_d4e3_40d9_8b6c_3e3779627e81" hidden="1">#REF!</definedName>
    <definedName name="TBd3b76062_121c_493e_8732_0c5ea0c05381" hidden="1">#REF!</definedName>
    <definedName name="TBd3bb4ce7_cb1f_425e_981d_3de106b79667" hidden="1">#REF!</definedName>
    <definedName name="TBd3bcf84b_59c7_43d1_bdd4_196e701166a4" hidden="1">#REF!</definedName>
    <definedName name="TBd3d75597_5aa6_4a77_b975_2080dd21446b" hidden="1">#REF!</definedName>
    <definedName name="TBd406771e_564a_46b8_a96a_e7062df90682" hidden="1">#REF!</definedName>
    <definedName name="TBd40912cf_3bdd_4488_9f93_6de422d4e1c0" hidden="1">#REF!</definedName>
    <definedName name="TBd4144816_63a3_4950_945b_28ab5dfa6cb0" hidden="1">#REF!</definedName>
    <definedName name="TBd4150b57_e04c_44f5_a48c_1f3fd417f69d" hidden="1">#REF!</definedName>
    <definedName name="TBd41d1fee_0e19_41ab_ac07_57fbb056fe45" hidden="1">#REF!</definedName>
    <definedName name="TBd42d9ed9_f17e_478a_b2e2_38b47f929219" hidden="1">#REF!</definedName>
    <definedName name="TBd42dc3d8_e6a0_43b4_bd82_08403c7d67e7" hidden="1">#REF!</definedName>
    <definedName name="TBd42fd73b_9b68_4b70_bac4_d6abcaba1772" hidden="1">#REF!</definedName>
    <definedName name="TBd4348376_288f_44e8_9677_a2741c777cfd" hidden="1">#REF!</definedName>
    <definedName name="TBd44446f5_5bbf_43e4_8cf0_f41c560b343f" hidden="1">#REF!</definedName>
    <definedName name="TBd446fc32_e805_4c08_b6a4_432464a116bc" hidden="1">#REF!</definedName>
    <definedName name="TBd4494e89_e3c4_4c6d_9f7d_2fc3d52a4f6c" hidden="1">#REF!</definedName>
    <definedName name="TBd45d8798_c561_4a24_bdc5_a5e7deeab0d0" hidden="1">#REF!</definedName>
    <definedName name="TBd45e3d7e_bd56_4c13_bde9_f5e804a8646c" hidden="1">#REF!</definedName>
    <definedName name="TBd46065e3_02ab_429f_90da_3e78d7e01a41" hidden="1">#REF!</definedName>
    <definedName name="TBd47f7169_0a61_4257_bdb4_fbabbbfc19e7" hidden="1">#REF!</definedName>
    <definedName name="TBd48bcf96_a5d9_4e9c_9769_25659bca756c" hidden="1">#REF!</definedName>
    <definedName name="TBd48dc1d2_b847_43bd_a666_7324150fae87" hidden="1">#REF!</definedName>
    <definedName name="TBd4953bd1_ec25_42e0_b8ec_e549e19b26f3" hidden="1">#REF!</definedName>
    <definedName name="TBd49fd39b_866e_4fa1_b40f_5eca161f9f42" hidden="1">#REF!</definedName>
    <definedName name="TBd4ac6f50_d37b_4ca8_9ea9_199827e899e3" hidden="1">#REF!</definedName>
    <definedName name="TBd4b3368f_a555_40e3_8ca5_cc4799919a3c" hidden="1">#REF!</definedName>
    <definedName name="TBd4b80f51_fe15_42e2_8103_3fff16cd919c" hidden="1">#REF!</definedName>
    <definedName name="TBd4b8cfed_161f_4417_917f_f440b51f804b" hidden="1">#REF!</definedName>
    <definedName name="TBd4ba8ae5_0f16_44c9_8c2a_d71c13e364f9" hidden="1">#REF!</definedName>
    <definedName name="TBd4e0c5d7_92f0_4874_86fd_70396770f911" hidden="1">#REF!</definedName>
    <definedName name="TBd4f770f1_27c7_4c14_98a3_244c8bc6fa97" hidden="1">#REF!</definedName>
    <definedName name="TBd4f82022_36da_40e2_8380_fee735af46c8" hidden="1">#REF!</definedName>
    <definedName name="TBd4fc6fa0_eb7c_49e7_82ee_4894a14aa76e" hidden="1">#REF!</definedName>
    <definedName name="TBd5118392_b008_4217_b59d_edf0f69fa5f9" hidden="1">#REF!</definedName>
    <definedName name="TBd5163b91_4dfb_4e62_b95c_9b356cdb0b6c" hidden="1">#REF!</definedName>
    <definedName name="TBd51e3364_fe3b_4670_a20d_23f1846f0248" hidden="1">#REF!</definedName>
    <definedName name="TBd51f4f20_6f11_4f90_8b8b_4768beedbfdc" hidden="1">#REF!</definedName>
    <definedName name="TBd534577c_ce96_466b_9ca7_444d741a7054" hidden="1">#REF!</definedName>
    <definedName name="TBd53726ba_5964_4190_9b87_92462de5b2e7" hidden="1">#REF!</definedName>
    <definedName name="TBd53cbf2f_ddd1_411b_9d02_8a1755bc0f07" hidden="1">#REF!</definedName>
    <definedName name="TBd544e00d_7c99_40a1_ba44_d21859e83fea" hidden="1">#REF!</definedName>
    <definedName name="TBd549b7e8_02d2_4e53_81f2_addcddd61a49" hidden="1">#REF!</definedName>
    <definedName name="TBd54b9943_33d0_4ef2_a452_4568d06ec250" hidden="1">#REF!</definedName>
    <definedName name="TBd54c541a_aa70_4d6a_a290_18bd156cc2a0" hidden="1">#REF!</definedName>
    <definedName name="TBd5526861_e456_4623_8f3b_8045f71a2837" hidden="1">#REF!</definedName>
    <definedName name="TBd55495b2_1b11_4121_bdb1_4c32a25bf4b0" hidden="1">#REF!</definedName>
    <definedName name="TBd5577f4c_1533_4936_8d4b_5d118f281f73" hidden="1">#REF!</definedName>
    <definedName name="TBd55cc1e6_fa0d_4d95_919b_b49c74c386f4" hidden="1">#REF!</definedName>
    <definedName name="TBd5627f11_683b_4099_a158_4afb94dc9ad3" hidden="1">#REF!</definedName>
    <definedName name="TBd56b978e_356f_4325_95cf_80ad44d1978d" hidden="1">#REF!</definedName>
    <definedName name="TBd5711f04_e2fe_4c59_ba0b_19735f64b5f6" hidden="1">#REF!</definedName>
    <definedName name="TBd57b88ab_e93c_4ee9_9638_6cbccaeaa79a" hidden="1">#REF!</definedName>
    <definedName name="TBd57befef_cd2f_4507_b446_467da30a4829" hidden="1">#REF!</definedName>
    <definedName name="TBd5888dfa_1632_4c99_a8db_5218f664b049" hidden="1">#REF!</definedName>
    <definedName name="TBd58d6528_b496_467d_ac76_a24fca8ac2de" hidden="1">#REF!</definedName>
    <definedName name="TBd59c7b1d_e351_419e_afe2_7de706daecd3" hidden="1">#REF!</definedName>
    <definedName name="TBd59f82e2_0517_4de1_a420_49998e202e01" hidden="1">#REF!</definedName>
    <definedName name="TBd5b3ff38_5c1f_4783_b94e_6539b20a331f" hidden="1">#REF!</definedName>
    <definedName name="TBd5b9149b_2f8f_4674_8723_c9a6afc6c2c0" hidden="1">#REF!</definedName>
    <definedName name="TBd5bcf7a9_b591_4b52_af64_d5b193bc6532" hidden="1">#REF!</definedName>
    <definedName name="TBd5c037ec_7170_428e_a6de_036d5581f8f0" hidden="1">#REF!</definedName>
    <definedName name="TBd5c14c37_4391_4ff7_a7ca_db65e8a451a0" hidden="1">#REF!</definedName>
    <definedName name="TBd5c3eb8c_6577_4335_b6ab_ee45c5881a5b" hidden="1">#REF!</definedName>
    <definedName name="TBd5ce31a9_0d26_4c4e_ae01_7268f0416894" hidden="1">#REF!</definedName>
    <definedName name="TBd5d337a2_6c11_41de_8f99_e55baf9661b9" hidden="1">#REF!</definedName>
    <definedName name="TBd5d652f0_d085_441c_8edf_5bbdeeac0822" hidden="1">#REF!</definedName>
    <definedName name="TBd5d6e0fb_a684_44d2_815e_bcba5d54f452" hidden="1">#REF!</definedName>
    <definedName name="TBd5d8c8b3_90a6_44e1_8cef_e55aa3bebc18" hidden="1">#REF!</definedName>
    <definedName name="TBd5ebc853_f34c_4a1c_947e_a3a56ac5773e" hidden="1">#REF!</definedName>
    <definedName name="TBd605c955_e753_426f_9228_d67378b6e2f0" hidden="1">#REF!</definedName>
    <definedName name="TBd6068d43_53e5_4aeb_8852_560b10bd8eb9" hidden="1">#REF!</definedName>
    <definedName name="TBd60d7a9b_9119_4ca3_8eee_b1d93a646dce" hidden="1">#REF!</definedName>
    <definedName name="TBd60f0eb4_f5d6_49b3_82e9_6efd0d3f5d53" hidden="1">#REF!</definedName>
    <definedName name="TBd6110344_c9b4_43ba_a4f4_fe0a555741ba" hidden="1">#REF!</definedName>
    <definedName name="TBd61a9878_4a96_46e0_b637_f565db1a4f33" hidden="1">#REF!</definedName>
    <definedName name="TBd61d3a90_67f4_4ec3_ba00_2723b0be2445" hidden="1">#REF!</definedName>
    <definedName name="TBd62ae293_a103_422f_a253_bbe9db2fd589" hidden="1">#REF!</definedName>
    <definedName name="TBd62f73ca_8ba7_4a0e_ad5f_7e8de26a9aaf" hidden="1">#REF!</definedName>
    <definedName name="TBd63d3263_85eb_478f_886a_6127ad8de99a" hidden="1">#REF!</definedName>
    <definedName name="TBd63e7e56_0351_473d_aa80_85b7cae81994" hidden="1">#REF!</definedName>
    <definedName name="TBd647ab30_7745_44dd_ba80_4f4f0b581d47" hidden="1">#REF!</definedName>
    <definedName name="TBd6509de8_7398_4696_9fd9_63024a1368eb" hidden="1">#REF!</definedName>
    <definedName name="TBd66101eb_dc5d_4f8f_a56d_600e76c85462" hidden="1">#REF!</definedName>
    <definedName name="TBd6640b4f_2659_49de_b7b1_480d8fe809b2" hidden="1">#REF!</definedName>
    <definedName name="TBd6680470_4041_46d8_a92d_76c05ce79283" hidden="1">#REF!</definedName>
    <definedName name="TBd66c0710_710c_4482_8ce5_123356931ce6" hidden="1">#REF!</definedName>
    <definedName name="TBd67b10d6_45e6_4b88_bb96_ecf9ad40e3ab" hidden="1">#REF!</definedName>
    <definedName name="TBd67fbc5b_111d_4665_a08f_7a60059235f6" hidden="1">#REF!</definedName>
    <definedName name="TBd6819557_9fe9_4b29_a539_5bd49a9779ae" hidden="1">#REF!</definedName>
    <definedName name="TBd6930cd3_685b_4113_9a5e_7f40dfd93acf" hidden="1">#REF!</definedName>
    <definedName name="TBd69ac3ad_85df_4be2_853b_ac8157e27be4" hidden="1">#REF!</definedName>
    <definedName name="TBd69c9293_8400_4ffb_a583_3fd6547d24a0" hidden="1">#REF!</definedName>
    <definedName name="TBd6a6f0fa_2a52_49ca_a7e3_899841be6760" hidden="1">#REF!</definedName>
    <definedName name="TBd6aa659e_cd96_4559_b9e0_f65ab47a2a05" hidden="1">#REF!</definedName>
    <definedName name="TBd6adea77_e712_4346_bd31_7f6b6c2dd6ce" hidden="1">#REF!</definedName>
    <definedName name="TBd6b9c945_e35d_4289_8a5f_1a3502d22223" hidden="1">#REF!</definedName>
    <definedName name="TBd6bee107_46cd_4fc3_8fc9_d6c1f1d234fa" hidden="1">#REF!</definedName>
    <definedName name="TBd6c113b0_1f2c_4970_9a98_3da42ba0af2e" hidden="1">#REF!</definedName>
    <definedName name="TBd6c1a6ce_791d_46b2_b54c_672c5d330297" hidden="1">#REF!</definedName>
    <definedName name="TBd6c7e68a_5496_453f_9c69_33ef9de2bce9" hidden="1">#REF!</definedName>
    <definedName name="TBd6c873e5_1f26_4fb8_bb95_58cb1e59d600" hidden="1">#REF!</definedName>
    <definedName name="TBd6ea1547_6a0e_486f_935d_0e3ffbb940ce" hidden="1">#REF!</definedName>
    <definedName name="TBd6f95518_0005_4065_a1d4_ac1cb9a90566" hidden="1">#REF!</definedName>
    <definedName name="TBd6f99910_7961_4ff6_9f2b_70d4d29c2642" hidden="1">#REF!</definedName>
    <definedName name="TBd70ca6d4_99a0_4099_9a60_f2bb4eb98e8a" hidden="1">#REF!</definedName>
    <definedName name="TBd7168507_453f_40d6_8b88_32072471e975" hidden="1">#REF!</definedName>
    <definedName name="TBd71b0939_e818_454f_ae62_71bca1c5d127" hidden="1">#REF!</definedName>
    <definedName name="TBd72c3f57_172d_4fa0_9f38_f044ed9d9a8c" hidden="1">#REF!</definedName>
    <definedName name="TBd73341b2_f93a_43dc_9853_45cb760cd008" hidden="1">#REF!</definedName>
    <definedName name="TBd7372d17_131e_44e9_bc4a_f5c9450376a8" hidden="1">#REF!</definedName>
    <definedName name="TBd73832b3_a5e6_46b3_93c9_5ac0cf9cc2f5" hidden="1">#REF!</definedName>
    <definedName name="TBd738e0b3_3af3_4b6b_bacb_1537905cb510" hidden="1">#REF!</definedName>
    <definedName name="TBd73b69d5_9871_42e6_8c5e_d85eba48cb6e" hidden="1">#REF!</definedName>
    <definedName name="TBd740fe30_c484_4e66_9841_b48451b8f82b" hidden="1">#REF!</definedName>
    <definedName name="TBd74222e5_9f92_483a_9369_d8f4555f2e3f" hidden="1">#REF!</definedName>
    <definedName name="TBd74f283c_3e66_46e2_b842_2cb545272af0" hidden="1">#REF!</definedName>
    <definedName name="TBd751323d_c8e9_454f_a16c_b25c2f0bb01f" hidden="1">#REF!</definedName>
    <definedName name="TBd751784a_95e9_4482_a65e_5dd989bc2326" hidden="1">#REF!</definedName>
    <definedName name="TBd759a64f_93a6_464b_8b1f_3ad1f9231bbc" hidden="1">#REF!</definedName>
    <definedName name="TBd7606c5e_37d3_4379_95f2_396192b69e6e" hidden="1">#REF!</definedName>
    <definedName name="TBd76527ca_886e_4496_b136_58718e0a0f48" hidden="1">#REF!</definedName>
    <definedName name="TBd7663d37_db1a_41b0_bf0b_ad9813437466" hidden="1">#REF!</definedName>
    <definedName name="TBd76646ca_e4ca_48f8_b451_a4ecce209972" hidden="1">#REF!</definedName>
    <definedName name="TBd76d6533_d2b8_4034_8365_8aa2bf3edc0c" hidden="1">#REF!</definedName>
    <definedName name="TBd77bcd35_5294_49a1_a2af_fd0bf32044a8" hidden="1">#REF!</definedName>
    <definedName name="TBd77d02d2_9437_496e_9e28_4760e0e94bf6" hidden="1">#REF!</definedName>
    <definedName name="TBd77edf73_9856_4b0c_8501_a3bbae54c4b1" hidden="1">#REF!</definedName>
    <definedName name="TBd77f5ee6_c7f6_43d0_976a_25b1b1a5b819" hidden="1">#REF!</definedName>
    <definedName name="TBd783415a_3632_4f9d_93fc_5938fa4becd5" hidden="1">#REF!</definedName>
    <definedName name="TBd784ee0d_07dc_4d57_8a0e_645a0248a652" hidden="1">#REF!</definedName>
    <definedName name="TBd78c95d9_d95a_48ab_8ebc_b07df5884ea9" hidden="1">#REF!</definedName>
    <definedName name="TBd79f1da6_086c_4ec1_ab49_998177f6cf4a" hidden="1">#REF!</definedName>
    <definedName name="TBd79f704a_c9f7_4c58_a965_241dac0bdbaf" hidden="1">#REF!</definedName>
    <definedName name="TBd7b34ab0_60ea_4fd3_b5a3_6568e4a48477" hidden="1">#REF!</definedName>
    <definedName name="TBd7b6c0d2_a2dc_4d8f_b60a_6eb3e504b971" hidden="1">#REF!</definedName>
    <definedName name="TBd7ba1cb5_0eff_45e7_a435_8a8861cda9a4" hidden="1">#REF!</definedName>
    <definedName name="TBd7bb6e4c_11b1_4b52_a040_023fdca55257" hidden="1">#REF!</definedName>
    <definedName name="TBd7c02cfb_52a9_445f_a274_6f846d1873e6" hidden="1">#REF!</definedName>
    <definedName name="TBd7c0b21a_60b5_4a5f_853e_bd910672fc8c" hidden="1">#REF!</definedName>
    <definedName name="TBd7cab8fb_683d_47b4_b5f9_b6fa26874229" hidden="1">#REF!</definedName>
    <definedName name="TBd7ce6d04_970b_4c4c_8f0c_f4fc25826c0f" hidden="1">#REF!</definedName>
    <definedName name="TBd7cfb500_55ff_4ded_becc_b46ce9bee2e1" hidden="1">#REF!</definedName>
    <definedName name="TBd7d65a12_d3ef_49a4_96b0_6e18e5650ddb" hidden="1">#REF!</definedName>
    <definedName name="TBd7d6a4fa_0564_40ec_98b2_c7badd53ddba" hidden="1">#REF!</definedName>
    <definedName name="TBd7dce9a4_71a5_4511_a90d_f5cd7ac2a604" hidden="1">#REF!</definedName>
    <definedName name="TBd7e54918_4c88_4c70_8935_b99f2bfdbb68" hidden="1">#REF!</definedName>
    <definedName name="TBd7e64817_b7e4_485b_9f7e_86b5fc89a92a" hidden="1">#REF!</definedName>
    <definedName name="TBd7f43b5a_3200_44f3_be35_25d64c24dd52" hidden="1">#REF!</definedName>
    <definedName name="TBd7f71723_67e3_4711_8167_0ddc770f32e8" hidden="1">#REF!</definedName>
    <definedName name="TBd7fb2663_1bd6_4782_b303_5edb97c11e4a" hidden="1">#REF!</definedName>
    <definedName name="TBd804a2b9_7d8c_4101_b2b1_0016d1b29697" hidden="1">#REF!</definedName>
    <definedName name="TBd82073b1_c970_4782_bf44_4488299bfc62" hidden="1">#REF!</definedName>
    <definedName name="TBd8233c61_e483_4a06_ace6_c582017e44e4" hidden="1">#REF!</definedName>
    <definedName name="TBd82cb500_44fa_4d06_87a7_ee2de4f9ee5b" hidden="1">#REF!</definedName>
    <definedName name="TBd8324730_1b8d_45cb_802e_5887bf471b48" hidden="1">#REF!</definedName>
    <definedName name="TBd840c9a2_ccc8_497e_bd35_99724f7d5b73" hidden="1">#REF!</definedName>
    <definedName name="TBd847a4ee_838f_40a4_8a05_3af36f7402fe" hidden="1">#REF!</definedName>
    <definedName name="TBd84aa573_f0af_43c0_9205_77694f2df0af" hidden="1">#REF!</definedName>
    <definedName name="TBd84dc86b_e0be_4bb8_9d76_bf99454b16e3" hidden="1">#REF!</definedName>
    <definedName name="TBd8555094_7379_4cba_881e_b460e0b1465f" hidden="1">#REF!</definedName>
    <definedName name="TBd8586d1d_2337_4c6f_b578_407f9822ac79" hidden="1">#REF!</definedName>
    <definedName name="TBd86e5a07_beb2_462f_b0d5_d94fa90e3b9e" hidden="1">#REF!</definedName>
    <definedName name="TBd8751f98_6f97_461b_9dd8_a7f18364476d" hidden="1">#REF!</definedName>
    <definedName name="TBd8762151_c42c_4bd4_bd3f_75844908e15c" hidden="1">#REF!</definedName>
    <definedName name="TBd877848a_124a_4800_ac4d_a6730ccfdcb3" hidden="1">#REF!</definedName>
    <definedName name="TBd88a6e0d_5568_4c16_abc2_8b7116bb38ff" hidden="1">#REF!</definedName>
    <definedName name="TBd88dd917_3d5b_45bf_86a9_5a083c9f41e9" hidden="1">#REF!</definedName>
    <definedName name="TBd88eac80_5aa3_433c_a8ae_78298fdd8c9b" hidden="1">#REF!</definedName>
    <definedName name="TBd8935639_4874_40cc_8adf_04cbdb7d839e" hidden="1">#REF!</definedName>
    <definedName name="TBd8969477_43d0_4821_974b_5f8e08e77de6" hidden="1">#REF!</definedName>
    <definedName name="TBd8a6379a_8215_4519_a6f9_b3dd3804dd77" hidden="1">#REF!</definedName>
    <definedName name="TBd8a63f93_ba17_44f8_828f_ebaaa2a464b8" hidden="1">#REF!</definedName>
    <definedName name="TBd8aaeae1_f8fa_482b_b0b0_48e6955c5e01" hidden="1">#REF!</definedName>
    <definedName name="TBd8ab7247_cd3b_451f_8c3d_e6ef09083dab" hidden="1">#REF!</definedName>
    <definedName name="TBd8ac550f_cecf_4555_a4b7_329cffbb8353" hidden="1">#REF!</definedName>
    <definedName name="TBd8b712a1_e0cb_4db3_8b3c_e4333619eb0d" hidden="1">#REF!</definedName>
    <definedName name="TBd8b7bd1f_92a7_4687_b17b_4f2df114f0dd" hidden="1">#REF!</definedName>
    <definedName name="TBd8b7fd0e_4348_4f61_b187_757bff81f980" hidden="1">#REF!</definedName>
    <definedName name="TBd8b90154_d8a9_4815_8ecf_4b23abb65fe5" hidden="1">#REF!</definedName>
    <definedName name="TBd8b9b9d0_4345_446d_aacc_62c5d6f2c195" hidden="1">#REF!</definedName>
    <definedName name="TBd8bb6308_9a8c_4324_acfc_02d2c313d939" hidden="1">#REF!</definedName>
    <definedName name="TBd8bbe086_2b79_4f50_9392_f1651dd442dc" hidden="1">#REF!</definedName>
    <definedName name="TBd8bf4b23_a709_4faa_8e2e_a77c72823e44" hidden="1">#REF!</definedName>
    <definedName name="TBd8c007fc_2178_4b22_8faf_b2b2d8939917" hidden="1">#REF!</definedName>
    <definedName name="TBd8c25f17_8247_498b_9647_99724df8a9d2" hidden="1">#REF!</definedName>
    <definedName name="TBd8c3e893_dab1_4698_934b_5b3f51e414fa" hidden="1">#REF!</definedName>
    <definedName name="TBd8ca56c4_b55f_4215_bd72_6dbe9a0eccd4" hidden="1">#REF!</definedName>
    <definedName name="TBd8ddedf7_3af8_4804_9c1a_fe66d68f0c6b" hidden="1">#REF!</definedName>
    <definedName name="TBd8ebc7cc_d953_41c1_a87d_838b734225f3" hidden="1">#REF!</definedName>
    <definedName name="TBd8eca043_4dc6_419d_b747_83e35e0de83b" hidden="1">#REF!</definedName>
    <definedName name="TBd8f52c7d_1d01_4165_bc0f_a274f3a2e838" hidden="1">#REF!</definedName>
    <definedName name="TBd8f9a162_6f3d_43bc_8e65_4f24c46e7baa" hidden="1">#REF!</definedName>
    <definedName name="TBd91426ce_7283_4a3d_baa3_0e9acff39d82" hidden="1">#REF!</definedName>
    <definedName name="TBd92a82d4_1139_48f6_9268_b5223e2c16dd" hidden="1">#REF!</definedName>
    <definedName name="TBd9377f0e_86e0_47e4_809a_6a5a0088a796" hidden="1">#REF!</definedName>
    <definedName name="TBd955d1be_0491_41a6_82b8_da1b0dc0b7d6" hidden="1">#REF!</definedName>
    <definedName name="TBd957f64d_7edc_4e61_bd83_0b2d1fadd125" hidden="1">#REF!</definedName>
    <definedName name="TBd95cef7d_9d72_4942_a458_14ed211292bb" hidden="1">#REF!</definedName>
    <definedName name="TBd95ee6a9_5702_4e8c_a83a_88cc6d537b3b" hidden="1">#REF!</definedName>
    <definedName name="TBd964ad19_7460_4310_9db7_80e5caf6b2b4" hidden="1">#REF!</definedName>
    <definedName name="TBd964bf94_7f65_4062_a2a0_d22824504194" hidden="1">#REF!</definedName>
    <definedName name="TBd96ac764_2d85_4429_a3ad_93aed08b079b" hidden="1">#REF!</definedName>
    <definedName name="TBd96ce79c_f171_49a5_acb3_1248af2cb2a2" hidden="1">#REF!</definedName>
    <definedName name="TBd97bdc2d_aee5_4e19_9c39_e3ea8b61d762" hidden="1">#REF!</definedName>
    <definedName name="TBd97fe1d9_50ac_412b_aafb_076fc12bceb6" hidden="1">#REF!</definedName>
    <definedName name="TBd9893a63_83ab_4e98_8347_5d597fd56cea" hidden="1">#REF!</definedName>
    <definedName name="TBd99a81a3_f5a5_44d9_bd71_f69301946658" hidden="1">#REF!</definedName>
    <definedName name="TBd9a96b39_6a77_4358_90b0_ce40f0e37ca6" hidden="1">#REF!</definedName>
    <definedName name="TBd9aae10e_5df1_40fd_a4ab_71145b1587e7" hidden="1">#REF!</definedName>
    <definedName name="TBd9ab9ed4_4dc1_456d_a28a_d856629064b4" hidden="1">#REF!</definedName>
    <definedName name="TBd9b0f2bd_c76c_40cb_87cb_72e7c19bf0e4" hidden="1">#REF!</definedName>
    <definedName name="TBd9b55e28_ecea_4297_bdac_93cc73261b2f" hidden="1">#REF!</definedName>
    <definedName name="TBd9c1276f_e947_4072_b16e_d6d8b608515e" hidden="1">#REF!</definedName>
    <definedName name="TBd9cd1989_73d1_41f9_a120_46f607b75ccc" hidden="1">#REF!</definedName>
    <definedName name="TBd9cdd8e5_cffb_4443_9d84_cfbd00cb6f29" hidden="1">#REF!</definedName>
    <definedName name="TBd9d252e2_2fbf_4d1a_bad8_039a85e551f7" hidden="1">#REF!</definedName>
    <definedName name="TBd9d7f904_a1be_4b3d_8d86_3612319a9fd5" hidden="1">#REF!</definedName>
    <definedName name="TBd9d92924_03b7_4975_86df_c09ba8ab76b8" hidden="1">#REF!</definedName>
    <definedName name="TBd9e23e3f_ed79_4370_9462_5ee6af204f84" hidden="1">#REF!</definedName>
    <definedName name="TBd9e85710_6c9f_40e6_92ec_c5b32f970e5f" hidden="1">#REF!</definedName>
    <definedName name="TBd9ecb33e_1227_474b_8b1a_f9bcd43f31eb" hidden="1">#REF!</definedName>
    <definedName name="TBd9f27586_c25e_4135_86d9_b36896ecd627" hidden="1">#REF!</definedName>
    <definedName name="TBd9f2819c_2712_4df1_8c22_b8dc43e3d92f" hidden="1">#REF!</definedName>
    <definedName name="TBd9f4e13c_be18_42b2_ac45_c457dfd61f4e" hidden="1">#REF!</definedName>
    <definedName name="TBd9f6e2e2_b3bf_4522_8326_27bee602bdf9" hidden="1">#REF!</definedName>
    <definedName name="TBd9fb52a9_8604_43f4_bf9d_1328d5f15c5f" hidden="1">#REF!</definedName>
    <definedName name="TBd9fd1ffb_e5d4_40c7_bc13_9877f9a156e2" hidden="1">#REF!</definedName>
    <definedName name="TBd9ff62e7_ec3d_4f9d_9d81_a4bf46f425fe" hidden="1">#REF!</definedName>
    <definedName name="TBda045edd_4e32_4aaf_9283_db70df82a501" hidden="1">#REF!</definedName>
    <definedName name="TBda0617f2_e070_4e9b_89a7_e5c16a8fee30" hidden="1">#REF!</definedName>
    <definedName name="TBda1348f5_095d_4a8d_bdb3_fccc95bc70d7" hidden="1">#REF!</definedName>
    <definedName name="TBda2111f9_0fd2_4ea4_a704_9c5f36545fb0" hidden="1">#REF!</definedName>
    <definedName name="TBda265389_58dd_4d0c_99d6_9192573d7375" hidden="1">#REF!</definedName>
    <definedName name="TBda298134_1fe4_4ae4_9452_55dc02f294a7" hidden="1">#REF!</definedName>
    <definedName name="TBda33b4b5_e87e_4287_8bcc_129ef7766e92" hidden="1">#REF!</definedName>
    <definedName name="TBda3684b8_c35e_4969_905d_51610f60d9a3" hidden="1">#REF!</definedName>
    <definedName name="TBda500de0_4c0f_4549_a170_f5dc0677d775" hidden="1">#REF!</definedName>
    <definedName name="TBda522157_44e5_4545_a4c4_a5cd976357b4" hidden="1">#REF!</definedName>
    <definedName name="TBda553ecc_6d5a_419d_9a8b_93f1b5b4cb4b" hidden="1">#REF!</definedName>
    <definedName name="TBda5afe89_d4bc_4061_a8c1_19fa2332768c" hidden="1">#REF!</definedName>
    <definedName name="TBda61d6c1_8dfa_4826_a1e0_54775198ed40" hidden="1">#REF!</definedName>
    <definedName name="TBda629b8c_993b_49c8_a7ce_25f3cdd596e4" hidden="1">#REF!</definedName>
    <definedName name="TBda65de9f_0831_450a_8b00_c662a21cc417" hidden="1">#REF!</definedName>
    <definedName name="TBda6b5b3e_4bea_40dc_8a8d_fe1f60c49d6e" hidden="1">#REF!</definedName>
    <definedName name="TBda7144a7_2e26_4947_8117_b64272108f48" hidden="1">#REF!</definedName>
    <definedName name="TBda71b92d_0495_43d7_803c_9f246691bd26" hidden="1">#REF!</definedName>
    <definedName name="TBda75bec4_36f6_4a6a_b07c_39c40abd313f" hidden="1">#REF!</definedName>
    <definedName name="TBda763d89_0bcd_4bcf_9508_84fcff910dd2" hidden="1">#REF!</definedName>
    <definedName name="TBda774ec8_3c56_4345_a377_a2e5743f1f2b" hidden="1">#REF!</definedName>
    <definedName name="TBda7a128d_71a0_49e3_91a3_4c58c526516e" hidden="1">#REF!</definedName>
    <definedName name="TBda82c28c_613e_4238_9b89_abdf7ea15e2a" hidden="1">#REF!</definedName>
    <definedName name="TBda8da29c_48af_48ec_be57_2b11b6a47e8b" hidden="1">#REF!</definedName>
    <definedName name="TBdaa04ccc_ae44_4d62_8ec4_7a75cab53189" hidden="1">#REF!</definedName>
    <definedName name="TBdaa0bba5_cd83_4ac5_bcf3_5c664f6b2946" hidden="1">#REF!</definedName>
    <definedName name="TBdaa601f0_7726_4b8d_8a74_c2eafe1bb09d" hidden="1">#REF!</definedName>
    <definedName name="TBdaa938e5_1a07_4fc8_a914_859a86c414ec" hidden="1">#REF!</definedName>
    <definedName name="TBdaa992e5_7fa5_46c7_b1a2_6fe0edc6c047" hidden="1">#REF!</definedName>
    <definedName name="TBdaab3f88_5995_4ecb_a9de_5c7233be98a2" hidden="1">#REF!</definedName>
    <definedName name="TBdab6b8d7_2740_420d_975f_5bed18635ecb" hidden="1">#REF!</definedName>
    <definedName name="TBdab89e53_bf0f_49bb_8f95_372d311b366f" hidden="1">#REF!</definedName>
    <definedName name="TBdabf7b93_0470_41fc_8130_a5f9fda285ca" hidden="1">#REF!</definedName>
    <definedName name="TBdad47dc0_1547_46f0_8d9e_b17eb2b2b7fb" hidden="1">#REF!</definedName>
    <definedName name="TBdad55a03_7962_4c80_bae3_a77f41fb7603" hidden="1">#REF!</definedName>
    <definedName name="TBdad6b7a0_db0e_493e_bbda_c079ca609e28" hidden="1">#REF!</definedName>
    <definedName name="TBdadcb13e_d416_4736_b49b_b50670810bc3" hidden="1">#REF!</definedName>
    <definedName name="TBdaede05e_cc67_4645_bff3_5d3f7d12ce34" hidden="1">#REF!</definedName>
    <definedName name="TBdafaf6b2_2dff_44a7_883d_90f384f132f6" hidden="1">#REF!</definedName>
    <definedName name="TBdafbbb50_c09a_48fe_a4a6_c8abb059d371" hidden="1">#REF!</definedName>
    <definedName name="TBdafcf8be_a59f_4ac9_9110_9ba138f2dc06" hidden="1">#REF!</definedName>
    <definedName name="TBdb020ee4_b406_4f4a_9d69_80fe21297217" hidden="1">#REF!</definedName>
    <definedName name="TBdb13d303_8987_4944_97fb_9f288059a916" hidden="1">#REF!</definedName>
    <definedName name="TBdb16b41f_6cc4_47f1_8fa0_85a08e52836a" hidden="1">#REF!</definedName>
    <definedName name="TBdb18cfff_0ae5_4c8a_b32b_220ac67b7bb4" hidden="1">#REF!</definedName>
    <definedName name="TBdb1cc9ee_c27a_40d8_84c0_7602e27399e3" hidden="1">#REF!</definedName>
    <definedName name="TBdb2a1c21_1297_4fe4_b9bc_b0764338cdd2" hidden="1">#REF!</definedName>
    <definedName name="TBdb35d84c_2736_4b67_bceb_e231276394a0" hidden="1">#REF!</definedName>
    <definedName name="TBdb3644c2_adca_461c_88ca_3f557e22134a" hidden="1">#REF!</definedName>
    <definedName name="TBdb3690b1_eafc_400a_9d79_7ec6620c9871" hidden="1">#REF!</definedName>
    <definedName name="TBdb3a96d2_8c04_4ead_914c_912561bc4f8b" hidden="1">#REF!</definedName>
    <definedName name="TBdb3b53cf_ee50_4e32_bdfd_7f3f7b28aaef" hidden="1">#REF!</definedName>
    <definedName name="TBdb41c34f_cf28_4e07_bdc8_654789ecc5f1" hidden="1">#REF!</definedName>
    <definedName name="TBdb48ef12_0f90_4004_9b85_7048d98f2efb" hidden="1">#REF!</definedName>
    <definedName name="TBdb56e373_f60e_4686_9b10_30b41fd17f08" hidden="1">#REF!</definedName>
    <definedName name="TBdb5c84ff_4d3d_4e92_8493_2c171ee04c59" hidden="1">#REF!</definedName>
    <definedName name="TBdb5ca977_a6a3_48a2_b0be_ac2b79dc15cd" hidden="1">#REF!</definedName>
    <definedName name="TBdb630524_1fc8_4ba7_b69c_18627dd9b61b" hidden="1">#REF!</definedName>
    <definedName name="TBdb630b99_50ad_4d98_8201_3dd5d749ddb1" hidden="1">#REF!</definedName>
    <definedName name="TBdb713bcd_5456_4007_a527_d6282ef5a846" hidden="1">#REF!</definedName>
    <definedName name="TBdb7904c7_71c4_41e6_8cf2_3c962ff8e8bd" hidden="1">#REF!</definedName>
    <definedName name="TBdb7bdca7_29cb_4842_a090_27062d98d4ca" hidden="1">#REF!</definedName>
    <definedName name="TBdb808ff6_ceb8_4586_9df4_acc434a47bce" hidden="1">#REF!</definedName>
    <definedName name="TBdb810863_beb6_4154_bde0_a15a0ff69904" hidden="1">#REF!</definedName>
    <definedName name="TBdb8ab852_2efc_4255_97b8_4e5b9b0f10f0" hidden="1">#REF!</definedName>
    <definedName name="TBdb8ab99c_604f_454a_be51_ee4b3d2f3cb7" hidden="1">#REF!</definedName>
    <definedName name="TBdb912720_dc55_41b8_9cc4_87b8d17ace0e" hidden="1">#REF!</definedName>
    <definedName name="TBdb94e07a_c8a9_4886_aa22_8a017bb4545b" hidden="1">#REF!</definedName>
    <definedName name="TBdb98e90f_e22a_4fdc_afb3_6e1198072599" hidden="1">#REF!</definedName>
    <definedName name="TBdb9c3664_b1d9_4634_bc3a_c42cd31e7da0" hidden="1">#REF!</definedName>
    <definedName name="TBdba82887_59bd_4c86_b145_8d93a0531817" hidden="1">#REF!</definedName>
    <definedName name="TBdbafbea2_3d4b_4415_a142_5a1d405b1a04" hidden="1">#REF!</definedName>
    <definedName name="TBdbbc3dcc_b338_4350_afbb_22cde8bae522" hidden="1">#REF!</definedName>
    <definedName name="TBdbdeeb54_98c3_4f54_b8e0_940fae5974b6" hidden="1">#REF!</definedName>
    <definedName name="TBdbe0e8e5_79fa_4df9_b5e8_9e84f82677a8" hidden="1">#REF!</definedName>
    <definedName name="TBdbe71ca3_7f40_4c0d_b9db_a54a2b00618a" hidden="1">#REF!</definedName>
    <definedName name="TBdbee284e_face_48b0_aada_65f1f70043eb" hidden="1">#REF!</definedName>
    <definedName name="TBdbf2c44a_8592_4104_9905_1ff192540741" hidden="1">#REF!</definedName>
    <definedName name="TBdc064b33_539a_4122_a203_57e986123090" hidden="1">#REF!</definedName>
    <definedName name="TBdc1ac3aa_2364_460f_b753_7aff5966140d" hidden="1">#REF!</definedName>
    <definedName name="TBdc1b4302_818b_4e03_9793_198a80d751b7" hidden="1">#REF!</definedName>
    <definedName name="TBdc209cb3_5233_44fa_919f_378404d92ad6" hidden="1">#REF!</definedName>
    <definedName name="TBdc2356d1_f82c_4574_9db9_bac2229ad9e6" hidden="1">#REF!</definedName>
    <definedName name="TBdc430912_238e_4d77_a359_ae9389d067fd" hidden="1">#REF!</definedName>
    <definedName name="TBdc465f25_3507_4bde_abcc_0a15a74a2383" hidden="1">#REF!</definedName>
    <definedName name="TBdc481538_9546_45cf_adc6_ceee6102dbf9" hidden="1">#REF!</definedName>
    <definedName name="TBdc495fb9_fa97_4922_ba09_b33fcea5926d" hidden="1">#REF!</definedName>
    <definedName name="TBdc4f8834_9c7a_4f91_89a6_763561dcdb1a" hidden="1">#REF!</definedName>
    <definedName name="TBdc6533f2_d060_4898_a937_02fa62cf7461" hidden="1">#REF!</definedName>
    <definedName name="TBdc68c883_90ff_4f38_8df3_da9934d8342f" hidden="1">#REF!</definedName>
    <definedName name="TBdc6db312_b227_442a_ada0_e96d44577f02" hidden="1">#REF!</definedName>
    <definedName name="TBdc7559c4_1e60_4635_84e5_226d1a0546e3" hidden="1">#REF!</definedName>
    <definedName name="TBdc762e0c_b222_41ae_b242_5d57aefc0a40" hidden="1">#REF!</definedName>
    <definedName name="TBdc7638e5_5a5b_43d4_aa38_5f09cb3cb337" hidden="1">#REF!</definedName>
    <definedName name="TBdc8da526_943a_4629_bb87_6e231a3110ed" hidden="1">#REF!</definedName>
    <definedName name="TBdc908830_ad63_4e93_bd04_ae8a5ec36fe0" hidden="1">#REF!</definedName>
    <definedName name="TBdc923635_076a_45a5_8531_dd5049c72be8" hidden="1">#REF!</definedName>
    <definedName name="TBdc93c1c7_6672_45ea_a228_7fca7c116b83" hidden="1">#REF!</definedName>
    <definedName name="TBdc990741_9d85_40f2_b08d_3434e5a73640" hidden="1">#REF!</definedName>
    <definedName name="TBdc9993fd_e141_4892_9ff1_232d20d87993" hidden="1">#REF!</definedName>
    <definedName name="TBdc9a63ec_685e_482f_9e0f_3a5deff8d31b" hidden="1">#REF!</definedName>
    <definedName name="TBdca777e7_7718_4953_82e0_78368c449dab" hidden="1">#REF!</definedName>
    <definedName name="TBdca7c972_1f09_4133_a0cd_f3dc5201a854" hidden="1">#REF!</definedName>
    <definedName name="TBdcbac3a0_8acb_476c_b7da_598525933a01" hidden="1">#REF!</definedName>
    <definedName name="TBdcc0a8a8_7e0d_474e_bd6d_5de5e6926c79" hidden="1">#REF!</definedName>
    <definedName name="TBdcd28a68_7850_40cf_8c62_9c75f9fad279" hidden="1">#REF!</definedName>
    <definedName name="TBdcd6697b_a9c4_4bd5_b71e_9b12fdaf379e" hidden="1">#REF!</definedName>
    <definedName name="TBdcd8bbe1_f924_4a1c_8cc4_2b2d3597ed1c" hidden="1">#REF!</definedName>
    <definedName name="TBdcdda2a0_53bd_4e49_bb89_a43c0b44ccad" hidden="1">#REF!</definedName>
    <definedName name="TBdcded0c8_8e6f_4aa5_a479_26a3c7c1e2af" hidden="1">#REF!</definedName>
    <definedName name="TBdce3f099_2d58_4cc7_b7d4_f6d1c724108e" hidden="1">#REF!</definedName>
    <definedName name="TBdcf0e5ed_233b_4dd3_9a76_53412c4ed982" hidden="1">#REF!</definedName>
    <definedName name="TBdcf29a1b_25e2_4909_affa_01bf22fd7d82" hidden="1">#REF!</definedName>
    <definedName name="TBdcf51d38_0414_4e40_9026_c3392f136978" hidden="1">#REF!</definedName>
    <definedName name="TBdd01aa31_0fa3_4757_891d_5cd2ef3e6de5" hidden="1">#REF!</definedName>
    <definedName name="TBdd02fdb6_ddba_43c8_b212_741a22b12cd6" hidden="1">#REF!</definedName>
    <definedName name="TBdd069d6a_d649_4460_bfa6_66a9bdbc9281" hidden="1">#REF!</definedName>
    <definedName name="TBdd177b3f_54ab_429b_ad84_1ccb92952aa8" hidden="1">#REF!</definedName>
    <definedName name="TBdd1943d1_ea19_4338_af0a_d4ad454a7c5a" hidden="1">#REF!</definedName>
    <definedName name="TBdd2303d4_24e2_4ce2_890a_e22737cdd717" hidden="1">#REF!</definedName>
    <definedName name="TBdd338385_1870_47ba_a86a_def10170e28a" hidden="1">#REF!</definedName>
    <definedName name="TBdd371b45_ace6_46a3_8879_4645c6422c64" hidden="1">#REF!</definedName>
    <definedName name="TBdd376e34_35f6_480e_98dd_215936594d44" hidden="1">#REF!</definedName>
    <definedName name="TBdd3e114b_493e_4dcc_9fb1_a25fbe4f3d2d" hidden="1">#REF!</definedName>
    <definedName name="TBdd4cb26b_ab79_4519_90eb_eb62ae3451ee" hidden="1">#REF!</definedName>
    <definedName name="TBdd673ea9_a77c_481f_bae6_1b8bab1311c7" hidden="1">#REF!</definedName>
    <definedName name="TBdd69f1cd_3019_4e79_859d_695f4e422afe" hidden="1">#REF!</definedName>
    <definedName name="TBdd84a0e3_2494_46f6_b817_3e1ea7868678" hidden="1">#REF!</definedName>
    <definedName name="TBdd8c370e_af52_466d_ae46_4ca7400114c7" hidden="1">#REF!</definedName>
    <definedName name="TBdd8d1e4e_2cdd_4c90_b883_0dd0877eff74" hidden="1">#REF!</definedName>
    <definedName name="TBdd8eccad_2dc2_4abb_8971_f960df23780a" hidden="1">#REF!</definedName>
    <definedName name="TBdd983cfd_aee5_4d73_a80e_23a6b6b39231" hidden="1">#REF!</definedName>
    <definedName name="TBdd9c4235_8118_461b_b770_977fff257d56" hidden="1">#REF!</definedName>
    <definedName name="TBdda5df9f_be08_45ed_ae73_ee44b7a6100e" hidden="1">#REF!</definedName>
    <definedName name="TBddabf0e3_21f7_4e0f_8f47_01023161162b" hidden="1">#REF!</definedName>
    <definedName name="TBddb3dbb0_9709_46c9_933e_04f104a4d89a" hidden="1">#REF!</definedName>
    <definedName name="TBddbaf413_ac33_41d8_8bd0_632fd47a9bb7" hidden="1">#REF!</definedName>
    <definedName name="TBddbd1cee_2de8_49fb_97ca_68ed52348628" hidden="1">#REF!</definedName>
    <definedName name="TBddca61de_3cfe_4c5d_9f15_6843baf3e217" hidden="1">#REF!</definedName>
    <definedName name="TBddd4bb19_9d75_4b01_a00d_c5522504c71e" hidden="1">#REF!</definedName>
    <definedName name="TBddd5e16d_7635_4b9f_8dc0_95186335576f" hidden="1">#REF!</definedName>
    <definedName name="TBddd62fa8_3fe9_4eef_b3b6_461b0905beb4" hidden="1">#REF!</definedName>
    <definedName name="TBdde0b283_1600_4903_b84c_f4b47e52ac50" hidden="1">#REF!</definedName>
    <definedName name="TBdde4c172_7785_4af7_bc47_ca6fecdc6b82" hidden="1">#REF!</definedName>
    <definedName name="TBdde75902_7b8c_4257_92ea_15939f1f6c88" hidden="1">#REF!</definedName>
    <definedName name="TBddf0559d_6aa6_4013_b3f5_92de1371cc4d" hidden="1">#REF!</definedName>
    <definedName name="TBddf9da84_94d1_4d34_886e_1f027a4098c1" hidden="1">#REF!</definedName>
    <definedName name="TBde035e8a_c0a1_49be_a15f_7b8d58143551" hidden="1">#REF!</definedName>
    <definedName name="TBde0b6799_746c_41e5_8b66_4a2be1188f08" hidden="1">#REF!</definedName>
    <definedName name="TBde144e61_2048_4af3_b25c_206e2f0d4db3" hidden="1">#REF!</definedName>
    <definedName name="TBde1e0ff5_f98d_44c2_9e11_b22d9b198044" hidden="1">#REF!</definedName>
    <definedName name="TBde1ffd1e_aef4_4849_97f7_2e1e57c17dee" hidden="1">#REF!</definedName>
    <definedName name="TBde23cae8_7f2c_400f_a362_4b22c7e91157" hidden="1">#REF!</definedName>
    <definedName name="TBde414494_63fa_4cc3_83e5_f5539fa81dc4" hidden="1">#REF!</definedName>
    <definedName name="TBde4d4fff_7b5a_4b98_882d_e5b2aa8b2038" hidden="1">#REF!</definedName>
    <definedName name="TBde55f9c1_b6b0_4ff5_aac1_ad25e392cfad" hidden="1">#REF!</definedName>
    <definedName name="TBde586b06_80b9_4137_b773_a86e230679c3" hidden="1">#REF!</definedName>
    <definedName name="TBde5a5ba0_0c9e_484d_a2ee_1fc4504ec374" hidden="1">#REF!</definedName>
    <definedName name="TBde6cb12d_3427_4e9b_bfda_e8575e0d81cb" hidden="1">#REF!</definedName>
    <definedName name="TBde6d40bb_d88e_42f2_9f0f_f924c0ea21d3" hidden="1">#REF!</definedName>
    <definedName name="TBde7196d7_67aa_4598_8284_bd3cd672cead" hidden="1">#REF!</definedName>
    <definedName name="TBde76a446_067d_4bdf_8644_b9f7bf9cc748" hidden="1">#REF!</definedName>
    <definedName name="TBde802a10_d081_42c2_a1a9_9b3909bd6017" hidden="1">#REF!</definedName>
    <definedName name="TBde82dfe6_7522_44c2_a243_dac7336ab2d8" hidden="1">#REF!</definedName>
    <definedName name="TBde8cef4a_3ac1_4624_bfa3_77c795b61fb7" hidden="1">#REF!</definedName>
    <definedName name="TBde91c8b4_ea56_4a81_b01c_06da76ac2cc1" hidden="1">#REF!</definedName>
    <definedName name="TBde91e48d_fe56_4483_b713_54a6a867460a" hidden="1">#REF!</definedName>
    <definedName name="TBde928b1f_f1b1_4921_a406_aa8d4c1bd803" hidden="1">#REF!</definedName>
    <definedName name="TBde9317ed_8bc5_4986_9779_95ae51fb1057" hidden="1">#REF!</definedName>
    <definedName name="TBde9aad56_1113_49d0_bcd4_e7f3b5a2fdf6" hidden="1">#REF!</definedName>
    <definedName name="TBde9be161_e34f_47e6_96b7_b68cea7bdb29" hidden="1">#REF!</definedName>
    <definedName name="TBdea48172_68dc_47aa_adab_f7dda34d96e2" hidden="1">#REF!</definedName>
    <definedName name="TBdea653a9_78c9_4c27_8e92_76ed36f0e01d" hidden="1">#REF!</definedName>
    <definedName name="TBdea8200b_af4f_404d_ba00_54a33d2660a3" hidden="1">#REF!</definedName>
    <definedName name="TBdea82428_faa2_4d0c_98c6_33e2a6120c38" hidden="1">#REF!</definedName>
    <definedName name="TBdec0cb80_cb25_4fa7_a350_8031d7525eeb" hidden="1">#REF!</definedName>
    <definedName name="TBdec6492b_da49_4227_b817_a136a5e685f7" hidden="1">#REF!</definedName>
    <definedName name="TBded72b9f_e287_404e_afde_6be19cefcbc9" hidden="1">#REF!</definedName>
    <definedName name="TBded8864a_9b5c_4823_9b85_3359e9b35021" hidden="1">#REF!</definedName>
    <definedName name="TBdedae584_21c7_4e34_ac5d_c185aa1a08b0" hidden="1">#REF!</definedName>
    <definedName name="TBdee76447_2605_4f62_81da_d098e832fc7c" hidden="1">#REF!</definedName>
    <definedName name="TBdee775f8_03f5_4218_81f5_14cfc7f85249" hidden="1">#REF!</definedName>
    <definedName name="TBdeeeb433_dbbe_4f2c_b14a_8a663b1b7f81" hidden="1">#REF!</definedName>
    <definedName name="TBdefe0a45_3adf_45de_90ea_0401972783fb" hidden="1">#REF!</definedName>
    <definedName name="TBdeff8eff_0b06_445a_aafa_bc85235a5231" hidden="1">#REF!</definedName>
    <definedName name="TBdeffffdb_303f_4327_963f_a966570288d3" hidden="1">#REF!</definedName>
    <definedName name="TBdf03499e_2a90_40ad_a34d_70ea52caeb8b" hidden="1">#REF!</definedName>
    <definedName name="TBdf03be81_494e_4035_a1bc_6f2704401176" hidden="1">#REF!</definedName>
    <definedName name="TBdf0540fe_11fd_41b6_945f_82b07a8cd201" hidden="1">#REF!</definedName>
    <definedName name="TBdf05ca2d_00cd_4773_991e_92a804cffc15" hidden="1">#REF!</definedName>
    <definedName name="TBdf078501_7f39_4a69_aac6_9d62c86a7e76" hidden="1">#REF!</definedName>
    <definedName name="TBdf13008d_ee4e_4c27_9131_c90207bab2c5" hidden="1">#REF!</definedName>
    <definedName name="TBdf133842_b7f9_4564_b099_3ffbacfcf2da" hidden="1">#REF!</definedName>
    <definedName name="TBdf135439_ddd1_49e3_8ca7_5efffdc290f6" hidden="1">#REF!</definedName>
    <definedName name="TBdf254ed7_0071_4e7a_b728_89d5bbfca7e6" hidden="1">#REF!</definedName>
    <definedName name="TBdf259834_e6f0_4de6_9ddd_c3a93f79bba4" hidden="1">#REF!</definedName>
    <definedName name="TBdf287bc9_66f2_4962_b001_2467bb4f9e44" hidden="1">#REF!</definedName>
    <definedName name="TBdf3469e9_1369_422a_9ff4_2787071f7d44" hidden="1">#REF!</definedName>
    <definedName name="TBdf3f7e99_fc59_4858_85fe_96979d039c30" hidden="1">#REF!</definedName>
    <definedName name="TBdf4c4f90_acbc_41b6_8532_9aad2d1eea77" hidden="1">#REF!</definedName>
    <definedName name="TBdf558aae_a88e_4bd9_a250_05d7fa9bbc13" hidden="1">#REF!</definedName>
    <definedName name="TBdf58415e_85bb_4cab_984f_6bbc22c1646f" hidden="1">#REF!</definedName>
    <definedName name="TBdf5a7b85_07c4_42f6_8d43_9673ef4e1689" hidden="1">#REF!</definedName>
    <definedName name="TBdf655f7a_15fd_4b4a_a0d6_eab382535fa9" hidden="1">#REF!</definedName>
    <definedName name="TBdf6675f0_afef_43da_9833_251b3c3fb216" hidden="1">#REF!</definedName>
    <definedName name="TBdf6a2352_f8d4_4574_abc3_ebb9ef25c0aa" hidden="1">#REF!</definedName>
    <definedName name="TBdf7c722e_5f38_4fc6_8cb4_02bc2a02b14a" hidden="1">#REF!</definedName>
    <definedName name="TBdf828234_ff2a_40b3_b725_ef35afcc51ea" hidden="1">#REF!</definedName>
    <definedName name="TBdf8475f4_bcd3_4d0b_bea6_1e9fdc6ffd06" hidden="1">#REF!</definedName>
    <definedName name="TBdf93dd8e_30ff_4bd5_8a4f_13f101fee3b9" hidden="1">#REF!</definedName>
    <definedName name="TBdfb46504_e930_407e_aebb_285b79d73089" hidden="1">#REF!</definedName>
    <definedName name="TBdfb5b89e_bdd7_433c_8edf_9b303cdd7dd3" hidden="1">#REF!</definedName>
    <definedName name="TBdfc09910_8f97_4713_a176_7de83f9a5522" hidden="1">#REF!</definedName>
    <definedName name="TBdfcd3bf3_a85d_47e1_b02f_23c3133ce4a9" hidden="1">#REF!</definedName>
    <definedName name="TBdfcdc724_2816_40d4_b281_767eee1c302f" hidden="1">#REF!</definedName>
    <definedName name="TBdfcdce81_ad4c_48d1_9857_1a98c5583eff" hidden="1">#REF!</definedName>
    <definedName name="TBdfd76638_46e0_40a6_9bce_8dd396b83ea0" hidden="1">#REF!</definedName>
    <definedName name="TBdfe36f5c_a863_4d27_9afb_c2d74822c1a5" hidden="1">#REF!</definedName>
    <definedName name="TBdff4c583_3e0b_40bd_bf41_c19240f14b96" hidden="1">#REF!</definedName>
    <definedName name="TBdffc0921_017d_4799_93cf_0edf40fb3340" hidden="1">#REF!</definedName>
    <definedName name="TBe00161fa_5740_4392_9fc9_1da1b3422532" hidden="1">#REF!</definedName>
    <definedName name="TBe007cff0_7fcd_496a_9c1f_1a580b57eb3e" hidden="1">#REF!</definedName>
    <definedName name="TBe009ea02_0904_4e31_9d2b_648bd697e3e6" hidden="1">#REF!</definedName>
    <definedName name="TBe00b98fd_173c_4cc7_af68_5fb3611c0f98" hidden="1">#REF!</definedName>
    <definedName name="TBe0109e6b_553a_4638_a2ea_cd6c6de6b9bd" hidden="1">#REF!</definedName>
    <definedName name="TBe01e481d_b163_4776_82a1_90896518e62c" hidden="1">#REF!</definedName>
    <definedName name="TBe01f2bb5_e0c0_4e16_91ab_c606331df331" hidden="1">#REF!</definedName>
    <definedName name="TBe02cf714_d83e_4fa6_a01a_a70d4ae947a9" hidden="1">#REF!</definedName>
    <definedName name="TBe02e26c9_b2d4_404b_8154_c2a5c679a358" hidden="1">#REF!</definedName>
    <definedName name="TBe03194cb_4a64_40ee_9bee_529ae2aa991f" hidden="1">#REF!</definedName>
    <definedName name="TBe033339a_a097_4e30_b14e_4558c0c0279b" hidden="1">#REF!</definedName>
    <definedName name="TBe03a887f_e82c_4875_a247_c7b5eecc5a1f" hidden="1">#REF!</definedName>
    <definedName name="TBe03bebb6_e618_4f12_a3bf_741548161e79" hidden="1">#REF!</definedName>
    <definedName name="TBe03fc2d5_cfd3_46d1_811b_63236284d5b4" hidden="1">#REF!</definedName>
    <definedName name="TBe051d0cf_06ed_4c06_9a8b_b93d1a19ed88" hidden="1">#REF!</definedName>
    <definedName name="TBe05b310e_0856_4e52_9679_fa0459a27ef8" hidden="1">#REF!</definedName>
    <definedName name="TBe05cafc6_1d9a_4334_b997_f076bbcb1a51" hidden="1">#REF!</definedName>
    <definedName name="TBe05f3e38_c001_4472_8041_8c9e66a8c438" hidden="1">#REF!</definedName>
    <definedName name="TBe06a24af_7f9a_4c2e_aa69_e4850e86ce59" hidden="1">#REF!</definedName>
    <definedName name="TBe06a8c52_1429_480a_839c_e2a2f0762b2c" hidden="1">#REF!</definedName>
    <definedName name="TBe07d4d7c_db88_4542_8038_00021ec718d0" hidden="1">#REF!</definedName>
    <definedName name="TBe07f9980_5a78_4a14_992f_ad6d6004fa5d" hidden="1">#REF!</definedName>
    <definedName name="TBe08fb62c_e090_4a44_ac8d_87f5b4e9b330" hidden="1">#REF!</definedName>
    <definedName name="TBe09bd444_1b9c_4700_8035_deb526a0cc1e" hidden="1">#REF!</definedName>
    <definedName name="TBe09c4c82_d4f9_4388_a3ef_eaf60f2389fa" hidden="1">#REF!</definedName>
    <definedName name="TBe0a17672_6fb0_4e62_85db_02e391957792" hidden="1">#REF!</definedName>
    <definedName name="TBe0a5c5c1_dba7_4ce3_ba0f_2bc7534986a2" hidden="1">#REF!</definedName>
    <definedName name="TBe0b5c95f_d886_4d60_8714_d251574c8e09" hidden="1">#REF!</definedName>
    <definedName name="TBe0b6ee8b_9745_47a0_a9d8_595950c5e9ba" hidden="1">#REF!</definedName>
    <definedName name="TBe0ba8b1a_fe68_4455_99ee_47a6c2d1afbe" hidden="1">#REF!</definedName>
    <definedName name="TBe0bad3b6_bc53_4b0c_a93b_69ae50efa974" hidden="1">#REF!</definedName>
    <definedName name="TBe0c41873_3426_4829_ac2f_dce6426cfcce" hidden="1">#REF!</definedName>
    <definedName name="TBe0c8953f_ca13_420d_9384_7025148eee62" hidden="1">#REF!</definedName>
    <definedName name="TBe0c93c2f_cb84_41bf_a994_f70a2cdd29b7" hidden="1">#REF!</definedName>
    <definedName name="TBe0cd42ca_1802_4f38_ab72_6d7551b988dc" hidden="1">#REF!</definedName>
    <definedName name="TBe0d65f11_1455_46a1_badf_ee3563be4d83" hidden="1">#REF!</definedName>
    <definedName name="TBe0d796de_5731_4cc4_aa57_50beb0b2cf47" hidden="1">#REF!</definedName>
    <definedName name="TBe0da59ea_f6f8_45cf_9ba8_3903518e3e83" hidden="1">#REF!</definedName>
    <definedName name="TBe0f076d1_1c59_42f5_8fed_cc1e23306cbd" hidden="1">#REF!</definedName>
    <definedName name="TBe0f15573_c995_4d93_af12_c30577b82cc4" hidden="1">#REF!</definedName>
    <definedName name="TBe0f5d35e_90f7_494b_8def_d343613de231" hidden="1">#REF!</definedName>
    <definedName name="TBe0fa8585_181b_4544_884f_8d20f3e5b613" hidden="1">#REF!</definedName>
    <definedName name="TBe10065ba_6f7c_4bf0_a1ba_8f07a712196f" hidden="1">#REF!</definedName>
    <definedName name="TBe100b1d0_cfe9_4f08_b3c7_40f0815481c9" hidden="1">#REF!</definedName>
    <definedName name="TBe102110f_28cc_4d49_b885_462568068a06" hidden="1">#REF!</definedName>
    <definedName name="TBe1031f0d_e74e_48d2_9412_1b5db98ae306" hidden="1">#REF!</definedName>
    <definedName name="TBe108ab96_c68a_4815_8b2b_2fc7c602a248" hidden="1">#REF!</definedName>
    <definedName name="TBe113f777_f94a_402b_bc04_adc7abf87ad2" hidden="1">#REF!</definedName>
    <definedName name="TBe1160381_6deb_4ae7_88ef_7f928ea9117d" hidden="1">#REF!</definedName>
    <definedName name="TBe11e7fdd_6e7a_4839_ae11_1048ee78bc44" hidden="1">#REF!</definedName>
    <definedName name="TBe11ebb39_bb66_412a_9bad_c8951df6ab3e" hidden="1">#REF!</definedName>
    <definedName name="TBe1236f37_d79f_4bdc_a220_c062c34a2d0c" hidden="1">#REF!</definedName>
    <definedName name="TBe1259230_1233_4b37_bdea_254784d323c0" hidden="1">#REF!</definedName>
    <definedName name="TBe126328f_b18d_4df4_b94a_8b23518953fd" hidden="1">#REF!</definedName>
    <definedName name="TBe1272c6d_56eb_474a_bd0e_f1061655c26f" hidden="1">#REF!</definedName>
    <definedName name="TBe12a1d40_8576_4acd_af37_eb38ecbcedd6" hidden="1">#REF!</definedName>
    <definedName name="TBe12d939b_c4d4_41e7_986d_f36458adfe78" hidden="1">#REF!</definedName>
    <definedName name="TBe13ad0e7_a590_4d8e_a8cb_f1fe96e0fd68" hidden="1">#REF!</definedName>
    <definedName name="TBe13ad39c_af09_4680_9138_cccf50c869ac" hidden="1">#REF!</definedName>
    <definedName name="TBe140796f_a5c8_48b9_90e7_b9bb82c1d5b0" hidden="1">#REF!</definedName>
    <definedName name="TBe155ae13_739d_42f1_b458_64f36d0d98fc" hidden="1">#REF!</definedName>
    <definedName name="TBe15df662_2866_4cec_acf0_18081daf3277" hidden="1">#REF!</definedName>
    <definedName name="TBe15ff7c4_7621_4731_8703_5f8323ddfb82" hidden="1">#REF!</definedName>
    <definedName name="TBe16a0ff6_c1d2_4c15_96f1_40b9f8eff6fe" hidden="1">#REF!</definedName>
    <definedName name="TBe16aae13_cae6_44a5_9d7b_b9592cb37a90" hidden="1">#REF!</definedName>
    <definedName name="TBe16b5b3d_409c_469e_ac0d_c3e4aba20e6c" hidden="1">#REF!</definedName>
    <definedName name="TBe17507a8_1e17_4ab4_abbc_1db093f9e6bc" hidden="1">#REF!</definedName>
    <definedName name="TBe17a31ff_6bd0_4a34_9a7d_995ef77ac0c6" hidden="1">#REF!</definedName>
    <definedName name="TBe18f46f9_6895_4269_a6f3_273fc7ce43ba" hidden="1">#REF!</definedName>
    <definedName name="TBe19c2de9_42d8_4732_957d_fa49ad2db4a9" hidden="1">#REF!</definedName>
    <definedName name="TBe19e2bc3_caf7_4085_aa90_c379b8dba64f" hidden="1">#REF!</definedName>
    <definedName name="TBe1a0adc9_f404_495e_add8_3eb1ef15511b" hidden="1">#REF!</definedName>
    <definedName name="TBe1a180c9_2c7b_4c7e_9fdf_218bfa62925d" hidden="1">#REF!</definedName>
    <definedName name="TBe1a8a8d8_d669_49aa_93ab_78167644b74d" hidden="1">#REF!</definedName>
    <definedName name="TBe1aa6cc0_047a_4fd7_a618_6919e13818d6" hidden="1">#REF!</definedName>
    <definedName name="TBe1ab5ab0_d81c_4ec2_a4d4_323b84a7fe7d" hidden="1">#REF!</definedName>
    <definedName name="TBe1af8aec_7e91_426d_a819_36218f311c32" hidden="1">#REF!</definedName>
    <definedName name="TBe1b1fcca_b8eb_49b5_bce9_cf25aa030d06" hidden="1">#REF!</definedName>
    <definedName name="TBe1b75701_1334_4bc1_b6db_0ee6b1a49e89" hidden="1">#REF!</definedName>
    <definedName name="TBe1bc5260_1d5d_407b_ac6d_6cc7ce821a69" hidden="1">#REF!</definedName>
    <definedName name="TBe1c91335_b44a_418c_8305_17018646df04" hidden="1">#REF!</definedName>
    <definedName name="TBe1cb9d77_64d9_408e_8269_8f5009d0e5ff" hidden="1">#REF!</definedName>
    <definedName name="TBe1cd608f_8232_4b94_82bc_2062173a58a9" hidden="1">#REF!</definedName>
    <definedName name="TBe1d4833a_a996_4b32_8099_db3e7876ca0f" hidden="1">#REF!</definedName>
    <definedName name="TBe1d63a0b_45e7_4126_b346_1479d536e192" hidden="1">#REF!</definedName>
    <definedName name="TBe1d91c1e_ed8e_4d27_9dcd_ec7b6be81df7" hidden="1">#REF!</definedName>
    <definedName name="TBe1da6ed5_e9b4_4d49_be72_a12fe758da57" hidden="1">#REF!</definedName>
    <definedName name="TBe1dff4b5_6bbb_41de_bfa8_7c31c7eccd24" hidden="1">#REF!</definedName>
    <definedName name="TBe1fb0033_7fab_42a2_a193_ec52a2729bcc" hidden="1">#REF!</definedName>
    <definedName name="TBe2135ddc_42ba_429e_8855_79f69d17b23f" hidden="1">#REF!</definedName>
    <definedName name="TBe21366eb_982c_441a_b070_08c454e5fdb7" hidden="1">#REF!</definedName>
    <definedName name="TBe213c216_9081_4118_a5c1_a967282dfc27" hidden="1">#REF!</definedName>
    <definedName name="TBe21f6cef_b235_4cb3_8898_fafe0c9681f0" hidden="1">#REF!</definedName>
    <definedName name="TBe22142ef_f009_42c8_b8f4_a45857c96f82" hidden="1">#REF!</definedName>
    <definedName name="TBe2260af8_bc2b_4534_803a_bdf157c03c5a" hidden="1">#REF!</definedName>
    <definedName name="TBe23f2382_ccb0_4c6d_8446_e3492313a99a" hidden="1">#REF!</definedName>
    <definedName name="TBe2421df0_fa07_4daa_aa0d_b8593cf00c33" hidden="1">#REF!</definedName>
    <definedName name="TBe2489c36_1597_4e92_bba9_7683c616cb99" hidden="1">#REF!</definedName>
    <definedName name="TBe248c094_d582_4bcd_bd00_0d836ad0f996" hidden="1">#REF!</definedName>
    <definedName name="TBe24c7dd9_8ce5_47e3_b1ee_5e6c550f0343" hidden="1">#REF!</definedName>
    <definedName name="TBe2581034_67ee_4b0d_9a7e_c968e39ad999" hidden="1">#REF!</definedName>
    <definedName name="TBe2593d53_122e_464e_8dfd_5a70753a89cf" hidden="1">#REF!</definedName>
    <definedName name="TBe259de0a_f66e_4639_9f6d_a775f2ac60e3" hidden="1">#REF!</definedName>
    <definedName name="TBe260f10c_de37_46dc_8168_df0726aa4d98" hidden="1">#REF!</definedName>
    <definedName name="TBe2701bea_572a_455c_b0de_02db48062540" hidden="1">#REF!</definedName>
    <definedName name="TBe272a4f7_55d6_4ef4_92af_c1f43c833921" hidden="1">#REF!</definedName>
    <definedName name="TBe283d955_5ae2_44eb_9a7e_8dde15646e80" hidden="1">#REF!</definedName>
    <definedName name="TBe2872632_49a8_4e66_869e_8704f312f641" hidden="1">#REF!</definedName>
    <definedName name="TBe28985f4_2aa1_4a35_b6fe_10ec6830be75" hidden="1">#REF!</definedName>
    <definedName name="TBe28e202f_6a14_48d6_beb4_f089986a4b60" hidden="1">#REF!</definedName>
    <definedName name="TBe2943849_635e_463c_9e51_279026c697b2" hidden="1">#REF!</definedName>
    <definedName name="TBe29fbd73_7cd9_4026_9c9f_7ed2db08b1d1" hidden="1">#REF!</definedName>
    <definedName name="TBe2b53b7e_514d_46f7_8565_281dc2e15362" hidden="1">#REF!</definedName>
    <definedName name="TBe2b559b2_be23_49a8_829e_d55767bd5bbf" hidden="1">#REF!</definedName>
    <definedName name="TBe2beb748_f455_4c79_8fc9_d774e5eb62b6" hidden="1">#REF!</definedName>
    <definedName name="TBe2c704f9_7aae_4a38_8e42_4105cab4f3f6" hidden="1">#REF!</definedName>
    <definedName name="TBe2c98108_7ba3_4c2a_8530_f4552385e280" hidden="1">#REF!</definedName>
    <definedName name="TBe2d88311_9b56_4eda_8250_c688b504ebc1" hidden="1">#REF!</definedName>
    <definedName name="TBe2d9b891_3809_4b38_8471_d0285a24cfde" hidden="1">#REF!</definedName>
    <definedName name="TBe2da5ac1_c56a_4269_917e_d57ec330b320" hidden="1">#REF!</definedName>
    <definedName name="TBe2e4c5b5_6dd9_41a5_a221_76d947d146d3" hidden="1">#REF!</definedName>
    <definedName name="TBe2e907d1_a1ff_4f94_9e2f_68e36f3b2d27" hidden="1">#REF!</definedName>
    <definedName name="TBe2ea9b1b_0992_46b7_abe3_23c29f048f70" hidden="1">#REF!</definedName>
    <definedName name="TBe2f62716_4df5_48ac_9a28_3c9002adf804" hidden="1">#REF!</definedName>
    <definedName name="TBe2fe758c_1462_47b4_b285_f1fa59b45d36" hidden="1">#REF!</definedName>
    <definedName name="TBe3095eb2_6061_45f5_a7d3_fcbeac27dbf3" hidden="1">#REF!</definedName>
    <definedName name="TBe30fc80a_20ac_4235_804e_1266e7fae204" hidden="1">#REF!</definedName>
    <definedName name="TBe3152c5d_f4cf_45cc_862a_c6e5aaf3817b" hidden="1">#REF!</definedName>
    <definedName name="TBe3188cd6_ea54_4ab7_a6fe_658b20069ad5" hidden="1">#REF!</definedName>
    <definedName name="TBe3191fe0_ea42_4826_b7bd_dc63afc4b090" hidden="1">#REF!</definedName>
    <definedName name="TBe3282f48_6b84_45b5_8ed4_30365b95f0ee" hidden="1">#REF!</definedName>
    <definedName name="TBe328affa_9aa7_420f_8cc2_20923ec156c2" hidden="1">#REF!</definedName>
    <definedName name="TBe3294d3b_6a9f_44b1_9da0_2b49a7b988a7" hidden="1">#REF!</definedName>
    <definedName name="TBe330598e_1097_498d_ab32_ad1e427dc76b" hidden="1">#REF!</definedName>
    <definedName name="TBe337f611_8118_41aa_a3a1_1a5dfe0fe8e1" hidden="1">#REF!</definedName>
    <definedName name="TBe3384296_5d69_494d_ac70_c269d1312cbc" hidden="1">#REF!</definedName>
    <definedName name="TBe33848c5_6d51_46a5_b920_1c6bda0e29e4" hidden="1">#REF!</definedName>
    <definedName name="TBe33b7895_61e4_454a_81bf_ae7e3475c72c" hidden="1">#REF!</definedName>
    <definedName name="TBe33f9114_53ec_4436_ad6a_7495236faef5" hidden="1">#REF!</definedName>
    <definedName name="TBe3456d05_32a6_4272_b7cb_31e51396734d" hidden="1">#REF!</definedName>
    <definedName name="TBe34b516e_de24_4672_a29d_b9e838501a6f" hidden="1">#REF!</definedName>
    <definedName name="TBe34dbf9e_9f06_4bd7_b84c_fcb37c28686d" hidden="1">#REF!</definedName>
    <definedName name="TBe3505fb6_9480_4f5a_afa2_db3de5a5db24" hidden="1">#REF!</definedName>
    <definedName name="TBe3677810_783d_4630_9399_b2f4d232442d" hidden="1">#REF!</definedName>
    <definedName name="TBe36ad1b4_74cd_456d_86a5_b29f2c7dc2fa" hidden="1">#REF!</definedName>
    <definedName name="TBe36e4033_ee23_49f2_8c70_c0757d353972" hidden="1">#REF!</definedName>
    <definedName name="TBe36fbb2f_f27c_4702_9655_4c75099df961" hidden="1">#REF!</definedName>
    <definedName name="TBe37ef958_c0c1_440d_a1a2_74820ecfbf1f" hidden="1">#REF!</definedName>
    <definedName name="TBe3836a27_8278_473c_9b53_052c5d02c696" hidden="1">#REF!</definedName>
    <definedName name="TBe3939a0f_56ff_43a1_81ca_dae9231fe0f8" hidden="1">#REF!</definedName>
    <definedName name="TBe393aa31_511c_46bd_81df_f6a6dcd83c3a" hidden="1">#REF!</definedName>
    <definedName name="TBe3940e07_331f_4e06_b7bd_26ec02ef7fa6" hidden="1">#REF!</definedName>
    <definedName name="TBe39e0344_7bbc_4290_ba1c_8b9ca5b00b0d" hidden="1">#REF!</definedName>
    <definedName name="TBe3a6dd9a_a9e4_4841_9e92_f3930226888f" hidden="1">#REF!</definedName>
    <definedName name="TBe3a7cf38_565c_4e6f_a18d_84427ac7d09d" hidden="1">#REF!</definedName>
    <definedName name="TBe3add50a_2ef5_44bb_b156_092553caea16" hidden="1">#REF!</definedName>
    <definedName name="TBe3b0a45d_f330_4202_aa5a_6161350849b8" hidden="1">#REF!</definedName>
    <definedName name="TBe3bcfd47_bcbf_40ef_ba12_e59ec2641aa1" hidden="1">#REF!</definedName>
    <definedName name="TBe3c14fe4_c0c6_4043_aa70_df1502b657eb" hidden="1">#REF!</definedName>
    <definedName name="TBe3cdb691_8489_4882_86d9_a6752ee9fb0a" hidden="1">#REF!</definedName>
    <definedName name="TBe3cf9284_2e90_45a5_98ab_2425c53a0a51" hidden="1">#REF!</definedName>
    <definedName name="TBe3da9655_f208_41ae_9269_3f2f48fcc47c" hidden="1">#REF!</definedName>
    <definedName name="TBe3dce381_8546_444a_b9f9_596b7b2ac4c8" hidden="1">#REF!</definedName>
    <definedName name="TBe3e16d1b_dc24_4605_ac0f_f4164b1332a8" hidden="1">#REF!</definedName>
    <definedName name="TBe3f9498a_005e_436d_a571_37989068cc7e" hidden="1">#REF!</definedName>
    <definedName name="TBe3f971ce_0286_44b6_bb8f_e71af60daf2a" hidden="1">#REF!</definedName>
    <definedName name="TBe3fa5a79_3321_42ac_b2fd_bd4f185a074a" hidden="1">#REF!</definedName>
    <definedName name="TBe4022e0f_43f7_4021_b051_37db74660db8" hidden="1">#REF!</definedName>
    <definedName name="TBe417bc3a_9bd8_4267_a468_d44f15a3f361" hidden="1">#REF!</definedName>
    <definedName name="TBe417c120_2dd7_4d0e_a35e_c74a4aeb9157" hidden="1">#REF!</definedName>
    <definedName name="TBe42107bc_49f1_401c_b61b_ba4bacb14c24" hidden="1">#REF!</definedName>
    <definedName name="TBe425408d_febe_47a0_97d9_37677640f5df" hidden="1">#REF!</definedName>
    <definedName name="TBe426918b_3c7e_4178_9967_35461d853cc6" hidden="1">#REF!</definedName>
    <definedName name="TBe42b95a4_927a_45ee_a778_ebd419c61609" hidden="1">#REF!</definedName>
    <definedName name="TBe4314454_f2d1_45f1_82fc_59604339d8cb" hidden="1">#REF!</definedName>
    <definedName name="TBe434f679_a528_45ee_9d14_bd34ee764a0e" hidden="1">#REF!</definedName>
    <definedName name="TBe43660e3_2841_49d4_8f45_8103f2b82682" hidden="1">#REF!</definedName>
    <definedName name="TBe43c1387_8167_4011_ac84_46bfe88f9b96" hidden="1">#REF!</definedName>
    <definedName name="TBe4420c0c_cac3_4bd6_a063_aaae9a289797" hidden="1">#REF!</definedName>
    <definedName name="TBe448233d_3111_4583_8fa8_9b76ce69d9bf" hidden="1">#REF!</definedName>
    <definedName name="TBe4494e28_76cd_4744_989f_cedf5998b811" hidden="1">#REF!</definedName>
    <definedName name="TBe44d3181_dac0_4994_b6a3_dcddbe59ec60" hidden="1">#REF!</definedName>
    <definedName name="TBe45a6b4e_d4c1_48ca_93ed_e34a0e93bd23" hidden="1">#REF!</definedName>
    <definedName name="TBe45fbaa0_3798_4ae1_b625_3ff653ffb0f8" hidden="1">#REF!</definedName>
    <definedName name="TBe4634c28_d57e_410f_96ac_68b88cdeb226" hidden="1">#REF!</definedName>
    <definedName name="TBe4636f7d_2315_4485_a8b1_7ab69f48f79f" hidden="1">#REF!</definedName>
    <definedName name="TBe464100f_c8d8_4299_9136_d98df82829af" hidden="1">#REF!</definedName>
    <definedName name="TBe4664ac5_d2dc_47f9_a470_0d5280275ae5" hidden="1">#REF!</definedName>
    <definedName name="TBe4670dfe_8e0d_490d_92d6_0c3a17b9c1a4" hidden="1">#REF!</definedName>
    <definedName name="TBe46a7411_6113_43b5_a64f_86908b782fda" hidden="1">#REF!</definedName>
    <definedName name="TBe46daf59_cd3f_42e2_8404_1377d85c3555" hidden="1">#REF!</definedName>
    <definedName name="TBe46e02d6_f711_407a_89ad_856880c6aebc" hidden="1">#REF!</definedName>
    <definedName name="TBe4785a1f_6286_4263_a48c_74afd40a0711" hidden="1">#REF!</definedName>
    <definedName name="TBe4795acf_53f0_454b_aad9_75e90eed17ca" hidden="1">#REF!</definedName>
    <definedName name="TBe47d4bc7_cd53_4e11_a7bf_30061ea9edfa" hidden="1">#REF!</definedName>
    <definedName name="TBe48086e9_a3c9_4a99_b777_8e4aa3a394fb" hidden="1">#REF!</definedName>
    <definedName name="TBe481afb2_a424_4c59_9fce_3699107c0be9" hidden="1">#REF!</definedName>
    <definedName name="TBe48b11c3_54d6_4eeb_9ac3_75d7497d9570" hidden="1">#REF!</definedName>
    <definedName name="TBe498f6ca_b096_4ccb_8a60_44377755ced3" hidden="1">#REF!</definedName>
    <definedName name="TBe4b8e882_b652_43ac_96e2_df1ca0ed1eb4" hidden="1">#REF!</definedName>
    <definedName name="TBe4bb3c10_947d_45d6_8f19_cdae23042483" hidden="1">#REF!</definedName>
    <definedName name="TBe4ca5744_9357_44a7_89b9_d6bd985ccefe" hidden="1">#REF!</definedName>
    <definedName name="TBe4cce65d_6526_4874_8375_221794c96f84" hidden="1">#REF!</definedName>
    <definedName name="TBe4d75518_6ad1_4d40_8a9e_b730ffb86079" hidden="1">#REF!</definedName>
    <definedName name="TBe4e938b0_0b10_4eea_b61d_cc324806d0cd" hidden="1">#REF!</definedName>
    <definedName name="TBe4f383b7_73c7_423f_a18b_098e4a6a7da8" hidden="1">#REF!</definedName>
    <definedName name="TBe4f41941_ab46_4ff4_a4b5_046d5c3d7aaf" hidden="1">#REF!</definedName>
    <definedName name="TBe4fdc972_85c3_421f_baf7_c99c9b5842d2" hidden="1">#REF!</definedName>
    <definedName name="TBe502accf_8827_4e64_ba12_0554b9ec146c" hidden="1">#REF!</definedName>
    <definedName name="TBe504fe6e_b47d_4d83_bfd1_75e0c3d93b6c" hidden="1">#REF!</definedName>
    <definedName name="TBe50501b8_f83f_4f59_b3eb_e1247bdc9a45" hidden="1">#REF!</definedName>
    <definedName name="TBe50a87f4_ca87_44b3_b01f_9748e4a28a3b" hidden="1">#REF!</definedName>
    <definedName name="TBe50d3649_1e93_4f1f_865c_97a565c0584f" hidden="1">#REF!</definedName>
    <definedName name="TBe5125e34_2da8_4e47_8690_be61826dc4e9" hidden="1">#REF!</definedName>
    <definedName name="TBe514603d_4b73_441f_924c_b10f643d1748" hidden="1">#REF!</definedName>
    <definedName name="TBe515170c_9e01_46e4_ac99_9adfc71ebc3a" hidden="1">#REF!</definedName>
    <definedName name="TBe51ab9b3_b1fe_488d_82db_d9a917a8608a" hidden="1">#REF!</definedName>
    <definedName name="TBe51b369b_bcb6_4fdf_9604_90bab00bbb6f" hidden="1">#REF!</definedName>
    <definedName name="TBe51cd8a8_30e0_4cee_bcb8_9ec6d6219ca3" hidden="1">#REF!</definedName>
    <definedName name="TBe51d62f7_ba8d_4ef4_90b5_a0dc9bc0cf0e" hidden="1">#REF!</definedName>
    <definedName name="TBe52a7e7d_caf5_46d1_b7b7_f083aaac2df4" hidden="1">#REF!</definedName>
    <definedName name="TBe52df57e_980d_4996_9bf2_3fc4f567b268" hidden="1">#REF!</definedName>
    <definedName name="TBe5433f77_980c_4feb_aa18_477cfec430cc" hidden="1">#REF!</definedName>
    <definedName name="TBe54a6670_eb73_40af_b816_6b76ee607e39" hidden="1">#REF!</definedName>
    <definedName name="TBe54e1f6a_8d8e_438e_9bfa_3cd2a7eb1443" hidden="1">#REF!</definedName>
    <definedName name="TBe5563293_812d_46ac_823e_42fd30ab1375" hidden="1">#REF!</definedName>
    <definedName name="TBe5584ab6_e7aa_404f_8b2a_1a1ceb16297f" hidden="1">#REF!</definedName>
    <definedName name="TBe55dabcf_42a6_4225_99c9_117d1e9e11ce" hidden="1">#REF!</definedName>
    <definedName name="TBe567a38e_7640_412a_930c_c3df3e1c2c2b" hidden="1">#REF!</definedName>
    <definedName name="TBe567b137_d063_4536_b495_0dbec90dcd80" hidden="1">#REF!</definedName>
    <definedName name="TBe5725caf_c458_4684_9848_eba823509907" hidden="1">#REF!</definedName>
    <definedName name="TBe573a90c_15ff_4230_9cb6_71c19b0c0e71" hidden="1">#REF!</definedName>
    <definedName name="TBe574c22e_c769_4384_98ce_112338806990" hidden="1">#REF!</definedName>
    <definedName name="TBe57afd85_b900_4905_b515_69da8801e6cf" hidden="1">#REF!</definedName>
    <definedName name="TBe57e98de_f095_4dcd_a402_e10df86eaef2" hidden="1">#REF!</definedName>
    <definedName name="TBe5847a02_97c6_4018_9e1e_be7a0cb050a3" hidden="1">#REF!</definedName>
    <definedName name="TBe5862fb3_329e_4e8a_9edb_bff6e5e21c3c" hidden="1">#REF!</definedName>
    <definedName name="TBe597ebae_fcf8_42be_b6d6_b8075b8a474b" hidden="1">#REF!</definedName>
    <definedName name="TBe59a063b_67bc_4c06_84de_414c62b17a10" hidden="1">#REF!</definedName>
    <definedName name="TBe59a9ce9_9bf4_4320_ba23_9ac2bf76eb72" hidden="1">#REF!</definedName>
    <definedName name="TBe5ab15ae_1ccb_4e59_8613_f45796979904" hidden="1">#REF!</definedName>
    <definedName name="TBe5aea5b1_913b_473e_8d14_a7cb4c6a9387" hidden="1">#REF!</definedName>
    <definedName name="TBe5ba53c6_1006_4a60_8bc0_7d2472edf3a8" hidden="1">#REF!</definedName>
    <definedName name="TBe5ba63f1_817b_4302_b4c8_b88387add832" hidden="1">#REF!</definedName>
    <definedName name="TBe5bc9b69_ab86_4871_8bc4_b12a2ed7cd26" hidden="1">#REF!</definedName>
    <definedName name="TBe5c2c793_6ed6_4b32_b70d_208e3edb702d" hidden="1">#REF!</definedName>
    <definedName name="TBe5db0283_cfee_4b4f_bb16_77eb9fb22847" hidden="1">#REF!</definedName>
    <definedName name="TBe5dd303c_22ef_4a7a_913a_6e92549c6a2f" hidden="1">#REF!</definedName>
    <definedName name="TBe5e2eecc_80fd_404b_b8b0_bbf78cb61a96" hidden="1">#REF!</definedName>
    <definedName name="TBe5e47c33_992f_4639_b5a5_1df4d6a7bcde" hidden="1">#REF!</definedName>
    <definedName name="TBe5f3a2ff_433f_4e82_9370_746ff5eb9b0a" hidden="1">#REF!</definedName>
    <definedName name="TBe5f46cb1_e3d8_431d_af39_d55b2b526cde" hidden="1">#REF!</definedName>
    <definedName name="TBe5f82d11_3593_4c95_8849_fff5398ff366" hidden="1">#REF!</definedName>
    <definedName name="TBe5f93c19_d51b_474e_9e4f_16f6c1c8f223" hidden="1">#REF!</definedName>
    <definedName name="TBe5fa2c67_2285_4dec_8f47_74786b79c16f" hidden="1">#REF!</definedName>
    <definedName name="TBe5ff2178_5e2b_470d_b69c_03c7140af650" hidden="1">#REF!</definedName>
    <definedName name="TBe601c882_2323_43c7_b9e6_5ec54cb6c888" hidden="1">#REF!</definedName>
    <definedName name="TBe606706c_3686_4c64_a79b_0016f489a457" hidden="1">#REF!</definedName>
    <definedName name="TBe60dfccd_0c66_4fe7_8fda_e35e63837ad1" hidden="1">#REF!</definedName>
    <definedName name="TBe6160cc4_7682_4d49_a62c_127ac45a1f50" hidden="1">#REF!</definedName>
    <definedName name="TBe61ea57e_a5fb_45f3_89e7_fc064fced0de" hidden="1">#REF!</definedName>
    <definedName name="TBe6284c4b_0d04_473e_8eec_a00c8ea3fd6c" hidden="1">#REF!</definedName>
    <definedName name="TBe62b5f94_633f_4bbf_a56d_f04cdb7c96ac" hidden="1">#REF!</definedName>
    <definedName name="TBe63a260a_91da_41bc_8a4d_c84b272ba1ab" hidden="1">#REF!</definedName>
    <definedName name="TBe645559f_e0b8_4d6b_9c7f_933daa5d2dc4" hidden="1">#REF!</definedName>
    <definedName name="TBe64791bd_d0db_4e6e_8830_2a79bc84554a" hidden="1">#REF!</definedName>
    <definedName name="TBe64e47a1_bdeb_4051_a83b_ca67a95c1f0f" hidden="1">#REF!</definedName>
    <definedName name="TBe655a483_7832_42d5_8737_218dd9c6ec17" hidden="1">#REF!</definedName>
    <definedName name="TBe657f7db_6142_4c3b_8705_db29af221589" hidden="1">#REF!</definedName>
    <definedName name="TBe6663143_fbb7_4f55_a4bd_dd2392367a6a" hidden="1">#REF!</definedName>
    <definedName name="TBe66c5910_db13_4489_b16a_0e1bb61f841b" hidden="1">#REF!</definedName>
    <definedName name="TBe66c6da9_f0ea_4dae_91c0_b38ea09821b9" hidden="1">#REF!</definedName>
    <definedName name="TBe66f20bf_9c51_469d_8bab_2cce1367f88c" hidden="1">#REF!</definedName>
    <definedName name="TBe6796e10_c9bf_4107_ba10_486e8b1b1cf4" hidden="1">#REF!</definedName>
    <definedName name="TBe67a1a19_64f0_4eb4_895d_5466fca93bd6" hidden="1">#REF!</definedName>
    <definedName name="TBe684e36a_3d36_45ec_9eeb_57f1a534ec5d" hidden="1">#REF!</definedName>
    <definedName name="TBe68c1a2e_258e_4902_b996_3528bc156546" hidden="1">#REF!</definedName>
    <definedName name="TBe691bf66_f511_4a0e_a334_c652f6356675" hidden="1">#REF!</definedName>
    <definedName name="TBe69674a5_ff82_4d39_a42b_c01c2c637d9c" hidden="1">#REF!</definedName>
    <definedName name="TBe6a1eb50_7a33_4080_ab53_0bffae92297a" hidden="1">#REF!</definedName>
    <definedName name="TBe6a4b533_dbde_40df_8b49_d9957fa4ffb6" hidden="1">#REF!</definedName>
    <definedName name="TBe6a5e591_0bb8_42c7_b6b9_5308d2e92291" hidden="1">#REF!</definedName>
    <definedName name="TBe6aeac05_2abe_47a7_af07_1fd0d56730c7" hidden="1">#REF!</definedName>
    <definedName name="TBe6af3dc9_a5fe_4dd0_9a17_511298df8b1e" hidden="1">#REF!</definedName>
    <definedName name="TBe6b0cdac_e4cc_4222_9b2a_ba6c22442c73" hidden="1">#REF!</definedName>
    <definedName name="TBe6ba25a4_625c_4916_994a_8254ac32b618" hidden="1">#REF!</definedName>
    <definedName name="TBe6bafcb7_20aa_44a1_880b_48a0994c7fc1" hidden="1">#REF!</definedName>
    <definedName name="TBe6bced50_6cd7_4e56_a1e6_bf967e216940" hidden="1">#REF!</definedName>
    <definedName name="TBe6d94f03_3021_4f60_b27d_e5281e94e767" hidden="1">#REF!</definedName>
    <definedName name="TBe6f27326_8910_4cc4_8197_8d3987aeb266" hidden="1">#REF!</definedName>
    <definedName name="TBe6f545bb_b431_42dd_bdc3_8f593680916b" hidden="1">#REF!</definedName>
    <definedName name="TBe6f6c632_cfd5_4d02_b000_83514d6be71c" hidden="1">#REF!</definedName>
    <definedName name="TBe70485ae_cd61_488c_910d_7d47df4f2726" hidden="1">#REF!</definedName>
    <definedName name="TBe706839c_7ce0_4983_9993_cf7f02ef0b5f" hidden="1">#REF!</definedName>
    <definedName name="TBe70cd26b_6966_44dc_bd94_d101a3ff06ac" hidden="1">#REF!</definedName>
    <definedName name="TBe70d6365_9190_44dc_afbb_c19d6076a42b" hidden="1">#REF!</definedName>
    <definedName name="TBe7119622_2c25_4748_9113_354ef6e7356e" hidden="1">#REF!</definedName>
    <definedName name="TBe7180fef_0dbe_4ead_ba48_9d6e5e2b02d3" hidden="1">#REF!</definedName>
    <definedName name="TBe7187cbc_4cbe_4094_9dc8_d4512b11ac2b" hidden="1">#REF!</definedName>
    <definedName name="TBe7459679_f633_4694_91e9_92fd735543b7" hidden="1">#REF!</definedName>
    <definedName name="TBe74a6794_ba4b_47f0_8b50_a9c82980deb7" hidden="1">#REF!</definedName>
    <definedName name="TBe76a1383_4282_4570_b9c0_78be76314801" hidden="1">#REF!</definedName>
    <definedName name="TBe76d9935_b1c4_40b6_9107_6a1e3ca6c71b" hidden="1">#REF!</definedName>
    <definedName name="TBe77336a8_b596_4488_8d63_f30d49e987ab" hidden="1">#REF!</definedName>
    <definedName name="TBe7740570_b281_4aee_bef2_2020b0de054d" hidden="1">#REF!</definedName>
    <definedName name="TBe777cc6b_ea11_4dfc_bbe4_c22a7e32bfdc" hidden="1">#REF!</definedName>
    <definedName name="TBe77ca470_561c_4a71_b5d0_5927c0f95828" hidden="1">#REF!</definedName>
    <definedName name="TBe77d17bc_7de7_48d3_bb80_35502fd7b86c" hidden="1">#REF!</definedName>
    <definedName name="TBe77fd9d3_9345_466b_bc44_1ae8fee8800c" hidden="1">#REF!</definedName>
    <definedName name="TBe7873a59_00d9_4f6b_8612_75ee4cfb4825" hidden="1">#REF!</definedName>
    <definedName name="TBe789182a_0616_4cec_9d10_f6477553169a" hidden="1">#REF!</definedName>
    <definedName name="TBe794b110_684a_469a_b81a_d2a4fc40d4af" hidden="1">#REF!</definedName>
    <definedName name="TBe79e21ef_279b_43be_9a70_d6ef4855bacf" hidden="1">#REF!</definedName>
    <definedName name="TBe7a1f4d2_e13b_4255_b134_126db71aab03" hidden="1">#REF!</definedName>
    <definedName name="TBe7a8ebcf_0558_42c0_9947_6f1438a03272" hidden="1">#REF!</definedName>
    <definedName name="TBe7b9c56b_eed5_4bb7_9f96_d8a3648b4cc7" hidden="1">#REF!</definedName>
    <definedName name="TBe7c2fe19_cbe3_42b8_86ce_74657e478271" hidden="1">#REF!</definedName>
    <definedName name="TBe7e26f7a_d87e_4682_a9f1_9d6331e42966" hidden="1">#REF!</definedName>
    <definedName name="TBe7e58258_665f_4475_a10e_220b7e9d36c9" hidden="1">#REF!</definedName>
    <definedName name="TBe7f4aea8_f9fe_486f_a42f_5a47cc8282b1" hidden="1">#REF!</definedName>
    <definedName name="TBe7f7b194_f9e7_471b_98aa_7bfeebe29fb7" hidden="1">#REF!</definedName>
    <definedName name="TBe80ed082_2fd7_42c3_ba47_08c8feb0dfe6" hidden="1">#REF!</definedName>
    <definedName name="TBe81382a1_5629_424c_9374_16459943e950" hidden="1">#REF!</definedName>
    <definedName name="TBe8179029_e8df_4672_b9c1_98e1d5e8faa5" hidden="1">#REF!</definedName>
    <definedName name="TBe8192e91_f4a2_4d54_9793_b6279fbb9700" hidden="1">#REF!</definedName>
    <definedName name="TBe81d3f2b_c549_43ac_bc67_d6ebff58e382" hidden="1">#REF!</definedName>
    <definedName name="TBe820103e_49ab_4bfc_be61_97f7e83c0112" hidden="1">#REF!</definedName>
    <definedName name="TBe8253164_ca0d_4473_bcba_e09c18dc6af0" hidden="1">#REF!</definedName>
    <definedName name="TBe8326855_2cd8_4f67_a4ec_98ba54c03562" hidden="1">#REF!</definedName>
    <definedName name="TBe837dc16_7e55_492d_96cc_4f7e6e05f896" hidden="1">#REF!</definedName>
    <definedName name="TBe84fbcbc_826d_4e58_8f37_6e01b412a546" hidden="1">#REF!</definedName>
    <definedName name="TBe854e95b_c5d4_4dc1_aa4c_7c89b46feb85" hidden="1">#REF!</definedName>
    <definedName name="TBe858da7c_2fcf_420d_9537_232a87e92626" hidden="1">#REF!</definedName>
    <definedName name="TBe85fc3de_cafe_4a8b_b23d_192c2485b48e" hidden="1">#REF!</definedName>
    <definedName name="TBe861c5fd_981d_4e02_9a94_8034d34f790b" hidden="1">#REF!</definedName>
    <definedName name="TBe86aaf9a_8cda_4dd2_8102_ba5395e7b816" hidden="1">#REF!</definedName>
    <definedName name="TBe87039b2_1c61_409a_b72b_9f6982e48e3d" hidden="1">#REF!</definedName>
    <definedName name="TBe8718323_cce6_4bcf_abc9_f5248ea9854c" hidden="1">#REF!</definedName>
    <definedName name="TBe87d8a00_eae2_42bd_9677_1a5bc4a5b581" hidden="1">#REF!</definedName>
    <definedName name="TBe87e9a50_f570_4ad9_9d4f_d04ab86ad53f" hidden="1">#REF!</definedName>
    <definedName name="TBe883b1bf_14dd_45b7_858d_f2559116fe38" hidden="1">#REF!</definedName>
    <definedName name="TBe894ae87_e62a_44e7_8626_6da95de2b2c8" hidden="1">#REF!</definedName>
    <definedName name="TBe8989e50_24a2_4ed6_90a9_b3ed1500e087" hidden="1">#REF!</definedName>
    <definedName name="TBe89a27d1_fac4_4c7b_a505_12b5d5083c08" hidden="1">#REF!</definedName>
    <definedName name="TBe8a81f98_33c7_4b7f_a372_a1b464b318ea" hidden="1">#REF!</definedName>
    <definedName name="TBe8c1befb_ad25_4630_a95b_91d0720381cd" hidden="1">#REF!</definedName>
    <definedName name="TBe8c2431a_a0e6_457f_9621_1d9ff78bc28d" hidden="1">#REF!</definedName>
    <definedName name="TBe8d17d7a_f3a1_4f48_8469_27c0466be06e" hidden="1">#REF!</definedName>
    <definedName name="TBe8d700a2_43df_4d35_a1c9_e714bae81195" hidden="1">#REF!</definedName>
    <definedName name="TBe8da34b9_4873_4788_b08d_9e38cb87bb77" hidden="1">#REF!</definedName>
    <definedName name="TBe8dbea22_15bd_41b2_a863_1aafd9465b7c" hidden="1">#REF!</definedName>
    <definedName name="TBe8dc3d86_8e89_4f5a_a538_df0dbca853a8" hidden="1">#REF!</definedName>
    <definedName name="TBe8e04cde_c5a2_4607_8ace_f86968dd8322" hidden="1">#REF!</definedName>
    <definedName name="TBe8e59e6e_aea0_4450_b2fd_afcbd2a5a9d2" hidden="1">#REF!</definedName>
    <definedName name="TBe8f324d7_66bc_474d_a5d5_490f86a25c79" hidden="1">#REF!</definedName>
    <definedName name="TBe8fd7317_8cf0_46e3_8477_1be822353d80" hidden="1">#REF!</definedName>
    <definedName name="TBe8ff4d1d_1aad_4f55_ba6b_63d07a3705d9" hidden="1">#REF!</definedName>
    <definedName name="TBe902769d_c7b9_4b79_8990_22443a943444" hidden="1">#REF!</definedName>
    <definedName name="TBe90562de_80d3_488b_ac4f_7b3959664c19" hidden="1">#REF!</definedName>
    <definedName name="TBe912a64f_c909_41c6_be4d_32540eced65f" hidden="1">#REF!</definedName>
    <definedName name="TBe91394a6_0896_415a_a1a7_97eb21377889" hidden="1">#REF!</definedName>
    <definedName name="TBe914b24a_1426_4f1e_afe7_29507442d984" hidden="1">#REF!</definedName>
    <definedName name="TBe92ad485_e424_41b5_b6b8_d5d2cfd71dd4" hidden="1">#REF!</definedName>
    <definedName name="TBe93238d5_8061_48fa_b600_3593206dc761" hidden="1">#REF!</definedName>
    <definedName name="TBe9326b60_658a_42e8_a1a8_81bc789550c5" hidden="1">#REF!</definedName>
    <definedName name="TBe933040a_33ca_4fe6_9f2b_719423cf86f9" hidden="1">#REF!</definedName>
    <definedName name="TBe9371c16_c2b4_48b6_9b5c_f70cacd28c60" hidden="1">#REF!</definedName>
    <definedName name="TBe93870e1_79a1_42af_8d87_3cfbe23541a9" hidden="1">#REF!</definedName>
    <definedName name="TBe939b65d_f892_45b9_8ffa_39fdfa67215d" hidden="1">#REF!</definedName>
    <definedName name="TBe94eaa2d_4a42_447b_813c_19b4b65ba01f" hidden="1">#REF!</definedName>
    <definedName name="TBe95678fa_4a63_414f_86c9_bdd450a15c4d" hidden="1">#REF!</definedName>
    <definedName name="TBe963a517_89ad_46ad_9b06_4d41e0d1d1ad" hidden="1">#REF!</definedName>
    <definedName name="TBe965c994_0f44_4aaa_be21_094792ca966e" hidden="1">#REF!</definedName>
    <definedName name="TBe975d9aa_8828_483a_8fc5_407aa93da277" hidden="1">#REF!</definedName>
    <definedName name="TBe97a0de9_ba19_4548_a5c0_c3658fbe9d8d" hidden="1">#REF!</definedName>
    <definedName name="TBe9833423_0a65_4a01_9c78_b50e39c3ab06" hidden="1">#REF!</definedName>
    <definedName name="TBe98689fd_2e8e_4cb8_a6b6_60393ac3a501" hidden="1">#REF!</definedName>
    <definedName name="TBe988fde1_be7f_424d_9e89_4b5cf7dfbb38" hidden="1">#REF!</definedName>
    <definedName name="TBe98d28ca_1550_4cd5_9048_d89d1a013b67" hidden="1">#REF!</definedName>
    <definedName name="TBe990dafe_8a64_4b84_b4c1_fd8c7b75e114" hidden="1">#REF!</definedName>
    <definedName name="TBe99c02f7_21d2_4b71_9d4e_f3871197da87" hidden="1">#REF!</definedName>
    <definedName name="TBe99d63ec_626d_4c21_876b_d8291fee6de3" hidden="1">#REF!</definedName>
    <definedName name="TBe9b10722_01ee_4538_a790_3ad8aab5566d" hidden="1">#REF!</definedName>
    <definedName name="TBe9b972b3_49ae_4bb8_80d6_6a4c0fe9f429" hidden="1">#REF!</definedName>
    <definedName name="TBe9bc8835_a01f_4f8b_ba3e_289d51dd547c" hidden="1">#REF!</definedName>
    <definedName name="TBe9c53a8b_2413_47e0_aa32_2c4c528e422a" hidden="1">#REF!</definedName>
    <definedName name="TBe9cbef4e_0b8e_4669_b272_11499a035685" hidden="1">#REF!</definedName>
    <definedName name="TBe9d1d0ef_197a_4b18_8b4f_c9817d0aa8b8" hidden="1">#REF!</definedName>
    <definedName name="TBe9d9bd84_4f50_4241_8793_1c8461d27379" hidden="1">#REF!</definedName>
    <definedName name="TBe9e93a00_9d7b_48ac_86fd_3eebc0bf02cc" hidden="1">#REF!</definedName>
    <definedName name="TBe9f3d1ef_536d_428a_824d_ddec8096c1c9" hidden="1">#REF!</definedName>
    <definedName name="TBe9f5763c_53dc_49e7_ac1b_09b3feaceda3" hidden="1">#REF!</definedName>
    <definedName name="TBe9fa09db_fd30_4b87_80eb_2f5490cdb21c" hidden="1">#REF!</definedName>
    <definedName name="TBea099a3c_82b5_4b8c_a57c_25fdcc0c43fe" hidden="1">#REF!</definedName>
    <definedName name="TBea10523d_e98f_4ff8_840a_42820680c492" hidden="1">#REF!</definedName>
    <definedName name="TBea119078_3ec8_40a6_a19b_a1c83ecd007f" hidden="1">#REF!</definedName>
    <definedName name="TBea124227_b867_41f6_a6eb_1cd5d4bea1fb" hidden="1">#REF!</definedName>
    <definedName name="TBea135a5a_fdf5_47f1_adb4_2839a71f2171" hidden="1">#REF!</definedName>
    <definedName name="TBea159617_0c9c_4b32_b0e1_04d000e8668d" hidden="1">#REF!</definedName>
    <definedName name="TBea225e20_c9c3_40fc_bee6_90c9da0d660a" hidden="1">#REF!</definedName>
    <definedName name="TBea32788f_32de_4e6b_9ea5_6fc24308ddb5" hidden="1">#REF!</definedName>
    <definedName name="TBea362b6c_8704_4b1d_ba7c_fdaa9c94c3ec" hidden="1">#REF!</definedName>
    <definedName name="TBea50de75_2680_4dd3_a66b_a77042ec1fae" hidden="1">#REF!</definedName>
    <definedName name="TBea57b344_2509_4249_9590_858e3b7e7ddf" hidden="1">#REF!</definedName>
    <definedName name="TBea5bef1a_0e1d_4979_b5a4_baafac83d738" hidden="1">#REF!</definedName>
    <definedName name="TBea60a675_8d8f_4a54_b7ee_fe5ba7b3d8ae" hidden="1">#REF!</definedName>
    <definedName name="TBea62eb17_bf85_492b_b304_1daeba6a39ea" hidden="1">#REF!</definedName>
    <definedName name="TBea6387cd_e6df_47fd_9ee7_e435d3d3d935" hidden="1">#REF!</definedName>
    <definedName name="TBea658c61_383c_4141_98e2_df7c769f0aca" hidden="1">#REF!</definedName>
    <definedName name="TBea68b10a_5ba6_4d3a_9299_d3834f986759" hidden="1">#REF!</definedName>
    <definedName name="TBea6a8d71_d250_4f2f_8410_3d7a5f47b77c" hidden="1">#REF!</definedName>
    <definedName name="TBea72678c_6580_432c_a394_68815faf5f95" hidden="1">#REF!</definedName>
    <definedName name="TBea7dafc4_b998_4f1b_a9fc_f67c070d5de7" hidden="1">#REF!</definedName>
    <definedName name="TBea7e567b_a07d_4743_bf02_cd41e26c6140" hidden="1">#REF!</definedName>
    <definedName name="TBea813a08_b5de_4b3b_bfc8_79cdd4096eaf" hidden="1">#REF!</definedName>
    <definedName name="TBea968c36_1e6d_4dc0_b42d_81ce4c750a52" hidden="1">#REF!</definedName>
    <definedName name="TBeaa45f2e_ba81_4bc6_8805_b6753d0e38da" hidden="1">#REF!</definedName>
    <definedName name="TBeaaaf3a4_9c6f_4f11_9f7e_ac50c312cca2" hidden="1">#REF!</definedName>
    <definedName name="TBeab142a6_1c1a_4cfd_9748_e9a345347848" hidden="1">#REF!</definedName>
    <definedName name="TBeab4f2f6_699a_4fb5_95cf_d3523b807893" hidden="1">#REF!</definedName>
    <definedName name="TBeabc2692_ab60_40c8_b75d_f1f163762337" hidden="1">#REF!</definedName>
    <definedName name="TBeac1cd8b_2631_498d_9674_8d552109fe00" hidden="1">#REF!</definedName>
    <definedName name="TBeac919aa_d8a5_4622_b0cb_caca4ba983fd" hidden="1">#REF!</definedName>
    <definedName name="TBeace6d7b_b4b4_41a1_8fb0_ef065feb532e" hidden="1">#REF!</definedName>
    <definedName name="TBead090a3_72f0_4227_bcbe_6479a7afb75b" hidden="1">#REF!</definedName>
    <definedName name="TBead4e45e_b20c_43c0_bff6_93c426640163" hidden="1">#REF!</definedName>
    <definedName name="TBead6fdc4_8520_496d_baa1_39b6b6d3d374" hidden="1">#REF!</definedName>
    <definedName name="TBeae1c591_8bff_4d17_a891_dc5fb10e440c" hidden="1">#REF!</definedName>
    <definedName name="TBeaebb24c_6884_4e38_8dd6_5535284ad55c" hidden="1">#REF!</definedName>
    <definedName name="TBeaedab98_caf9_4f0a_a8c2_8e11513167e2" hidden="1">#REF!</definedName>
    <definedName name="TBeaee314b_2515_49e4_b294_2e023faaf55a" hidden="1">#REF!</definedName>
    <definedName name="TBeaeecb20_aa48_4eaa_84d4_d861b07a5d2b" hidden="1">#REF!</definedName>
    <definedName name="TBeaefacd3_41c6_4f16_8d32_1135878b3d43" hidden="1">#REF!</definedName>
    <definedName name="TBeaf38b5f_05b1_48f0_bea2_621101df641b" hidden="1">#REF!</definedName>
    <definedName name="TBeb1b35af_5c1c_45c4_aaa8_df5f139f9270" hidden="1">#REF!</definedName>
    <definedName name="TBeb1f20e6_2828_4075_8555_1c24caa53c29" hidden="1">#REF!</definedName>
    <definedName name="TBeb24a4bf_e373_437d_9fa2_da63ea1c1f3c" hidden="1">#REF!</definedName>
    <definedName name="TBeb44770c_8011_41c6_807f_9cf3adf43637" hidden="1">#REF!</definedName>
    <definedName name="TBeb466350_b8e3_40cb_8373_8c7e89169245" hidden="1">#REF!</definedName>
    <definedName name="TBeb47e245_96d2_47c4_a657_442eb7432eba" hidden="1">#REF!</definedName>
    <definedName name="TBeb485a0b_185f_41f9_82f2_df8965b143fe" hidden="1">#REF!</definedName>
    <definedName name="TBeb52e6b6_ac1e_4a8e_aeff_4641aec4fffa" hidden="1">#REF!</definedName>
    <definedName name="TBeb53162e_cb56_411b_b115_caf386bc74d0" hidden="1">#REF!</definedName>
    <definedName name="TBeb64a523_847b_42c2_b9d6_1d0a3fc7d45b" hidden="1">#REF!</definedName>
    <definedName name="TBeb67141f_474c_4953_99f5_d20c0ae717be" hidden="1">#REF!</definedName>
    <definedName name="TBeb6a2ed7_3d10_4f7d_8ef4_fccf7a7dc9c8" hidden="1">#REF!</definedName>
    <definedName name="TBeb7178f5_ded8_4bdf_bcbb_477c5d56caa4" hidden="1">#REF!</definedName>
    <definedName name="TBeb7b1a3c_c5ac_4152_a9af_caa6c8cebea8" hidden="1">#REF!</definedName>
    <definedName name="TBeb7b6cbb_6f42_405d_acca_b4f736dd5aac" hidden="1">#REF!</definedName>
    <definedName name="TBeb81731c_f025_400d_b61c_7b5b083382df" hidden="1">#REF!</definedName>
    <definedName name="TBeb84dbb8_ef22_4623_ad1c_cc95d4fac2f6" hidden="1">#REF!</definedName>
    <definedName name="TBeb870f5b_114f_4eeb_a9be_5e4a268d6d3f" hidden="1">#REF!</definedName>
    <definedName name="TBeb8cdcc2_87f6_4cf8_8079_c642baa35bad" hidden="1">#REF!</definedName>
    <definedName name="TBeb901b3f_5827_45bd_958a_3bd52a63713b" hidden="1">#REF!</definedName>
    <definedName name="TBeb95fa04_9aa8_42fa_a065_afccab2b6bda" hidden="1">#REF!</definedName>
    <definedName name="TBeb9b2e79_1b0f_415b_a797_783265d02141" hidden="1">#REF!</definedName>
    <definedName name="TBeb9c3fea_f088_45c1_ac29_4106ad5b073a" hidden="1">#REF!</definedName>
    <definedName name="TBeb9e4ae5_6a48_43d4_9e61_91bf5626295d" hidden="1">#REF!</definedName>
    <definedName name="TBeba1621d_ef79_4407_a4b6_d1fe1c2fddea" hidden="1">#REF!</definedName>
    <definedName name="TBeba4b53e_9942_4997_801a_b31997afb050" hidden="1">#REF!</definedName>
    <definedName name="TBebabfeb9_df17_44bc_9366_abd4d14de103" hidden="1">#REF!</definedName>
    <definedName name="TBebb5b995_c2cf_4173_a0a5_293758227cfb" hidden="1">#REF!</definedName>
    <definedName name="TBebc27d2e_2191_406b_a385_3b4fd4b544a9" hidden="1">#REF!</definedName>
    <definedName name="TBebcad5bb_9621_4973_a90d_b82ae09e9f23" hidden="1">#REF!</definedName>
    <definedName name="TBebcba112_af88_43c9_9d40_faab24c6c542" hidden="1">#REF!</definedName>
    <definedName name="TBebce52aa_2ed9_4550_af35_4ba206775adb" hidden="1">#REF!</definedName>
    <definedName name="TBebd2e6f3_edc0_4f08_a38f_e86da1ae1752" hidden="1">#REF!</definedName>
    <definedName name="TBebdeea66_7f57_4dba_b3b1_ccdf85c2e91f" hidden="1">#REF!</definedName>
    <definedName name="TBebe7998d_2ff7_4296_a311_0a9f6568cf74" hidden="1">#REF!</definedName>
    <definedName name="TBebf3ebbf_2f59_4830_9273_d124ad92cf73" hidden="1">#REF!</definedName>
    <definedName name="TBebf89450_bf32_44a2_a1e5_a6200b65e822" hidden="1">#REF!</definedName>
    <definedName name="TBebf94528_8fd5_4426_8c30_964d94cab220" hidden="1">#REF!</definedName>
    <definedName name="TBebfc5918_abf0_48fe_9ac9_77723e4b643d" hidden="1">#REF!</definedName>
    <definedName name="TBec0517e3_a4be_4f31_ad3a_a0e79a053987" hidden="1">#REF!</definedName>
    <definedName name="TBec0613fb_c1c3_453f_b481_035280021bc9" hidden="1">#REF!</definedName>
    <definedName name="TBec07c681_baf4_44d9_930e_7eb6eb229386" hidden="1">#REF!</definedName>
    <definedName name="TBec0b2695_50e7_48b3_9431_0b24ae8a3d0f" hidden="1">#REF!</definedName>
    <definedName name="TBec113125_49ce_441b_a562_bb59ade0cc16" hidden="1">#REF!</definedName>
    <definedName name="TBec205c5c_21f7_4c2e_abdc_313db95d63e5" hidden="1">#REF!</definedName>
    <definedName name="TBec266650_2985_4ea9_be72_af2f9fad4227" hidden="1">#REF!</definedName>
    <definedName name="TBec296ee4_02ae_4c54_b834_0bf3da48625a" hidden="1">#REF!</definedName>
    <definedName name="TBec312577_0ca3_436f_85c3_f4dd16072d97" hidden="1">#REF!</definedName>
    <definedName name="TBec3459bc_ce7a_44e3_af24_540c9c620034" hidden="1">#REF!</definedName>
    <definedName name="TBec36af1d_8f1d_4fff_bfc6_8f193188479c" hidden="1">#REF!</definedName>
    <definedName name="TBec38dc5a_68b3_4bb9_8d64_4f20abefdbe6" hidden="1">#REF!</definedName>
    <definedName name="TBec3f4d04_4361_4526_9195_01ead5119b73" hidden="1">#REF!</definedName>
    <definedName name="TBec4141d6_9baf_4e5f_aac4_5d1979c0aa70" hidden="1">#REF!</definedName>
    <definedName name="TBec44445b_558d_41a6_9ac7_99f848f55786" hidden="1">#REF!</definedName>
    <definedName name="TBec45c187_d895_4758_9557_31b31b65ee19" hidden="1">#REF!</definedName>
    <definedName name="TBec47d461_a072_4068_86bb_bf4195a0e91c" hidden="1">#REF!</definedName>
    <definedName name="TBec5823d5_4913_499a_8a50_9f7ce3709619" hidden="1">#REF!</definedName>
    <definedName name="TBec60102f_3ce4_4827_968d_0d3b78282515" hidden="1">#REF!</definedName>
    <definedName name="TBec68d4fb_0451_427e_b300_8d689658eebe" hidden="1">#REF!</definedName>
    <definedName name="TBec75fa4d_7645_4ac3_b93e_77906183a27f" hidden="1">#REF!</definedName>
    <definedName name="TBec782e68_6a24_4831_8039_1cb169582cd2" hidden="1">#REF!</definedName>
    <definedName name="TBec7c0527_230d_4698_8a60_3751cdcb305b" hidden="1">#REF!</definedName>
    <definedName name="TBec7c9d09_ea3a_4ff6_a8f7_1c3acda3ca8a" hidden="1">#REF!</definedName>
    <definedName name="TBec7dbc4b_e6f1_4c0a_95a8_33dedda7d389" hidden="1">#REF!</definedName>
    <definedName name="TBec937ff9_da95_49dc_94bd_8a6151eed7b8" hidden="1">#REF!</definedName>
    <definedName name="TBeca257e1_afda_43c6_b481_3d9bfe131e68" hidden="1">#REF!</definedName>
    <definedName name="TBeca75b7b_6a53_4e8a_88d8_747e76e24cbf" hidden="1">#REF!</definedName>
    <definedName name="TBecacb94f_2263_4f71_a1ab_75cb76a6d651" hidden="1">#REF!</definedName>
    <definedName name="TBecadfcef_cb8a_4e0e_b04d_6da932474a61" hidden="1">#REF!</definedName>
    <definedName name="TBecb4bf89_63c1_4a9d_810d_6ba1a9c868c2" hidden="1">#REF!</definedName>
    <definedName name="TBecc901e6_4bd2_4b19_8c32_bf3595a55516" hidden="1">#REF!</definedName>
    <definedName name="TBeccd6347_e8f0_4187_824d_e83e38a98bc4" hidden="1">#REF!</definedName>
    <definedName name="TBecce6665_5137_4525_84ca_272dc3ba75c5" hidden="1">#REF!</definedName>
    <definedName name="TBecd5d15d_a647_4924_8085_3bbe8b5353e9" hidden="1">#REF!</definedName>
    <definedName name="TBecd9ef50_9808_4919_ab62_5c8f53354c2e" hidden="1">#REF!</definedName>
    <definedName name="TBece0d1ca_4d1d_44db_a90e_1bf906319a9d" hidden="1">#REF!</definedName>
    <definedName name="TBece182ea_91fc_4836_afae_f5e287f59c52" hidden="1">#REF!</definedName>
    <definedName name="TBece65aa6_ae9a_4b20_91a4_a854e388f604" hidden="1">#REF!</definedName>
    <definedName name="TBed0312f5_ccdf_464c_8511_ce081e5bf5ba" hidden="1">#REF!</definedName>
    <definedName name="TBed0c1676_70de_4098_a075_2ef3c4327afd" hidden="1">#REF!</definedName>
    <definedName name="TBed152132_d6e8_4ae1_b460_541d412e6e69" hidden="1">#REF!</definedName>
    <definedName name="TBed17a79e_67b1_4db9_8037_76f5519e6865" hidden="1">#REF!</definedName>
    <definedName name="TBed1846c3_650b_411a_abcb_0bb26b389842" hidden="1">#REF!</definedName>
    <definedName name="TBed19e318_bb2c_4dc7_b4e5_0944251fd34f" hidden="1">#REF!</definedName>
    <definedName name="TBed1d4b88_fc87_452e_a456_291b798ca705" hidden="1">#REF!</definedName>
    <definedName name="TBed1e8c80_4a9c_4e9e_8c46_5d470e67b69a" hidden="1">#REF!</definedName>
    <definedName name="TBed278a07_4b6a_46b6_aa98_c0ea59f98377" hidden="1">#REF!</definedName>
    <definedName name="TBed2a56d2_ce3b_41c7_9cf4_f1b2d8e311b7" hidden="1">#REF!</definedName>
    <definedName name="TBed38a53b_9a44_4bd2_ae42_3968eae1a66f" hidden="1">#REF!</definedName>
    <definedName name="TBed3eb4cc_d192_4cf3_90ff_a08d5b8ddc56" hidden="1">#REF!</definedName>
    <definedName name="TBed3f387f_487c_4ba2_927a_44fca6c9e676" hidden="1">#REF!</definedName>
    <definedName name="TBed443b10_e5e2_439d_b560_8b3e60cfe5c8" hidden="1">#REF!</definedName>
    <definedName name="TBed46d1bd_1ff5_4372_ae0d_fd742a7b28a8" hidden="1">#REF!</definedName>
    <definedName name="TBed475486_7a72_4566_9ec7_67d428f7b30c" hidden="1">#REF!</definedName>
    <definedName name="TBed494a08_40ed_4b6c_97b8_de9851357dd3" hidden="1">#REF!</definedName>
    <definedName name="TBed4d9050_6b27_4fb3_83a2_de04c38d2987" hidden="1">#REF!</definedName>
    <definedName name="TBed4e81f2_b21f_4fbb_92f4_29bbf11df3ee" hidden="1">#REF!</definedName>
    <definedName name="TBed50b701_0c2e_44a0_8e52_0a2f9696af85" hidden="1">#REF!</definedName>
    <definedName name="TBed5a50df_36c7_4047_8422_1664dc116925" hidden="1">#REF!</definedName>
    <definedName name="TBed63321d_e1cd_4a8f_a0f2_66cc5a92d62a" hidden="1">#REF!</definedName>
    <definedName name="TBed64710e_4883_4ea5_be1f_3432d4fe5371" hidden="1">#REF!</definedName>
    <definedName name="TBed6c2f44_515a_48de_a23f_acaa18444890" hidden="1">#REF!</definedName>
    <definedName name="TBed6f82d5_5113_4b9e_98c3_68f4364a8bcf" hidden="1">#REF!</definedName>
    <definedName name="TBed711687_7f2b_472a_abd5_360e318a3509" hidden="1">#REF!</definedName>
    <definedName name="TBed9c358b_88de_4c5a_a088_9dec11b1bc14" hidden="1">#REF!</definedName>
    <definedName name="TBeda85562_13e7_456d_a5b0_641bf8205fe6" hidden="1">#REF!</definedName>
    <definedName name="TBeda95f1f_8062_4fee_92a6_b5768e320757" hidden="1">#REF!</definedName>
    <definedName name="TBedb9e180_900b_4b69_8215_8c64f0054420" hidden="1">#REF!</definedName>
    <definedName name="TBedbc3ea9_94fe_46a6_8857_4b6a0605e6ed" hidden="1">#REF!</definedName>
    <definedName name="TBedc32075_e169_41de_ab6c_55d8b6874563" hidden="1">#REF!</definedName>
    <definedName name="TBedc49dbd_0f13_4167_be7e_f33f7a119efe" hidden="1">#REF!</definedName>
    <definedName name="TBedc7f35d_6c92_4278_a218_c2be18f92167" hidden="1">#REF!</definedName>
    <definedName name="TBedca8b76_c824_458d_9bbd_d9a2fb5b0fb8" hidden="1">#REF!</definedName>
    <definedName name="TBedcc2531_2b99_42a1_80ad_934d6b8933d8" hidden="1">#REF!</definedName>
    <definedName name="TBedcdfb22_6d75_4e4d_872c_1d659b993417" hidden="1">#REF!</definedName>
    <definedName name="TBeddc930d_0a91_405a_8745_d4f0676c1163" hidden="1">#REF!</definedName>
    <definedName name="TBeddca91f_bf03_4486_92ae_ccedaf328235" hidden="1">#REF!</definedName>
    <definedName name="TBedde90c0_c9e0_4802_bc17_78b2741cc680" hidden="1">#REF!</definedName>
    <definedName name="TBede5b915_cc7d_41a4_b104_5eb6f3903994" hidden="1">#REF!</definedName>
    <definedName name="TBedea01d2_6560_499d_92fc_bb62c270d7d4" hidden="1">#REF!</definedName>
    <definedName name="TBedf387cd_730f_4561_ad23_b2fb40161a23" hidden="1">#REF!</definedName>
    <definedName name="TBedf587f0_a45a_4959_87f5_17ecd8c54a01" hidden="1">#REF!</definedName>
    <definedName name="TBedff15c0_27a0_4ab0_a67e_d0630b452919" hidden="1">#REF!</definedName>
    <definedName name="TBee07d210_bad0_4f80_885c_ea9319665ea2" hidden="1">#REF!</definedName>
    <definedName name="TBee109ac4_2ee5_45e0_b06e_8e0a9cf4330e" hidden="1">#REF!</definedName>
    <definedName name="TBee125f11_fb41_4dda_900b_646580bf61ed" hidden="1">#REF!</definedName>
    <definedName name="TBee12c58c_e0ff_4b33_9241_96bacdd82a9a" hidden="1">#REF!</definedName>
    <definedName name="TBee28446a_58e6_4984_9d5f_70e1324490b5" hidden="1">#REF!</definedName>
    <definedName name="TBee2c6d92_6747_4420_b278_5b1f69fddee9" hidden="1">#REF!</definedName>
    <definedName name="TBee3879ec_7971_493b_ba30_3093a2cb6250" hidden="1">#REF!</definedName>
    <definedName name="TBee388780_bc52_4120_ae0d_9c294471981e" hidden="1">#REF!</definedName>
    <definedName name="TBee3f3d27_3ce4_4796_a918_f1e42727aff7" hidden="1">#REF!</definedName>
    <definedName name="TBee54c765_b78b_43f5_b9c3_b7554584e762" hidden="1">#REF!</definedName>
    <definedName name="TBee56d1f9_bfdf_41ca_aec5_a2674e6a257c" hidden="1">#REF!</definedName>
    <definedName name="TBee5fc949_a3ee_42b5_81ce_05be4a42e8b8" hidden="1">#REF!</definedName>
    <definedName name="TBee69ba76_e4b0_4e10_9c83_d05f261f6c5e" hidden="1">#REF!</definedName>
    <definedName name="TBee6a53da_d1aa_460d_b9d7_e70a5f56196a" hidden="1">#REF!</definedName>
    <definedName name="TBee6cd604_57d4_40b1_b35e_be14302af930" hidden="1">#REF!</definedName>
    <definedName name="TBee831e8f_d6ad_4ad1_a7a1_89a530091f09" hidden="1">#REF!</definedName>
    <definedName name="TBee93f592_8423_4dfe_a181_f2c8b5bacfa1" hidden="1">#REF!</definedName>
    <definedName name="TBeea277be_42a3_4fff_8dde_f75de8b74fff" hidden="1">#REF!</definedName>
    <definedName name="TBeea3b071_5e86_4e15_89f3_33515537ad0a" hidden="1">#REF!</definedName>
    <definedName name="TBeea877a5_60bb_4d66_8c0c_0fe6656db7e8" hidden="1">#REF!</definedName>
    <definedName name="TBeea95024_4cf8_4433_a18f_166033057555" hidden="1">#REF!</definedName>
    <definedName name="TBeeae0fe0_d996_4966_a639_bc68fe64c368" hidden="1">#REF!</definedName>
    <definedName name="TBeeaec662_b469_43e9_a807_25e3a00d6bfd" hidden="1">#REF!</definedName>
    <definedName name="TBeeb9d056_509e_4fe5_82bd_ac48778d05ba" hidden="1">#REF!</definedName>
    <definedName name="TBeebc2aa9_496b_457c_bc64_cddd323d6172" hidden="1">#REF!</definedName>
    <definedName name="TBeec63534_4155_480c_b771_f75ba8a229a5" hidden="1">#REF!</definedName>
    <definedName name="TBeec95791_534b_4ee9_9425_1e1532407e7e" hidden="1">#REF!</definedName>
    <definedName name="TBeecb58ec_b3ca_4b85_a692_5a929b1950ed" hidden="1">#REF!</definedName>
    <definedName name="TBeeccdcab_7450_494e_813e_e396c9799efa" hidden="1">#REF!</definedName>
    <definedName name="TBeed147f1_b978_4977_be4f_5e21c126609b" hidden="1">#REF!</definedName>
    <definedName name="TBeed8dba9_3d78_43e2_8fd6_b1a68f5295c6" hidden="1">#REF!</definedName>
    <definedName name="TBeedab0e9_f640_40a7_971a_7c2b22a20b84" hidden="1">#REF!</definedName>
    <definedName name="TBeedde757_e984_4e95_bccb_487094ec624d" hidden="1">#REF!</definedName>
    <definedName name="TBef015019_8f77_47b8_9e72_5407f34318a7" hidden="1">#REF!</definedName>
    <definedName name="TBef0b24af_ff3f_4ebe_a073_90cd4b7d66e0" hidden="1">#REF!</definedName>
    <definedName name="TBef0b908d_562d_4777_aef3_2665ab82b2fa" hidden="1">#REF!</definedName>
    <definedName name="TBef1437d5_c1f7_44bc_a6e3_7892fbb6550c" hidden="1">#REF!</definedName>
    <definedName name="TBef1c69ff_9c30_4a32_b2d1_16d4a5edc62d" hidden="1">#REF!</definedName>
    <definedName name="TBef1d2cc1_1c30_49bd_a4f5_1f2f42bab6bb" hidden="1">#REF!</definedName>
    <definedName name="TBef294e8d_26d7_4ff8_85ba_7662530be0de" hidden="1">#REF!</definedName>
    <definedName name="TBef2d5c0a_4af2_45c6_be02_011c46069784" hidden="1">#REF!</definedName>
    <definedName name="TBef34034f_08c2_4000_9360_e377e4001b12" hidden="1">#REF!</definedName>
    <definedName name="TBef4465f0_cc04_4e8f_a4c6_bad0e67bde7b" hidden="1">#REF!</definedName>
    <definedName name="TBef495c7e_854b_4723_a168_75a43e67ba09" hidden="1">#REF!</definedName>
    <definedName name="TBef4c47dd_2d52_4737_a754_493311e985ef" hidden="1">#REF!</definedName>
    <definedName name="TBef55306b_4204_48b9_a470_eb9a208459ef" hidden="1">#REF!</definedName>
    <definedName name="TBef5545d3_189d_4bfb_9e92_07a38f0bff09" hidden="1">#REF!</definedName>
    <definedName name="TBef660703_7cf3_423e_9a8b_06dcfd0f96ab" hidden="1">#REF!</definedName>
    <definedName name="TBef67f58b_8116_4454_98cb_510ec6f0999d" hidden="1">#REF!</definedName>
    <definedName name="TBef6db75b_ea72_4587_9fa2_afa7c57c7b1b" hidden="1">#REF!</definedName>
    <definedName name="TBef771dd3_ba2a_4ad9_af36_79ebbf24e4d9" hidden="1">#REF!</definedName>
    <definedName name="TBef7b40e7_d9f4_4b49_9001_eb37dc7e06f2" hidden="1">#REF!</definedName>
    <definedName name="TBef912ba4_e954_45b7_be41_02154f1d46a1" hidden="1">#REF!</definedName>
    <definedName name="TBef956640_3558_453d_9246_8edd2459020f" hidden="1">#REF!</definedName>
    <definedName name="TBefaac716_3226_406b_afc2_e15bbc0a0515" hidden="1">#REF!</definedName>
    <definedName name="TBefb71641_56ef_4d89_88e7_760ed1166c31" hidden="1">#REF!</definedName>
    <definedName name="TBefb8afe0_cecb_4acd_967d_1f11597b3123" hidden="1">#REF!</definedName>
    <definedName name="TBefc22bbf_b086_4e2a_b3e9_2a7ea7a00834" hidden="1">#REF!</definedName>
    <definedName name="TBefc93645_1f23_4c15_8eda_d83d4ccea74e" hidden="1">#REF!</definedName>
    <definedName name="TBefcd4387_8c21_4e84_af65_d63fcade72ef" hidden="1">#REF!</definedName>
    <definedName name="TBefd682cd_3f60_4cd1_a2f1_e5496f295df3" hidden="1">#REF!</definedName>
    <definedName name="TBefda4e03_1550_442a_a771_4ea8c3a871d8" hidden="1">#REF!</definedName>
    <definedName name="TBefda97eb_a73d_49dc_b102_1834213a511d" hidden="1">[2]开曼合并20171231!$G$41</definedName>
    <definedName name="TBefdf8913_bda2_4d98_99fb_c15b461f8b01" hidden="1">#REF!</definedName>
    <definedName name="TBefe004da_ec5a_4f6c_b304_3c29700c86b9" hidden="1">#REF!</definedName>
    <definedName name="TBefe06058_6765_48d7_9ee5_0d71b8080117" hidden="1">#REF!</definedName>
    <definedName name="TBefe21691_de3f_4312_a4e5_3d41ed2ae512" hidden="1">#REF!</definedName>
    <definedName name="TBefe2fe02_4760_4f66_8b44_a97c32829afa" hidden="1">#REF!</definedName>
    <definedName name="TBefe52e7e_caeb_41de_a61e_86f1ad267c93" hidden="1">#REF!</definedName>
    <definedName name="TBefe9c1be_4951_4ee6_a255_9160e0bc2367" hidden="1">#REF!</definedName>
    <definedName name="TBefebfab3_0ac3_4cc9_b9c3_36fc94626420" hidden="1">#REF!</definedName>
    <definedName name="TBefed1147_6cfd_4d79_b037_c10887ca9cd5" hidden="1">#REF!</definedName>
    <definedName name="TBefffbe5c_51e8_4f23_a58b_015cbae10089" hidden="1">#REF!</definedName>
    <definedName name="TBf0219d6b_b226_4b34_8475_ee0e26865b86" hidden="1">#REF!</definedName>
    <definedName name="TBf031d7f0_3b01_404a_9979_c60b839e8a31" hidden="1">#REF!</definedName>
    <definedName name="TBf035c87a_65d8_4c31_9b96_ac16cf9d3ff5" hidden="1">#REF!</definedName>
    <definedName name="TBf03a479c_dd68_432b_87c7_b5071417b4e7" hidden="1">#REF!</definedName>
    <definedName name="TBf04588fe_103b_49e9_a9e2_6370fc0c6ef9" hidden="1">#REF!</definedName>
    <definedName name="TBf0501d65_d067_48b0_ae25_61ba160e53a3" hidden="1">#REF!</definedName>
    <definedName name="TBf0570453_b80b_4c96_bb94_7663c926ba05" hidden="1">#REF!</definedName>
    <definedName name="TBf05a692e_aea3_45e1_bab8_d15b5ec672f2" hidden="1">#REF!</definedName>
    <definedName name="TBf06372d1_1f96_4e93_b2af_5e9e8b8ebc07" hidden="1">#REF!</definedName>
    <definedName name="TBf06af4cd_bab7_49bb_8ed9_e2e566bfd6f1" hidden="1">#REF!</definedName>
    <definedName name="TBf07a142f_309b_455d_92dc_4c1659a272f4" hidden="1">#REF!</definedName>
    <definedName name="TBf07b2bf8_9235_46b8_b124_ec8bda34daf0" hidden="1">#REF!</definedName>
    <definedName name="TBf07d1953_57e2_44f7_9d0e_34a84a52e1aa" hidden="1">#REF!</definedName>
    <definedName name="TBf0803233_ace0_4cfd_b20c_948d1ccd2039" hidden="1">#REF!</definedName>
    <definedName name="TBf084be10_a157_444a_953a_991d4c3d5709" hidden="1">#REF!</definedName>
    <definedName name="TBf0899f92_7720_4e54_80ee_4c9efc3d2e1b" hidden="1">#REF!</definedName>
    <definedName name="TBf096b35f_52e4_4ce9_adfe_6616e9ea74e2" hidden="1">#REF!</definedName>
    <definedName name="TBf0adcdcb_eabb_43b0_a51f_ccaa3e7183f7" hidden="1">#REF!</definedName>
    <definedName name="TBf0bdb987_0c24_4529_8c2a_9200f074cb42" hidden="1">#REF!</definedName>
    <definedName name="TBf0c240a2_9f0d_4b2a_b445_5a5d984ea1e7" hidden="1">#REF!</definedName>
    <definedName name="TBf0c6074d_0236_490d_ba2c_4ab7e2e5cc4b" hidden="1">#REF!</definedName>
    <definedName name="TBf0d08daa_7e18_4d82_b3c9_a173cd9a21ea" hidden="1">#REF!</definedName>
    <definedName name="TBf0d465c9_c8a1_4490_9f29_730549dfa6b2" hidden="1">#REF!</definedName>
    <definedName name="TBf0da5262_9af0_4313_b016_9d5495f84c2b" hidden="1">#REF!</definedName>
    <definedName name="TBf0e1baeb_bc29_46b0_8acd_656df6bfe828" hidden="1">#REF!</definedName>
    <definedName name="TBf0efa3ec_a5b2_4be5_86ba_0ecbb0270ff9" hidden="1">#REF!</definedName>
    <definedName name="TBf0f75777_b584_42dd_aaf3_081637c938c8" hidden="1">#REF!</definedName>
    <definedName name="TBf0fc7912_0fda_45c5_8c68_ec86174c7519" hidden="1">#REF!</definedName>
    <definedName name="TBf106073c_4227_4449_aa1a_bd254b79b040" hidden="1">#REF!</definedName>
    <definedName name="TBf109e6ae_8890_422d_af89_76d9eae1386f" hidden="1">#REF!</definedName>
    <definedName name="TBf10e7330_b629_4ee0_b125_a0a87544686d" hidden="1">#REF!</definedName>
    <definedName name="TBf1180826_9b26_480e_aaa7_f78333a58f3e" hidden="1">#REF!</definedName>
    <definedName name="TBf11cf68f_1180_41a4_9f6f_e3729cca301d" hidden="1">#REF!</definedName>
    <definedName name="TBf11dad4e_2274_4c83_89b8_f70c3818b1d9" hidden="1">#REF!</definedName>
    <definedName name="TBf12afa61_6e86_4adb_ac41_e2df907074ec" hidden="1">#REF!</definedName>
    <definedName name="TBf12d6e31_377b_49dc_915d_54d82510ff62" hidden="1">#REF!</definedName>
    <definedName name="TBf138aee7_6627_46fe_926d_e871941bca77" hidden="1">#REF!</definedName>
    <definedName name="TBf151c2d2_205f_4caf_a075_d69be9ae7c1b" hidden="1">#REF!</definedName>
    <definedName name="TBf1533f8b_25d7_4b6c_b60d_6980e4728f5b" hidden="1">#REF!</definedName>
    <definedName name="TBf1566e92_9337_4c64_9961_6c24dfcc13ca" hidden="1">#REF!</definedName>
    <definedName name="TBf15e6457_1fa3_4bbf_9895_3200a6b6d835" hidden="1">#REF!</definedName>
    <definedName name="TBf163db3a_8179_47fc_b57b_44ea27243dba" hidden="1">#REF!</definedName>
    <definedName name="TBf1640edb_9c5f_47da_b669_e4f6d720a007" hidden="1">#REF!</definedName>
    <definedName name="TBf1683b54_a998_4b1a_a219_84260093f202" hidden="1">#REF!</definedName>
    <definedName name="TBf16916f1_16d9_4a77_9066_9966ae2e0b5c" hidden="1">#REF!</definedName>
    <definedName name="TBf177999e_3370_482e_91ec_bb47ceb2af07" hidden="1">#REF!</definedName>
    <definedName name="TBf185d90a_ec61_4709_85e8_7ab064b52437" hidden="1">#REF!</definedName>
    <definedName name="TBf1879121_5741_42eb_98dc_35f5a3e7c4d0" hidden="1">#REF!</definedName>
    <definedName name="TBf18e8297_e92a_47aa_9fc3_d3746e6a9aa0" hidden="1">#REF!</definedName>
    <definedName name="TBf18eac3a_2701_45e3_9946_504d302eb09b" hidden="1">#REF!</definedName>
    <definedName name="TBf192f516_116c_45cf_88e8_1954e2a0d965" hidden="1">#REF!</definedName>
    <definedName name="TBf1977792_c38b_4581_9d10_744082100105" hidden="1">#REF!</definedName>
    <definedName name="TBf198ee67_17ef_454d_a222_0f3d0d770e02" hidden="1">#REF!</definedName>
    <definedName name="TBf19c1a7d_21a8_4e87_8612_12867f461175" hidden="1">#REF!</definedName>
    <definedName name="TBf19d8df0_fe64_49eb_83f2_24df373a48a0" hidden="1">#REF!</definedName>
    <definedName name="TBf19dfbc2_7844_4648_963e_95c4092c1aac" hidden="1">#REF!</definedName>
    <definedName name="TBf1a5e903_f7b9_4db1_b2a4_3e2176b7c5fb" hidden="1">#REF!</definedName>
    <definedName name="TBf1b6e14f_16de_405a_8e7f_7f4781b046b9" hidden="1">#REF!</definedName>
    <definedName name="TBf1b9d198_0c5f_4815_8360_eb92fd5f7ac2" hidden="1">#REF!</definedName>
    <definedName name="TBf1c050ed_ede1_4ea6_a4c8_9ac5eccf021c" hidden="1">#REF!</definedName>
    <definedName name="TBf1c4b266_7ba6_4f30_9a84_887170971b7e" hidden="1">#REF!</definedName>
    <definedName name="TBf1c51859_f24a_47bb_a666_7629c5f78dc7" hidden="1">#REF!</definedName>
    <definedName name="TBf1e28f7d_b101_430c_9f1d_e8cad6d68403" hidden="1">#REF!</definedName>
    <definedName name="TBf1e2c0f5_add1_4e63_86de_4f63c5b16127" hidden="1">#REF!</definedName>
    <definedName name="TBf1ea3f83_2a01_460a_94e5_136827ebdeb7" hidden="1">#REF!</definedName>
    <definedName name="TBf1ec76c5_2b68_4931_a2d6_62bfafe961ba" hidden="1">#REF!</definedName>
    <definedName name="TBf1ef6abd_c6d2_4288_a03c_3ae0ab94874f" hidden="1">#REF!</definedName>
    <definedName name="TBf1fdcc5b_6203_4bec_88c3_83e63ef5653e" hidden="1">#REF!</definedName>
    <definedName name="TBf209a14d_6894_4c67_888d_9e5b4fe28150" hidden="1">#REF!</definedName>
    <definedName name="TBf20bd5b7_8d96_4550_bf78_45bf63f843fe" hidden="1">#REF!</definedName>
    <definedName name="TBf20f01af_e365_45c7_a13a_817d489d670f" hidden="1">#REF!</definedName>
    <definedName name="TBf226a64c_a2a8_4332_a410_5a7241ebc194" hidden="1">#REF!</definedName>
    <definedName name="TBf22af7b7_ac83_459c_b5a4_5cd9bad6935b" hidden="1">#REF!</definedName>
    <definedName name="TBf2305a4a_1143_4628_8138_d014b6d77978" hidden="1">#REF!</definedName>
    <definedName name="TBf2322516_9989_403e_89cb_5000bd1f4ee9" hidden="1">#REF!</definedName>
    <definedName name="TBf23682f8_7507_4bec_a282_d945eaa890d7" hidden="1">#REF!</definedName>
    <definedName name="TBf23c32f3_689e_4f9f_80cf_4723ebbe5685" hidden="1">#REF!</definedName>
    <definedName name="TBf243ab7e_910f_4ecb_a7ff_b5c20d63e2ee" hidden="1">#REF!</definedName>
    <definedName name="TBf251d97f_6a80_4eae_896d_d44334f7f622" hidden="1">#REF!</definedName>
    <definedName name="TBf253cae9_8e93_40f6_972b_218f58ea9bc3" hidden="1">#REF!</definedName>
    <definedName name="TBf261346b_b7de_4f88_bd6f_e230c4a59be1" hidden="1">#REF!</definedName>
    <definedName name="TBf263bbf0_6757_47c7_b9c8_3f36d0303c72" hidden="1">#REF!</definedName>
    <definedName name="TBf2653f5c_3f34_4b75_b4df_ae0cec71ba92" hidden="1">#REF!</definedName>
    <definedName name="TBf26e1e8a_fcb8_4090_8530_0cac7c4c04f7" hidden="1">#REF!</definedName>
    <definedName name="TBf2775e80_9bf0_47a5_88c7_f590fb86e003" hidden="1">#REF!</definedName>
    <definedName name="TBf277c710_c50d_43bd_8247_d05298b10eed" hidden="1">#REF!</definedName>
    <definedName name="TBf27fd8a7_f16c_47e1_9f69_af3df6317f94" hidden="1">#REF!</definedName>
    <definedName name="TBf283c0eb_17e9_45a4_8798_53c4791c0c1a" hidden="1">#REF!</definedName>
    <definedName name="TBf28548f5_3812_469a_8e27_5a9788ad822c" hidden="1">#REF!</definedName>
    <definedName name="TBf288104b_11b3_4f18_af61_8844e942bd77" hidden="1">#REF!</definedName>
    <definedName name="TBf290e4af_fda4_4f9d_b178_e2ad517b5d75" hidden="1">#REF!</definedName>
    <definedName name="TBf295cc55_b44d_4406_862e_0c2dda169a81" hidden="1">#REF!</definedName>
    <definedName name="TBf299cf36_4476_4f1e_9905_256ab8f220af" hidden="1">#REF!</definedName>
    <definedName name="TBf29d2f92_d580_49c3_9ad9_94582fee8bf2" hidden="1">#REF!</definedName>
    <definedName name="TBf2a7cd20_4f11_46fb_8183_ce11fb1956f5" hidden="1">#REF!</definedName>
    <definedName name="TBf2aff435_b2c1_44bd_b0cd_d3d556cdc36e" hidden="1">#REF!</definedName>
    <definedName name="TBf2b03a64_7c8f_4983_87f2_38bd7acd383f" hidden="1">#REF!</definedName>
    <definedName name="TBf2b70cf3_e989_4a8d_9711_88a8e98a623a" hidden="1">#REF!</definedName>
    <definedName name="TBf2bd6f1e_615a_4d9e_81b0_b4fb2f4bf15f" hidden="1">#REF!</definedName>
    <definedName name="TBf2c08cb5_1d32_4871_9953_1857cd522a63" hidden="1">#REF!</definedName>
    <definedName name="TBf2c2cb3b_2d88_4b0f_9f0b_307200b77b5b" hidden="1">#REF!</definedName>
    <definedName name="TBf2c48d6b_255f_4d09_945f_6df055fd994d" hidden="1">#REF!</definedName>
    <definedName name="TBf2d4ae4f_777f_412e_957a_4035ab9eaeb5" hidden="1">#REF!</definedName>
    <definedName name="TBf2e27fae_3d05_494b_8725_0f19db624f48" hidden="1">#REF!</definedName>
    <definedName name="TBf2e9f9b2_d1fa_411b_8563_364eb254bda0" hidden="1">#REF!</definedName>
    <definedName name="TBf2faf695_69bd_4117_8a29_5d2d79beac03" hidden="1">#REF!</definedName>
    <definedName name="TBf308ffec_902b_4b79_bd4b_e86d17e21889" hidden="1">#REF!</definedName>
    <definedName name="TBf30b79d5_9793_4917_b614_a6978618bc3d" hidden="1">#REF!</definedName>
    <definedName name="TBf30f05e1_1d18_476e_ae44_96adc88c19b5" hidden="1">#REF!</definedName>
    <definedName name="TBf310c2c1_388d_42b6_a2a7_3e96809eb9b5" hidden="1">#REF!</definedName>
    <definedName name="TBf3125b8f_b7b8_4b53_aeb9_329bf6be4793" hidden="1">#REF!</definedName>
    <definedName name="TBf319b505_d046_4ff9_8501_cc8c75f5b250" hidden="1">#REF!</definedName>
    <definedName name="TBf32b489e_352a_4347_a2e1_d1a6310e6d21" hidden="1">#REF!</definedName>
    <definedName name="TBf32e960a_768b_4c97_a5be_a62827df0bb0" hidden="1">#REF!</definedName>
    <definedName name="TBf32eeaf3_d267_44c2_8299_4e2f10345056" hidden="1">#REF!</definedName>
    <definedName name="TBf330ae9c_52b0_427d_851b_14a1765168a0" hidden="1">#REF!</definedName>
    <definedName name="TBf338e5aa_b346_4f80_ad2c_52606f5451a2" hidden="1">#REF!</definedName>
    <definedName name="TBf33f2b26_683f_4cbe_903c_c993ea3026c6" hidden="1">#REF!</definedName>
    <definedName name="TBf34b180f_307e_47b8_b0b1_2e3d64462faa" hidden="1">#REF!</definedName>
    <definedName name="TBf35e2cf6_0f99_45d5_8f0a_8867c0c590c3" hidden="1">#REF!</definedName>
    <definedName name="TBf363edc0_7b9a_4991_ba9d_6d6752d1bbcd" hidden="1">#REF!</definedName>
    <definedName name="TBf36809cf_94e7_4a08_a332_2bd0750528a9" hidden="1">#REF!</definedName>
    <definedName name="TBf37e165d_57ea_48e5_8c7c_6f4e26661ec9" hidden="1">#REF!</definedName>
    <definedName name="TBf3824df8_787a_45e1_bf85_68abdc5f4e67" hidden="1">#REF!</definedName>
    <definedName name="TBf38fa43e_edb0_4e15_b2c1_f367005e9dd2" hidden="1">#REF!</definedName>
    <definedName name="TBf39982f0_94b0_462b_be51_590ccdeadfbc" hidden="1">#REF!</definedName>
    <definedName name="TBf399d23f_29aa_40ec_93bb_df12075679d9" hidden="1">#REF!</definedName>
    <definedName name="TBf3a6fb3c_4349_4a3e_b7d8_e3b159cd13b5" hidden="1">#REF!</definedName>
    <definedName name="TBf3a893be_ebf8_4662_8fd4_ae53e9821171" hidden="1">#REF!</definedName>
    <definedName name="TBf3a98d1b_b62a_4210_b666_10b52179e3a5" hidden="1">#REF!</definedName>
    <definedName name="TBf3bf9ba6_ee29_43b5_b9a7_f1cd0ed5bdba" hidden="1">#REF!</definedName>
    <definedName name="TBf3c5f24e_09d6_413e_9d6d_c01748484cb0" hidden="1">#REF!</definedName>
    <definedName name="TBf3ce34f2_4f89_46cd_8170_524475a2ed70" hidden="1">#REF!</definedName>
    <definedName name="TBf3d2ec35_39ce_44b0_82fa_aad6ed55f5ba" hidden="1">#REF!</definedName>
    <definedName name="TBf3d5cff9_a60c_4556_a8a0_4bbe447e617a" hidden="1">#REF!</definedName>
    <definedName name="TBf3e131f1_ee12_4b34_9b4b_c20196b6a8f4" hidden="1">#REF!</definedName>
    <definedName name="TBf3e486f0_7d21_49a3_af50_43b63156cf9d" hidden="1">#REF!</definedName>
    <definedName name="TBf3e6cd5d_18d2_41fc_b253_c93d60e4e091" hidden="1">#REF!</definedName>
    <definedName name="TBf3ea4cb4_6629_4d7a_a19c_6ae3cee11257" hidden="1">#REF!</definedName>
    <definedName name="TBf3eeda51_5601_4f9a_85c7_29d69f091b20" hidden="1">#REF!</definedName>
    <definedName name="TBf3f2aea3_5611_49a2_beb1_b258884472cb" hidden="1">#REF!</definedName>
    <definedName name="TBf3f5e7cc_823f_4042_85a9_f92c78f38d48" hidden="1">#REF!</definedName>
    <definedName name="TBf3f7687c_124f_469c_98aa_81ba5a4ba12b" hidden="1">#REF!</definedName>
    <definedName name="TBf4007280_45ff_426a_902c_e0d20827c148" hidden="1">#REF!</definedName>
    <definedName name="TBf404cc4d_f3e7_4342_831d_b7f81d6a9a07" hidden="1">#REF!</definedName>
    <definedName name="TBf40b24ce_437c_4159_92c4_ded6fe6473d3" hidden="1">#REF!</definedName>
    <definedName name="TBf41332a8_7a74_40a7_b4e5_cce67d0ab245" hidden="1">#REF!</definedName>
    <definedName name="TBf4137446_a3de_407e_a81c_0ed90b8105fc" hidden="1">#REF!</definedName>
    <definedName name="TBf4180e18_c451_4050_9fd4_c498349a9966" hidden="1">#REF!</definedName>
    <definedName name="TBf41af710_a385_4871_ba32_71c65ca9c8aa" hidden="1">#REF!</definedName>
    <definedName name="TBf41ef13c_6bd0_4abe_8671_a96ae8095aed" hidden="1">#REF!</definedName>
    <definedName name="TBf4287084_84f7_422b_b5ab_d984928ff8cd" hidden="1">#REF!</definedName>
    <definedName name="TBf42c6ad3_26e2_4551_a159_d3ab5b9f28c2" hidden="1">#REF!</definedName>
    <definedName name="TBf430b96f_dcba_4993_85f7_0c0ae68bc328" hidden="1">#REF!</definedName>
    <definedName name="TBf432c532_2370_4059_94c0_2308078f5a0a" hidden="1">#REF!</definedName>
    <definedName name="TBf434328c_b0bf_43a2_8109_6cc73f528c59" hidden="1">#REF!</definedName>
    <definedName name="TBf43a607c_ef0e_451f_9c30_b29c91b2f373" hidden="1">#REF!</definedName>
    <definedName name="TBf441cb46_f139_4ceb_8a7c_8597b4199016" hidden="1">#REF!</definedName>
    <definedName name="TBf44a0c7f_b052_4f10_9a70_21107ed260eb" hidden="1">#REF!</definedName>
    <definedName name="TBf44c7bc4_5992_4a00_829a_5ef7d739f6c7" hidden="1">#REF!</definedName>
    <definedName name="TBf450ca56_b1e7_46ba_9533_b8c0bd7f9b25" hidden="1">#REF!</definedName>
    <definedName name="TBf450cb1a_27cc_4915_897f_ecfc97060e55" hidden="1">#REF!</definedName>
    <definedName name="TBf463ec00_5071_49cf_900d_8d2766a20433" hidden="1">#REF!</definedName>
    <definedName name="TBf46bddd5_bcbe_4f51_802d_641890727c42" hidden="1">#REF!</definedName>
    <definedName name="TBf46d5328_dd6e_482e_8b16_0374df4947bf" hidden="1">#REF!</definedName>
    <definedName name="TBf4768b2a_dfc9_4443_974a_1b86cdab6f22" hidden="1">#REF!</definedName>
    <definedName name="TBf47bfbdc_813e_47d1_9b76_723765c9e0fa" hidden="1">#REF!</definedName>
    <definedName name="TBf47eb436_223c_4a1f_802c_44582fadcf9c" hidden="1">#REF!</definedName>
    <definedName name="TBf4843a21_ebc1_478a_84b2_c4eaddf07856" hidden="1">#REF!</definedName>
    <definedName name="TBf491c4b5_fe2e_4aba_ad9d_76e37159e6c6" hidden="1">#REF!</definedName>
    <definedName name="TBf4a6a705_0cf7_442e_802f_84626cb4edca" hidden="1">#REF!</definedName>
    <definedName name="TBf4ab8359_e854_4a30_adde_dbc7b16ba407" hidden="1">#REF!</definedName>
    <definedName name="TBf4be1203_f1c6_4f4d_b933_8c83116c0e5d" hidden="1">#REF!</definedName>
    <definedName name="TBf4c19c00_86d4_4808_8d29_a6d3c7fcf678" hidden="1">#REF!</definedName>
    <definedName name="TBf4cb7062_1a60_4dc6_9d19_c2edcb454390" hidden="1">#REF!</definedName>
    <definedName name="TBf4dcc2dc_d70b_4bb2_975c_0f859a79ce45" hidden="1">#REF!</definedName>
    <definedName name="TBf4df3649_9ce1_4bc0_b6b2_85133ccdde16" hidden="1">#REF!</definedName>
    <definedName name="TBf4e16a53_8a02_4540_ba91_377d31077b29" hidden="1">#REF!</definedName>
    <definedName name="TBf4e298a2_19b6_4666_808a_d595a45aecbc" hidden="1">#REF!</definedName>
    <definedName name="TBf4e7d971_819d_432d_b686_d904d0b8953c" hidden="1">#REF!</definedName>
    <definedName name="TBf4f6f2af_958e_4548_b55f_bef47feff7e6" hidden="1">#REF!</definedName>
    <definedName name="TBf4f9db95_64c8_43ea_9fe5_adda5878c7ae" hidden="1">#REF!</definedName>
    <definedName name="TBf4fa474d_5d03_47a0_8269_04d35b617690" hidden="1">#REF!</definedName>
    <definedName name="TBf50e0f72_11e2_4236_b49e_cf2a4cc035ab" hidden="1">#REF!</definedName>
    <definedName name="TBf50f72d7_4f00_49e6_8bc5_97302e7761f5" hidden="1">#REF!</definedName>
    <definedName name="TBf50f7770_7e4c_4692_a500_1fa69a6aa685" hidden="1">#REF!</definedName>
    <definedName name="TBf5114b01_4552_4d7d_a6d8_8439c296d448" hidden="1">#REF!</definedName>
    <definedName name="TBf5172ac1_a1a8_46f5_9db2_dc7cdbff9cd0" hidden="1">#REF!</definedName>
    <definedName name="TBf53db31f_5916_4095_8dd9_11ca7812b701" hidden="1">#REF!</definedName>
    <definedName name="TBf542c465_172b_409f_80f9_faf45c504389" hidden="1">#REF!</definedName>
    <definedName name="TBf54483fd_3db7_4e12_9cdb_87826da79112" hidden="1">#REF!</definedName>
    <definedName name="TBf547a8b7_dd34_4f52_9a1c_3d5f93478dd1" hidden="1">#REF!</definedName>
    <definedName name="TBf54a15d4_9368_4a0b_9b0a_38ac3e175ed8" hidden="1">#REF!</definedName>
    <definedName name="TBf550e653_019c_45b2_9dbd_b54d99c79bdf" hidden="1">#REF!</definedName>
    <definedName name="TBf55d33e4_c564_49c8_b5ae_a8aeb7309b24" hidden="1">#REF!</definedName>
    <definedName name="TBf55f040a_a832_451c_b4e1_81c1fa84f215" hidden="1">#REF!</definedName>
    <definedName name="TBf5604e93_6822_4f90_af41_f8483f7e85be" hidden="1">#REF!</definedName>
    <definedName name="TBf57170a8_24a4_4c6b_a74a_c714d9d4a165" hidden="1">#REF!</definedName>
    <definedName name="TBf5718937_5327_40b8_ac96_0b95676f891e" hidden="1">#REF!</definedName>
    <definedName name="TBf577ea8d_774e_4c4b_a08f_409ff35e0488" hidden="1">#REF!</definedName>
    <definedName name="TBf57db7bd_1cc4_47e4_b069_a38cf2a7ff5b" hidden="1">#REF!</definedName>
    <definedName name="TBf57f6eeb_1cc9_4697_93d1_1b254fe74af6" hidden="1">#REF!</definedName>
    <definedName name="TBf58b03b1_7b0d_4642_9af0_2169ec4ea232" hidden="1">#REF!</definedName>
    <definedName name="TBf58fc3b5_b7b9_4bd1_887b_d1b6a2ef2531" hidden="1">#REF!</definedName>
    <definedName name="TBf5b99d2f_c78c_471f_9b32_fab66eb4b24d" hidden="1">#REF!</definedName>
    <definedName name="TBf5c4e1f0_fc2e_4f0d_bdf5_2a7fd60c14b4" hidden="1">#REF!</definedName>
    <definedName name="TBf5c8bc0b_1adb_4fde_9915_f04e0df3d2f9" hidden="1">#REF!</definedName>
    <definedName name="TBf5cf9d31_3f37_433b_a1b5_0b7065be2b81" hidden="1">#REF!</definedName>
    <definedName name="TBf5da21ec_f969_498e_b140_9eb195f10687" hidden="1">#REF!</definedName>
    <definedName name="TBf5e23b7d_bc9d_441f_b569_fbcba5c2c09c" hidden="1">#REF!</definedName>
    <definedName name="TBf5eafcff_23f3_4290_8340_a9a0baee773a" hidden="1">#REF!</definedName>
    <definedName name="TBf5eda30c_3e4f_4fee_8b66_bf1d45e106d1" hidden="1">#REF!</definedName>
    <definedName name="TBf5ee86cc_65fe_4f70_97af_abbb807c38b2" hidden="1">#REF!</definedName>
    <definedName name="TBf5f814ec_a644_4d79_9f70_8cbbf7c8c733" hidden="1">#REF!</definedName>
    <definedName name="TBf600eef0_ddba_41b3_8a30_e57c609a19d8" hidden="1">#REF!</definedName>
    <definedName name="TBf6011fd3_cd23_46ae_a839_67bd8cd3cbf4" hidden="1">#REF!</definedName>
    <definedName name="TBf60cd1b5_bdb4_4730_b0da_56e03a2ed781" hidden="1">#REF!</definedName>
    <definedName name="TBf6144220_e774_4269_8fd3_4d8bf6b640ec" hidden="1">#REF!</definedName>
    <definedName name="TBf6153ff2_40a3_40b2_8d90_1257dd7d8fd4" hidden="1">#REF!</definedName>
    <definedName name="TBf618bd1d_bbc3_4b2d_b259_7080ac7cd8ef" hidden="1">#REF!</definedName>
    <definedName name="TBf618fc86_297a_4227_9db8_67fbc9a4c345" hidden="1">#REF!</definedName>
    <definedName name="TBf6214213_3ea7_42a9_af6c_fb8ceb4f1218" hidden="1">#REF!</definedName>
    <definedName name="TBf623a66a_a922_40f1_9b82_126231c8a06e" hidden="1">#REF!</definedName>
    <definedName name="TBf62cc209_8c13_4f6f_8ca0_9f260e780b0d" hidden="1">#REF!</definedName>
    <definedName name="TBf62d0cd3_07d0_44f5_99b1_fcd802e8f5c0" hidden="1">#REF!</definedName>
    <definedName name="TBf633e1ca_42f2_4ca9_9004_e673ec6665fa" hidden="1">#REF!</definedName>
    <definedName name="TBf6348a76_342c_481a_86bc_7f89747551b6" hidden="1">#REF!</definedName>
    <definedName name="TBf63a65c1_8a2d_45ce_9797_2e83f7dfce7c" hidden="1">#REF!</definedName>
    <definedName name="TBf63acec4_2987_4383_8cd5_b8fcad7334db" hidden="1">#REF!</definedName>
    <definedName name="TBf63e8679_35ae_4cbd_a66b_6d441fded2f3" hidden="1">#REF!</definedName>
    <definedName name="TBf6430b7d_f159_405c_b909_5b1f6b653964" hidden="1">#REF!</definedName>
    <definedName name="TBf644fb35_95f5_4400_ad75_28aa0b509969" hidden="1">#REF!</definedName>
    <definedName name="TBf64f5793_a22b_4a70_9f4d_30cad5a34467" hidden="1">#REF!</definedName>
    <definedName name="TBf6589b8f_67a0_4985_9d6a_022b51dcca21" hidden="1">#REF!</definedName>
    <definedName name="TBf66416e3_6334_4b2f_bb42_e278bb3eef0f" hidden="1">#REF!</definedName>
    <definedName name="TBf667d4a1_2990_4d12_a1e9_1fee5e3c3029" hidden="1">#REF!</definedName>
    <definedName name="TBf6741253_3491_4ebf_aa27_1a624ff3d1f4" hidden="1">#REF!</definedName>
    <definedName name="TBf6752203_b437_4a57_a9c9_b8693b57340a" hidden="1">#REF!</definedName>
    <definedName name="TBf6862438_9215_45ba_b48d_e67a2fd066ba" hidden="1">#REF!</definedName>
    <definedName name="TBf6897f2f_d027_4ec2_9b23_e2a33b08a574" hidden="1">#REF!</definedName>
    <definedName name="TBf6a6569f_ce37_48e2_977b_86832c659911" hidden="1">#REF!</definedName>
    <definedName name="TBf6acdba2_f4c5_4a25_85f1_442d3d27912a" hidden="1">#REF!</definedName>
    <definedName name="TBf6bb78c6_3e53_4a9e_9345_b2fe1f66dbc7" hidden="1">#REF!</definedName>
    <definedName name="TBf6bd8b84_92f1_4667_8f81_2f02d0751d52" hidden="1">#REF!</definedName>
    <definedName name="TBf6c2d294_994c_4bae_8cce_a971c74b0378" hidden="1">#REF!</definedName>
    <definedName name="TBf6c50ff7_b603_4a90_b054_b5883811e988" hidden="1">#REF!</definedName>
    <definedName name="TBf6d77ca0_58d4_4bcd_83c1_259530282657" hidden="1">#REF!</definedName>
    <definedName name="TBf6d917ce_afc7_4c8d_a509_cf6cf5012ea4" hidden="1">[2]开曼合并20171231!$M$36</definedName>
    <definedName name="TBf6d99935_6dcd_42e9_9f77_219528d49700" hidden="1">#REF!</definedName>
    <definedName name="TBf6e07225_59c8_41bb_a04f_670467fb81c1" hidden="1">#REF!</definedName>
    <definedName name="TBf6e4cc95_aa03_41a1_ac8d_9edf6b13fd66" hidden="1">#REF!</definedName>
    <definedName name="TBf6e63a07_5b6d_4ae7_b8e8_c41f57e9ffec" hidden="1">#REF!</definedName>
    <definedName name="TBf6ebca00_af41_49f5_b122_8d0fb70cb2dc" hidden="1">#REF!</definedName>
    <definedName name="TBf6f59956_5d43_49d2_ac6d_2061ebb1e66f" hidden="1">#REF!</definedName>
    <definedName name="TBf6fc336f_fd31_43f9_8d33_8045429f727e" hidden="1">#REF!</definedName>
    <definedName name="TBf709be47_19f7_4c18_8167_2529d221c2a3" hidden="1">#REF!</definedName>
    <definedName name="TBf710bbc0_590c_4aab_982a_75d26f7031c4" hidden="1">#REF!</definedName>
    <definedName name="TBf719e2ee_d82c_4b03_a2df_22c2ebc38115" hidden="1">#REF!</definedName>
    <definedName name="TBf73122a9_1d86_432c_9fab_beed2c944d0c" hidden="1">#REF!</definedName>
    <definedName name="TBf73b4be9_e109_4463_b312_8c05db46de5a" hidden="1">#REF!</definedName>
    <definedName name="TBf73f3b5a_b6ae_4874_a9c4_67c637126129" hidden="1">#REF!</definedName>
    <definedName name="TBf7564b0e_e809_4ac1_ac2b_652b219e3f15" hidden="1">#REF!</definedName>
    <definedName name="TBf759ce0d_6b2f_4d4f_b34d_fa643c306ed2" hidden="1">#REF!</definedName>
    <definedName name="TBf761ce20_3062_4d21_8ed9_c30dbc0579b6" hidden="1">#REF!</definedName>
    <definedName name="TBf767a760_34ba_46f5_b3dc_c84c1a7d4c1c" hidden="1">#REF!</definedName>
    <definedName name="TBf76a4c12_4502_491a_b781_2e8c046627aa" hidden="1">#REF!</definedName>
    <definedName name="TBf76be429_6eb5_4735_8d3e_0ff5079d1978" hidden="1">#REF!</definedName>
    <definedName name="TBf77051dd_faae_44c8_8792_cf7cc9b9d028" hidden="1">#REF!</definedName>
    <definedName name="TBf7728d1a_5c63_4545_80ce_a0d710218f71" hidden="1">#REF!</definedName>
    <definedName name="TBf7792fc0_0468_42dc_bed6_8c7d73ff02d1" hidden="1">#REF!</definedName>
    <definedName name="TBf77f0b99_8fbb_41c6_9441_b7a60de91a77" hidden="1">#REF!</definedName>
    <definedName name="TBf780b351_d2b0_4023_9a01_13552220a1db" hidden="1">#REF!</definedName>
    <definedName name="TBf793b52b_8395_4088_97e3_5ce1077ebdc9" hidden="1">#REF!</definedName>
    <definedName name="TBf799aee6_6ccd_4aaf_a790_e02475989f35" hidden="1">#REF!</definedName>
    <definedName name="TBf7b07d2d_4ead_42ac_a531_b5fb9c71257b" hidden="1">#REF!</definedName>
    <definedName name="TBf7b9a530_31a7_434a_8512_3c24d805dff4" hidden="1">#REF!</definedName>
    <definedName name="TBf7bcdb5d_09fa_4415_bba6_058df43f6aa3" hidden="1">#REF!</definedName>
    <definedName name="TBf7c86f76_171b_4b7c_89cd_344028033989" hidden="1">#REF!</definedName>
    <definedName name="TBf7cc9593_64bd_4d3f_9ab5_53da7fde1cf1" hidden="1">#REF!</definedName>
    <definedName name="TBf7d8aeed_17f9_4070_a125_77210d3e4bc9" hidden="1">#REF!</definedName>
    <definedName name="TBf7dde9cd_071b_4841_b526_6e95db6c679f" hidden="1">#REF!</definedName>
    <definedName name="TBf7e22f42_34aa_404f_a791_3bae94e87440" hidden="1">#REF!</definedName>
    <definedName name="TBf7e6a72c_a1ec_4768_9e25_417f23cc8193" hidden="1">#REF!</definedName>
    <definedName name="TBf7ea70ff_e853_4efa_8d18_2cf4428071f2" hidden="1">#REF!</definedName>
    <definedName name="TBf7ff7417_00d2_45a2_96c0_9215d96d666e" hidden="1">#REF!</definedName>
    <definedName name="TBf7ffc50c_36f2_4797_837a_670947f9c75c" hidden="1">#REF!</definedName>
    <definedName name="TBf804ada4_8887_4a3f_b40e_69891fd13227" hidden="1">#REF!</definedName>
    <definedName name="TBf80c4faf_ac16_484a_8505_2e9177d24b03" hidden="1">#REF!</definedName>
    <definedName name="TBf845ca17_dd18_4073_b845_d04994355240" hidden="1">#REF!</definedName>
    <definedName name="TBf854588d_e94c_4fed_a460_fc4e0c979ea3" hidden="1">#REF!</definedName>
    <definedName name="TBf858728a_7969_4232_aafb_9f18aa88d344" hidden="1">#REF!</definedName>
    <definedName name="TBf858af9a_f7d4_494b_b2b9_47c39da5603d" hidden="1">#REF!</definedName>
    <definedName name="TBf85c94c4_ce69_4c0a_8c51_a5d62ab6d63d" hidden="1">#REF!</definedName>
    <definedName name="TBf8641ae8_78a9_4838_89cf_36462acb675a" hidden="1">#REF!</definedName>
    <definedName name="TBf8699344_122c_4f64_8586_b07c2021f6c6" hidden="1">#REF!</definedName>
    <definedName name="TBf874e170_99aa_4213_b233_cbe3a9d30ae8" hidden="1">#REF!</definedName>
    <definedName name="TBf894c1c1_79de_41a2_85f8_ba1e5ce5efee" hidden="1">#REF!</definedName>
    <definedName name="TBf8b5ff95_081d_4cee_8e92_e09ee8813b65" hidden="1">#REF!</definedName>
    <definedName name="TBf8bbca59_2613_4621_b8e6_c11547ee7d7a" hidden="1">#REF!</definedName>
    <definedName name="TBf8bc2919_4948_4be8_88ad_01dd159461b4" hidden="1">#REF!</definedName>
    <definedName name="TBf8bfc127_986c_422a_a92e_1173c3011462" hidden="1">#REF!</definedName>
    <definedName name="TBf8c103bf_269a_43c9_b2ec_eb307b1315b9" hidden="1">#REF!</definedName>
    <definedName name="TBf8c5171b_988c_4532_a65c_b70ab7685bec" hidden="1">#REF!</definedName>
    <definedName name="TBf8e2337a_1268_4676_8020_0cb03e6f66db" hidden="1">#REF!</definedName>
    <definedName name="TBf8e42cdd_129b_4bb1_8ce2_02e3616dc118" hidden="1">#REF!</definedName>
    <definedName name="TBf8e81fb5_f617_4a7c_ab51_a8b44ec866e3" hidden="1">#REF!</definedName>
    <definedName name="TBf91817b2_c60b_458a_bf9b_799e6a3235c1" hidden="1">#REF!</definedName>
    <definedName name="TBf92373d9_27ed_4e36_b5d6_c81a2166e5b0" hidden="1">#REF!</definedName>
    <definedName name="TBf927ea4f_4996_4e1d_8c20_bd5253b1b518" hidden="1">#REF!</definedName>
    <definedName name="TBf92aca50_666b_4e71_985a_e26e68e3623a" hidden="1">#REF!</definedName>
    <definedName name="TBf935dce3_1416_4d19_8e66_f6069886186f" hidden="1">#REF!</definedName>
    <definedName name="TBf95c2cc0_9f4c_42ba_ad22_ed7e34bd6eef" hidden="1">#REF!</definedName>
    <definedName name="TBf96b567d_b78e_4d2f_81b4_1b3ac8949ceb" hidden="1">#REF!</definedName>
    <definedName name="TBf9724541_3e7f_4a91_bbb9_4b8ca11724ca" hidden="1">#REF!</definedName>
    <definedName name="TBf98710a4_66f6_4848_8f78_222b3db9d3d9" hidden="1">#REF!</definedName>
    <definedName name="TBf995a4bd_4c69_4cbc_b3c5_3f767b95fdc6" hidden="1">#REF!</definedName>
    <definedName name="TBf99e7c78_89c9_47bf_9ee3_74953c13971b" hidden="1">#REF!</definedName>
    <definedName name="TBf9a6ac45_a486_4309_b720_250c8b1558bb" hidden="1">#REF!</definedName>
    <definedName name="TBf9aa8b16_2b59_4962_9ce9_306c474aea24" hidden="1">#REF!</definedName>
    <definedName name="TBf9aaced3_bad5_49d9_abc1_e8dc7d483ec0" hidden="1">#REF!</definedName>
    <definedName name="TBf9b454be_03dd_4396_b5f2_bbe4519fdbed" hidden="1">#REF!</definedName>
    <definedName name="TBf9ba9730_9f31_4d3d_bf81_ca297aa42bd9" hidden="1">#REF!</definedName>
    <definedName name="TBf9c2403a_7c03_4ee5_862d_af902c6bd6ec" hidden="1">#REF!</definedName>
    <definedName name="TBf9c26309_fc6d_4f61_a804_507db0289c34" hidden="1">#REF!</definedName>
    <definedName name="TBf9c89c2e_6d67_4be9_a78d_fc05395cc4dc" hidden="1">#REF!</definedName>
    <definedName name="TBf9cb1d59_576f_4c30_90cf_05174c38c8ae" hidden="1">#REF!</definedName>
    <definedName name="TBf9cbd967_bf50_4594_bc94_4c2507fd211b" hidden="1">#REF!</definedName>
    <definedName name="TBf9d5c328_0c83_4364_9408_018103d5e160" hidden="1">#REF!</definedName>
    <definedName name="TBf9d68841_e19b_4aa5_8506_a2cfd48c5014" hidden="1">#REF!</definedName>
    <definedName name="TBf9d738d6_73f4_4fba_b779_e785fd47042b" hidden="1">#REF!</definedName>
    <definedName name="TBf9db0049_0417_4bbe_86ee_fd2c2619b231" hidden="1">#REF!</definedName>
    <definedName name="TBf9e4059a_a068_4d5e_87d5_2db85893fb13" hidden="1">#REF!</definedName>
    <definedName name="TBf9e56299_c100_433e_bdfa_2638ab1bc5cd" hidden="1">#REF!</definedName>
    <definedName name="TBf9f45571_3dbb_43fa_bc87_d3b074e9c0ab" hidden="1">#REF!</definedName>
    <definedName name="TBfa02247f_f90f_41c5_bd0d_2a0bbaf1a086" hidden="1">#REF!</definedName>
    <definedName name="TBfa0c9b87_8c8f_4367_b6d4_5dd52af9fe1e" hidden="1">#REF!</definedName>
    <definedName name="TBfa187d21_3aee_4696_8801_4b4df29c2160" hidden="1">#REF!</definedName>
    <definedName name="TBfa1faae2_5233_49be_961d_0b43ed46c9cb" hidden="1">#REF!</definedName>
    <definedName name="TBfa2113b4_9e48_48bc_acaf_3d83e40e98b6" hidden="1">#REF!</definedName>
    <definedName name="TBfa22ca84_d8b7_44b3_833c_6ac0620ea077" hidden="1">#REF!</definedName>
    <definedName name="TBfa235b9c_839f_4f40_916f_4142c7ca0a5b" hidden="1">#REF!</definedName>
    <definedName name="TBfa2db29c_2d69_4dcf_8c4e_8d28aacda463" hidden="1">#REF!</definedName>
    <definedName name="TBfa2dded4_a2ef_4d8c_8258_1d4d5ceeeb25" hidden="1">#REF!</definedName>
    <definedName name="TBfa395c23_0854_48ba_8579_9f591f66b746" hidden="1">#REF!</definedName>
    <definedName name="TBfa56d6e8_3e9a_4ec6_b12f_abc7d0863a2d" hidden="1">#REF!</definedName>
    <definedName name="TBfa6251cd_5806_4031_a95f_32662c3be1a0" hidden="1">#REF!</definedName>
    <definedName name="TBfa651504_9b13_4f96_a7b6_516e735efca7" hidden="1">#REF!</definedName>
    <definedName name="TBfa7c0c3b_a8cc_497b_a52e_964ede7e64ca" hidden="1">#REF!</definedName>
    <definedName name="TBfa8238cc_da03_4543_8d01_3e8340bef45a" hidden="1">#REF!</definedName>
    <definedName name="TBfa825f98_447c_4f90_b9bf_a18ac76e9143" hidden="1">#REF!</definedName>
    <definedName name="TBfa8a2ef9_8947_45e0_814a_7d8403b54fe6" hidden="1">#REF!</definedName>
    <definedName name="TBfa9531e4_97fc_4ff6_ac0a_950a1a88bb4c" hidden="1">#REF!</definedName>
    <definedName name="TBfa95a436_a71b_4fac_ba1b_1bc40a6b7833" hidden="1">#REF!</definedName>
    <definedName name="TBfaa4c7dd_1696_49fd_8aa0_1079fb692578" hidden="1">#REF!</definedName>
    <definedName name="TBfaa5507a_de16_48c9_92a3_54ec21b5407b" hidden="1">#REF!</definedName>
    <definedName name="TBfaa74886_9dc3_4024_88bc_32dbb4514ec2" hidden="1">#REF!</definedName>
    <definedName name="TBfaa82371_e48a_4518_8d68_5c1fede4ea1a" hidden="1">#REF!</definedName>
    <definedName name="TBfaad3c23_6676_43ac_9cc6_0bf6af3fe1fe" hidden="1">#REF!</definedName>
    <definedName name="TBfaad9518_dad1_46ad_9339_98e3ec82b6f1" hidden="1">#REF!</definedName>
    <definedName name="TBfabdf07a_aa99_4e72_8a86_4fed8b60995d" hidden="1">#REF!</definedName>
    <definedName name="TBfac485e3_a9cd_44b0_9674_47f1a974a035" hidden="1">#REF!</definedName>
    <definedName name="TBfad37f47_4553_4fbd_baa7_2547d30bcff4" hidden="1">#REF!</definedName>
    <definedName name="TBfae0c56a_75bd_4eab_9a2f_8300fc5e1335" hidden="1">#REF!</definedName>
    <definedName name="TBfae7ccc0_7563_4b04_8257_42bafafbcfd8" hidden="1">#REF!</definedName>
    <definedName name="TBfb134c67_4631_47ec_b898_8d41a4461822" hidden="1">#REF!</definedName>
    <definedName name="TBfb19340b_05d8_41d2_aa25_32c261393ed9" hidden="1">#REF!</definedName>
    <definedName name="TBfb1e0bc8_5821_4a00_8b4a_21e8ee398b84" hidden="1">#REF!</definedName>
    <definedName name="TBfb214b9f_7c0b_4321_9f73_a2a17872e977" hidden="1">#REF!</definedName>
    <definedName name="TBfb23fd9a_f286_44e2_babd_9105a762eee0" hidden="1">#REF!</definedName>
    <definedName name="TBfb2b8fec_74ce_4e99_90ab_5695bd2fbbe6" hidden="1">#REF!</definedName>
    <definedName name="TBfb2e2063_638e_414f_8332_f15134cadf25" hidden="1">#REF!</definedName>
    <definedName name="TBfb49f347_0638_44b3_9e49_f9793fcf32e6" hidden="1">#REF!</definedName>
    <definedName name="TBfb4bcc2f_0a66_4a34_8555_2df33c2a769e" hidden="1">#REF!</definedName>
    <definedName name="TBfb53e6a1_756c_4bcb_a442_9f910a9e9c2d" hidden="1">#REF!</definedName>
    <definedName name="TBfb555b98_b63f_49c1_abec_a9058d9a8601" hidden="1">#REF!</definedName>
    <definedName name="TBfb58ee54_9b03_4db2_9d1e_7ea8a12c2034" hidden="1">#REF!</definedName>
    <definedName name="TBfb5dc049_3ade_4f36_b69f_a7104e5c4fda" hidden="1">#REF!</definedName>
    <definedName name="TBfb60cbdc_95fb_4b50_a100_871311959086" hidden="1">#REF!</definedName>
    <definedName name="TBfb6801c2_96b7_4f1f_bb38_b5c6805893b1" hidden="1">#REF!</definedName>
    <definedName name="TBfb692f88_6320_4e60_adcb_d9591f937429" hidden="1">#REF!</definedName>
    <definedName name="TBfb6bf8d3_2bf0_4790_8690_94fe28ce3ff6" hidden="1">#REF!</definedName>
    <definedName name="TBfb76a8aa_361a_426a_a004_cd2fad9c4fb0" hidden="1">#REF!</definedName>
    <definedName name="TBfb7d975b_5dc6_45ec_8c64_7ce14925d562" hidden="1">#REF!</definedName>
    <definedName name="TBfb842006_2fef_4f0f_a251_ffbf2e74c256" hidden="1">#REF!</definedName>
    <definedName name="TBfb853034_c767_4da7_9de5_1ac54a269245" hidden="1">#REF!</definedName>
    <definedName name="TBfb8616d7_0c36_4634_964a_b75e2012df83" hidden="1">#REF!</definedName>
    <definedName name="TBfb9d96c6_2f08_4b40_b947_58595ccf0249" hidden="1">#REF!</definedName>
    <definedName name="TBfb9f7360_0438_43ff_91ef_6f4affb534d9" hidden="1">#REF!</definedName>
    <definedName name="TBfba5f2a5_c45b_446b_b1a3_4362a92d6acb" hidden="1">#REF!</definedName>
    <definedName name="TBfba7bd7d_4b78_417d_a4ad_428398a2b472" hidden="1">#REF!</definedName>
    <definedName name="TBfbb51b0d_c41c_41b6_b99a_d0ae7de274e1" hidden="1">#REF!</definedName>
    <definedName name="TBfbbb8f74_433b_4b56_a388_7c1ce97abc5e" hidden="1">#REF!</definedName>
    <definedName name="TBfbbf6bd2_6200_46d8_adae_5adc6144aeb1" hidden="1">#REF!</definedName>
    <definedName name="TBfbc0dfa8_caed_4c49_b6bd_20a3dbfda47a" hidden="1">#REF!</definedName>
    <definedName name="TBfbc967ff_e145_4852_88c6_97c76510f26c" hidden="1">#REF!</definedName>
    <definedName name="TBfbcd101b_43cb_44f6_a429_394291fc843a" hidden="1">#REF!</definedName>
    <definedName name="TBfbcdac7f_7d7a_4237_bf20_b5128d1be47e" hidden="1">#REF!</definedName>
    <definedName name="TBfbce919a_e784_4c39_b7d2_b9297851b4f8" hidden="1">#REF!</definedName>
    <definedName name="TBfbd13055_2bfd_49d8_80f5_8e693ad7d2f1" hidden="1">#REF!</definedName>
    <definedName name="TBfbd53d58_49bd_4cd8_a971_7641f12e78ee" hidden="1">#REF!</definedName>
    <definedName name="TBfbd79a6c_eae5_471f_ae29_ee666cf2ee4f" hidden="1">#REF!</definedName>
    <definedName name="TBfbdc95da_40b0_49d5_8fe7_4ef0d187fd0c" hidden="1">#REF!</definedName>
    <definedName name="TBfbdf9457_5bce_4a64_b88d_2cf423844f58" hidden="1">#REF!</definedName>
    <definedName name="TBfbe7ca8d_b020_4bed_a8df_8da0955bdf54" hidden="1">#REF!</definedName>
    <definedName name="TBfbe8a999_3413_4c27_90d0_734c5abc640d" hidden="1">#REF!</definedName>
    <definedName name="TBfbed8a5a_6f3c_47ec_9e61_0e62db5bc523" hidden="1">#REF!</definedName>
    <definedName name="TBfbeff48b_b191_490e_b8a9_4eff7be8ee4a" hidden="1">#REF!</definedName>
    <definedName name="TBfbf2cae8_48b1_43ff_a125_3e8e7b37951e" hidden="1">#REF!</definedName>
    <definedName name="TBfbf5f6e1_aff7_441f_949d_1ce3f155057d" hidden="1">#REF!</definedName>
    <definedName name="TBfc0dd7a9_887e_4881_83a5_dede0d2313b8" hidden="1">#REF!</definedName>
    <definedName name="TBfc10e7e3_836e_43b5_a339_28a62dcbf8dc" hidden="1">#REF!</definedName>
    <definedName name="TBfc12502f_061e_4064_898b_0a4862d0ba2e" hidden="1">#REF!</definedName>
    <definedName name="TBfc147c32_df0d_4556_bde0_fcaf55256028" hidden="1">#REF!</definedName>
    <definedName name="TBfc151fa2_c4af_4640_9a10_4f6a520f2f6b" hidden="1">#REF!</definedName>
    <definedName name="TBfc1c8e97_9a87_47db_ade0_2f6671460371" hidden="1">#REF!</definedName>
    <definedName name="TBfc2a70c6_b2a3_462a_be9b_09d55dab700a" hidden="1">#REF!</definedName>
    <definedName name="TBfc4befde_36d6_4c0b_a74d_d12aabb1f816" hidden="1">#REF!</definedName>
    <definedName name="TBfc50c35a_3552_4e26_81a5_0b7e3c24725c" hidden="1">#REF!</definedName>
    <definedName name="TBfc62eb5b_cc08_49c7_98b3_dca3af6419b0" hidden="1">#REF!</definedName>
    <definedName name="TBfc656f65_c2a5_436d_bca8_3e8dd6a32b68" hidden="1">#REF!</definedName>
    <definedName name="TBfc67f28e_f31e_419c_9cbb_bd932aa52132" hidden="1">#REF!</definedName>
    <definedName name="TBfc69a9ca_5578_480a_86b1_8c23aa123aa1" hidden="1">#REF!</definedName>
    <definedName name="TBfc6fd45e_c1cd_493c_ba17_72437abfbf4a" hidden="1">#REF!</definedName>
    <definedName name="TBfc7427ba_d234_4b16_b862_eb3b4f35156f" hidden="1">#REF!</definedName>
    <definedName name="TBfc7de477_5a6f_4681_a690_2024d4d3253e" hidden="1">#REF!</definedName>
    <definedName name="TBfc85a863_e13c_4f27_afbe_237a558d41f3" hidden="1">#REF!</definedName>
    <definedName name="TBfc86fb48_1203_4254_87b1_72d4140e3ccd" hidden="1">#REF!</definedName>
    <definedName name="TBfcbe4d4e_d9b1_4ba4_a24f_6b66a799d2fc" hidden="1">#REF!</definedName>
    <definedName name="TBfcc13412_ed52_4e90_bc9c_6f023baffc94" hidden="1">#REF!</definedName>
    <definedName name="TBfccbe9f7_e4e7_44c4_b340_9eb73417a438" hidden="1">#REF!</definedName>
    <definedName name="TBfcd1d245_0727_4096_8b8b_c52352448f1a" hidden="1">#REF!</definedName>
    <definedName name="TBfcd96858_4797_44d3_957a_d8a289c5295b" hidden="1">#REF!</definedName>
    <definedName name="TBfce3b6e7_3ed7_46a6_b146_8b8b5b169777" hidden="1">#REF!</definedName>
    <definedName name="TBfce59d78_c047_4a6a_8325_0d59ba804c28" hidden="1">#REF!</definedName>
    <definedName name="TBfce96287_199b_45da_a8ea_87a68290bb07" hidden="1">#REF!</definedName>
    <definedName name="TBfcf24202_ff9c_40e5_9efb_3d89877d7392" hidden="1">#REF!</definedName>
    <definedName name="TBfcf34ee1_d563_49ab_8d34_e8edc9096dda" hidden="1">#REF!</definedName>
    <definedName name="TBfd07f458_f997_464f_a952_5871a56240a2" hidden="1">#REF!</definedName>
    <definedName name="TBfd09041e_a3a8_4cd4_82c0_4bf057ae0dd3" hidden="1">#REF!</definedName>
    <definedName name="TBfd19ce2a_5816_46c7_bb51_e33c8000db96" hidden="1">#REF!</definedName>
    <definedName name="TBfd1aa0de_58e2_43ff_bdd9_5ac2366e505f" hidden="1">#REF!</definedName>
    <definedName name="TBfd1e29af_8b6c_4734_993a_888468781141" hidden="1">#REF!</definedName>
    <definedName name="TBfd339612_776a_4d2b_ab72_5ddc72234bfe" hidden="1">#REF!</definedName>
    <definedName name="TBfd34069b_9205_45d1_ba4c_ad40a3cc0df3" hidden="1">#REF!</definedName>
    <definedName name="TBfd37e549_69ff_4a84_b7b9_1bdc149625c9" hidden="1">#REF!</definedName>
    <definedName name="TBfd3f73b4_beec_437e_ba6d_5f51445ba90d" hidden="1">#REF!</definedName>
    <definedName name="TBfd4b13fe_7027_4ee2_8b89_4cc32db8a5f9" hidden="1">#REF!</definedName>
    <definedName name="TBfd4db4f0_3742_4b9b_86a5_6bc8f6d8e1d2" hidden="1">#REF!</definedName>
    <definedName name="TBfd4f346f_8571_416d_863b_d6d79528a872" hidden="1">#REF!</definedName>
    <definedName name="TBfd548547_d22e_4fbf_b7ab_500b06898e18" hidden="1">#REF!</definedName>
    <definedName name="TBfd5eedb2_bbd1_4597_9020_ae80ec381e89" hidden="1">#REF!</definedName>
    <definedName name="TBfd6ece97_81bd_4eb0_863e_1f4f3edf7d8e" hidden="1">#REF!</definedName>
    <definedName name="TBfd6ee708_9a31_45da_a49a_0fbeabef0851" hidden="1">#REF!</definedName>
    <definedName name="TBfd72a273_d916_4483_bc27_74af974a200e" hidden="1">#REF!</definedName>
    <definedName name="TBfd72b03a_1baa_49f6_a985_0d06d093b818" hidden="1">#REF!</definedName>
    <definedName name="TBfd744929_0ea5_43ca_960f_fe909b5ef44e" hidden="1">#REF!</definedName>
    <definedName name="TBfd77fc43_4307_47f1_b486_e2532205719c" hidden="1">#REF!</definedName>
    <definedName name="TBfd7ad150_6b62_4d46_9ff7_8a564d3aa0a8" hidden="1">#REF!</definedName>
    <definedName name="TBfd80bff6_addc_4442_a507_09ebf259fd76" hidden="1">#REF!</definedName>
    <definedName name="TBfd89a21a_ae8e_40fa_8ea8_3a6141ee0832" hidden="1">#REF!</definedName>
    <definedName name="TBfd8a282f_a493_4a1c_bb3e_6402ac0280cc" hidden="1">#REF!</definedName>
    <definedName name="TBfd8bb8ad_983e_4a55_bf19_35c170d7afd3" hidden="1">#REF!</definedName>
    <definedName name="TBfd8e6806_2c57_40a2_8b43_fa98d5c8d933" hidden="1">#REF!</definedName>
    <definedName name="TBfd8fa309_a206_41f5_a78b_ba04e97b9bae" hidden="1">#REF!</definedName>
    <definedName name="TBfd8fbab1_a9a6_486e_8d91_04491b166f0b" hidden="1">#REF!</definedName>
    <definedName name="TBfd938a62_08e9_42f5_93ad_9d25dee832fe" hidden="1">#REF!</definedName>
    <definedName name="TBfd9806e9_5a9e_43c9_b12e_8ea1c76d9683" hidden="1">#REF!</definedName>
    <definedName name="TBfda1332b_85db_4966_81ef_2efcbac07dcd" hidden="1">#REF!</definedName>
    <definedName name="TBfda7230c_09cb_4305_9f26_6ea75365b939" hidden="1">#REF!</definedName>
    <definedName name="TBfdabc275_94bc_4451_9171_fd75b041f897" hidden="1">#REF!</definedName>
    <definedName name="TBfdb34d9c_8ef6_4080_81da_e02ed6035a22" hidden="1">#REF!</definedName>
    <definedName name="TBfdbfccc4_57c4_46ff_a6c8_1ffd02476714" hidden="1">#REF!</definedName>
    <definedName name="TBfdc66320_1b28_408c_93a0_804e6ccd9072" hidden="1">#REF!</definedName>
    <definedName name="TBfdc7685e_6c5a_4c05_92f2_34d1144f838b" hidden="1">#REF!</definedName>
    <definedName name="TBfdcab5e0_88a7_4cf4_b52a_79d7dbacf669" hidden="1">#REF!</definedName>
    <definedName name="TBfdd182ea_2e14_4890_b9c7_6848853f9d0f" hidden="1">#REF!</definedName>
    <definedName name="TBfdd6f847_4944_427d_8632_042cf19cfb53" hidden="1">#REF!</definedName>
    <definedName name="TBfde0dc17_7207_4779_b914_edfb055f9843" hidden="1">#REF!</definedName>
    <definedName name="TBfdf315d6_177d_4fdb_bb73_e93f4908be48" hidden="1">#REF!</definedName>
    <definedName name="TBfdf7e46e_86bf_45cc_be3b_aab554cf467c" hidden="1">#REF!</definedName>
    <definedName name="TBfdf9e42a_65d4_4fe8_8a5c_65fb8af8bb88" hidden="1">#REF!</definedName>
    <definedName name="TBfdffe922_dd53_4397_ae08_7435d9c49514" hidden="1">#REF!</definedName>
    <definedName name="TBfe025cd3_1add_4d39_8e14_2e4d00064a65" hidden="1">#REF!</definedName>
    <definedName name="TBfe05e70d_764b_4a64_9b7f_73c77745a323" hidden="1">#REF!</definedName>
    <definedName name="TBfe19e881_ae6c_4fbf_bbdd_5297dca96e84" hidden="1">#REF!</definedName>
    <definedName name="TBfe1a6c1c_661b_4197_a3d4_2c6d1e8508c4" hidden="1">#REF!</definedName>
    <definedName name="TBfe226d2b_d351_4a71_92fb_017274ffebda" hidden="1">#REF!</definedName>
    <definedName name="TBfe22fb55_f911_4fde_b78d_5572a23d7ac6" hidden="1">#REF!</definedName>
    <definedName name="TBfe274280_d1e8_4d7c_bad9_4ad71320370d" hidden="1">#REF!</definedName>
    <definedName name="TBfe2c2688_867e_4813_9196_5643666c3da3" hidden="1">#REF!</definedName>
    <definedName name="TBfe39aa3f_21f9_44b2_9e8d_d849460fed88" hidden="1">#REF!</definedName>
    <definedName name="TBfe41fab1_3245_4cf0_b9e2_4340d0c10798" hidden="1">#REF!</definedName>
    <definedName name="TBfe4bbdcd_d4e2_4dfe_b0f5_7f005a0b6eab" hidden="1">#REF!</definedName>
    <definedName name="TBfe5ff7be_c20e_48bb_b028_4e831ed7a79e" hidden="1">#REF!</definedName>
    <definedName name="TBfe722788_1d81_48a9_adea_2af014f4e85c" hidden="1">#REF!</definedName>
    <definedName name="TBfe93af43_26e4_451a_a491_338bf2f45c5d" hidden="1">#REF!</definedName>
    <definedName name="TBfea167c4_5402_44b6_a5d8_b7f6a8addba2" hidden="1">#REF!</definedName>
    <definedName name="TBfea9d93d_0850_4e90_a2ad_5f4eb2ca5182" hidden="1">#REF!</definedName>
    <definedName name="TBfeb5397b_ed0b_4f08_9eda_64239c8b0490" hidden="1">#REF!</definedName>
    <definedName name="TBfec4f1ad_9807_453a_aa54_8483ef57d440" hidden="1">#REF!</definedName>
    <definedName name="TBfed3c180_8de1_41fb_ae80_2393adbae104" hidden="1">#REF!</definedName>
    <definedName name="TBfee7274b_e75d_44b5_981b_2fd0a82ef322" hidden="1">#REF!</definedName>
    <definedName name="TBfeeb6160_802d_47fa_bb46_59eece1296fb" hidden="1">#REF!</definedName>
    <definedName name="TBfeef58ef_9db4_47f4_97d1_ceee200fbf49" hidden="1">#REF!</definedName>
    <definedName name="TBfefa7b82_b049_4ee7_b855_525f0c9f27c5" hidden="1">#REF!</definedName>
    <definedName name="TBfefb438e_e6a2_43fa_91ab_ceac99278d1f" hidden="1">#REF!</definedName>
    <definedName name="TBfefc3e05_9164_470c_9b19_ad34b1b35082" hidden="1">#REF!</definedName>
    <definedName name="TBff054481_fc72_4b14_aa05_3694425f0a21" hidden="1">#REF!</definedName>
    <definedName name="TBff0586e8_2c1b_4240_9071_978641c64af6" hidden="1">#REF!</definedName>
    <definedName name="TBff0893e2_71bf_4db5_9011_154bfb5e32ad" hidden="1">#REF!</definedName>
    <definedName name="TBff092991_00df_4a1b_b61c_026f033feb34" hidden="1">#REF!</definedName>
    <definedName name="TBff0d0a46_2892_4314_9644_51d593b26dc3" hidden="1">#REF!</definedName>
    <definedName name="TBff10cb70_4f06_4662_ad87_8655bbfdeba2" hidden="1">#REF!</definedName>
    <definedName name="TBff12590d_156c_4f58_97dc_151a6e7cb8a0" hidden="1">#REF!</definedName>
    <definedName name="TBff130d8d_9b75_4c88_bc9b_ff5b701af637" hidden="1">#REF!</definedName>
    <definedName name="TBff242776_fabd_4296_9f67_f7503965e78f" hidden="1">#REF!</definedName>
    <definedName name="TBff2d1434_c7c4_4a51_b9af_8b7bf3faae45" hidden="1">#REF!</definedName>
    <definedName name="TBff2f5eb3_20a4_4ff7_ad80_9eea63726b47" hidden="1">#REF!</definedName>
    <definedName name="TBff319c63_029d_4b5c_8f1e_0a8d85b27d44" hidden="1">#REF!</definedName>
    <definedName name="TBff3b60e5_3070_4faa_850a_aa7de53a2329" hidden="1">#REF!</definedName>
    <definedName name="TBff3cad4c_c16d_4389_949d_52c09d90cfba" hidden="1">#REF!</definedName>
    <definedName name="TBff3e3261_0090_4878_b8c3_e3e48cf13aab" hidden="1">#REF!</definedName>
    <definedName name="TBff44f8ab_254e_44ba_bfeb_0cecc5f42c21" hidden="1">#REF!</definedName>
    <definedName name="TBff465f14_fe41_41f5_88ca_51bcd56521c5" hidden="1">#REF!</definedName>
    <definedName name="TBff483ec4_8d7c_4868_9bc6_ba7edc6b0a8a" hidden="1">#REF!</definedName>
    <definedName name="TBff59ff76_4384_4bf4_9446_4b980cd5fd05" hidden="1">#REF!</definedName>
    <definedName name="TBff669b00_611f_460b_91b1_0b5260d9225b" hidden="1">#REF!</definedName>
    <definedName name="TBff713265_0581_4d5a_9493_7b5def702c5c" hidden="1">#REF!</definedName>
    <definedName name="TBff88b367_5f7a_4c78_a9c7_83b5ca4680c8" hidden="1">#REF!</definedName>
    <definedName name="TBff8ed92d_37f9_4a97_96ba_fd3e126c0ec3" hidden="1">#REF!</definedName>
    <definedName name="TBff957041_d778_41bc_9b05_57956a22d72f" hidden="1">#REF!</definedName>
    <definedName name="TBffa73039_ad8a_4fae_82ab_60781ca07189" hidden="1">#REF!</definedName>
    <definedName name="TBffaae2bc_e90b_4435_ad3c_57b88e88f01e" hidden="1">#REF!</definedName>
    <definedName name="TBffad6d69_51a4_4234_a482_18f023a0b564" hidden="1">#REF!</definedName>
    <definedName name="TBffae068c_943d_42d8_a1cc_682833cc61c0" hidden="1">#REF!</definedName>
    <definedName name="TBffaf3ece_1418_4010_a6f6_d23fcc647f21" hidden="1">#REF!</definedName>
    <definedName name="TBffb1b36e_0409_4b0f_8621_3c2c4a2ae2ef" hidden="1">#REF!</definedName>
    <definedName name="TBffb33f6d_85f3_4a9d_9b5a_b8084767b916" hidden="1">#REF!</definedName>
    <definedName name="TBffb51d1c_d3a1_4bd0_84bb_44d59698005b" hidden="1">#REF!</definedName>
    <definedName name="TBffba6e1f_6c69_4e39_a509_8061c6823269" hidden="1">#REF!</definedName>
    <definedName name="TBffbb505a_2c6a_40b0_8248_4c69455fa415" hidden="1">#REF!</definedName>
    <definedName name="TBffc4f1f9_26c3_480d_8c77_a5f48f8054e4" hidden="1">#REF!</definedName>
    <definedName name="TBffc5927b_7521_4526_bb43_c750ded0c152" hidden="1">#REF!</definedName>
    <definedName name="TBffca9427_cfa0_4819_906f_9705072ec3b9" hidden="1">#REF!</definedName>
    <definedName name="TBffd355f8_0174_49c9_80a8_420737a328b3" hidden="1">#REF!</definedName>
    <definedName name="TBffd67464_c777_4533_9276_8e57a362d5d3" hidden="1">#REF!</definedName>
    <definedName name="TBffdb13b2_fef7_4490_8a47_3cd78cfc88af" hidden="1">#REF!</definedName>
    <definedName name="TBffe3acd4_831f_43c3_93b9_26e042a8c203" hidden="1">#REF!</definedName>
    <definedName name="TBffee6a7e_39ef_4f31_88cd_8150bc2847a8" hidden="1">#REF!</definedName>
    <definedName name="TBfff1d540_d202_464e_8c3e_092542c1539c" hidden="1">#REF!</definedName>
    <definedName name="TextRefCopy1">#REF!</definedName>
    <definedName name="TextRefCopy10">#REF!</definedName>
    <definedName name="TextRefCopy11">#REF!</definedName>
    <definedName name="TextRefCopy12">#REF!</definedName>
    <definedName name="TextRefCopy13">#REF!</definedName>
    <definedName name="TextRefCopy14">#REF!</definedName>
    <definedName name="TextRefCopy15">#REF!</definedName>
    <definedName name="TextRefCopy16">#REF!</definedName>
    <definedName name="TextRefCopy17">#REF!</definedName>
    <definedName name="TextRefCopy18">#REF!</definedName>
    <definedName name="TextRefCopy19">#REF!</definedName>
    <definedName name="TextRefCopy20">#REF!</definedName>
    <definedName name="TextRefCopy21">#REF!</definedName>
    <definedName name="TextRefCopy22">#REF!</definedName>
    <definedName name="TextRefCopy23">#REF!</definedName>
    <definedName name="TextRefCopy24">#REF!</definedName>
    <definedName name="TextRefCopy25">#REF!</definedName>
    <definedName name="TextRefCopy26">#REF!</definedName>
    <definedName name="TextRefCopy27">#REF!</definedName>
    <definedName name="TextRefCopy28">#REF!</definedName>
    <definedName name="TextRefCopy29">#REF!</definedName>
    <definedName name="TextRefCopy3">#REF!</definedName>
    <definedName name="TextRefCopy30">#REF!</definedName>
    <definedName name="TextRefCopy31">#REF!</definedName>
    <definedName name="TextRefCopy32">#REF!</definedName>
    <definedName name="TextRefCopy33">#REF!</definedName>
    <definedName name="TextRefCopy34">#REF!</definedName>
    <definedName name="TextRefCopy343">#REF!</definedName>
    <definedName name="TextRefCopy35">#REF!</definedName>
    <definedName name="TextRefCopy36">[3]现金流量表!#REF!</definedName>
    <definedName name="TextRefCopy37">#REF!</definedName>
    <definedName name="TextRefCopy4">#REF!</definedName>
    <definedName name="TextRefCopy499">#REF!</definedName>
    <definedName name="TextRefCopy5">#REF!</definedName>
    <definedName name="TextRefCopy500">#REF!</definedName>
    <definedName name="TextRefCopy504">#REF!</definedName>
    <definedName name="TextRefCopy505">#REF!</definedName>
    <definedName name="TextRefCopy506">#REF!</definedName>
    <definedName name="TextRefCopy507">#REF!</definedName>
    <definedName name="TextRefCopy508">#REF!</definedName>
    <definedName name="TextRefCopy509">#REF!</definedName>
    <definedName name="TextRefCopy510">#REF!</definedName>
    <definedName name="TextRefCopy511">#REF!</definedName>
    <definedName name="TextRefCopy512">#REF!</definedName>
    <definedName name="TextRefCopy513">#REF!</definedName>
    <definedName name="TextRefCopy514">#REF!</definedName>
    <definedName name="TextRefCopy515">#REF!</definedName>
    <definedName name="TextRefCopy516">#REF!</definedName>
    <definedName name="TextRefCopy517">#REF!</definedName>
    <definedName name="TextRefCopy518">#REF!</definedName>
    <definedName name="TextRefCopy520">#REF!</definedName>
    <definedName name="TextRefCopy521">#REF!</definedName>
    <definedName name="TextRefCopy522">#REF!</definedName>
    <definedName name="TextRefCopy523">#REF!</definedName>
    <definedName name="TextRefCopy524">#REF!</definedName>
    <definedName name="TextRefCopy525">#REF!</definedName>
    <definedName name="TextRefCopy526">#REF!</definedName>
    <definedName name="TextRefCopy528">#REF!</definedName>
    <definedName name="TextRefCopy529">#REF!</definedName>
    <definedName name="TextRefCopy530">#REF!</definedName>
    <definedName name="TextRefCopy531">#REF!</definedName>
    <definedName name="TextRefCopy532">#REF!</definedName>
    <definedName name="TextRefCopy533">#REF!</definedName>
    <definedName name="TextRefCopy534">#REF!</definedName>
    <definedName name="TextRefCopy535">#REF!</definedName>
    <definedName name="TextRefCopy536">#REF!</definedName>
    <definedName name="TextRefCopy537">#REF!</definedName>
    <definedName name="TextRefCopy538">#REF!</definedName>
    <definedName name="TextRefCopy539">#REF!</definedName>
    <definedName name="TextRefCopy540">#REF!</definedName>
    <definedName name="TextRefCopy541">#REF!</definedName>
    <definedName name="TextRefCopy542">#REF!</definedName>
    <definedName name="TextRefCopy543">#REF!</definedName>
    <definedName name="TextRefCopy544">#REF!</definedName>
    <definedName name="TextRefCopy545">#REF!</definedName>
    <definedName name="TextRefCopy546">#REF!</definedName>
    <definedName name="TextRefCopy547">#REF!</definedName>
    <definedName name="TextRefCopy548">#REF!</definedName>
    <definedName name="TextRefCopy549">#REF!</definedName>
    <definedName name="TextRefCopy550">#REF!</definedName>
    <definedName name="TextRefCopy551">#REF!</definedName>
    <definedName name="TextRefCopy553">#REF!</definedName>
    <definedName name="TextRefCopy554">#REF!</definedName>
    <definedName name="TextRefCopy555">#REF!</definedName>
    <definedName name="TextRefCopy556">#REF!</definedName>
    <definedName name="TextRefCopy557">#REF!</definedName>
    <definedName name="TextRefCopy558">#REF!</definedName>
    <definedName name="TextRefCopy559">#REF!</definedName>
    <definedName name="TextRefCopy560">#REF!</definedName>
    <definedName name="TextRefCopy561">#REF!</definedName>
    <definedName name="TextRefCopy562">#REF!</definedName>
    <definedName name="TextRefCopy563">#REF!</definedName>
    <definedName name="TextRefCopy564">#REF!</definedName>
    <definedName name="TextRefCopy565">#REF!</definedName>
    <definedName name="TextRefCopy566">#REF!</definedName>
    <definedName name="TextRefCopy567">#REF!</definedName>
    <definedName name="TextRefCopy568">#REF!</definedName>
    <definedName name="TextRefCopy569">#REF!</definedName>
    <definedName name="TextRefCopy570">#REF!</definedName>
    <definedName name="TextRefCopy571">#REF!</definedName>
    <definedName name="TextRefCopy572">#REF!</definedName>
    <definedName name="TextRefCopy573">#REF!</definedName>
    <definedName name="TextRefCopy574">#REF!</definedName>
    <definedName name="TextRefCopy576">#REF!</definedName>
    <definedName name="TextRefCopy577">#REF!</definedName>
    <definedName name="TextRefCopy578">#REF!</definedName>
    <definedName name="TextRefCopy579">#REF!</definedName>
    <definedName name="TextRefCopy580">#REF!</definedName>
    <definedName name="TextRefCopy581">#REF!</definedName>
    <definedName name="TextRefCopy582">#REF!</definedName>
    <definedName name="TextRefCopy583">#REF!</definedName>
    <definedName name="TextRefCopy584">#REF!</definedName>
    <definedName name="TextRefCopy585">#REF!</definedName>
    <definedName name="TextRefCopy586">#REF!</definedName>
    <definedName name="TextRefCopy587">#REF!</definedName>
    <definedName name="TextRefCopy588">#REF!</definedName>
    <definedName name="TextRefCopy589">#REF!</definedName>
    <definedName name="TextRefCopy590">#REF!</definedName>
    <definedName name="TextRefCopy591">#REF!</definedName>
    <definedName name="TextRefCopy592">#REF!</definedName>
    <definedName name="TextRefCopy593">#REF!</definedName>
    <definedName name="TextRefCopy594">#REF!</definedName>
    <definedName name="TextRefCopy595">#REF!</definedName>
    <definedName name="TextRefCopy596">#REF!</definedName>
    <definedName name="TextRefCopy597">#REF!</definedName>
    <definedName name="TextRefCopy598">#REF!</definedName>
    <definedName name="TextRefCopy599">#REF!</definedName>
    <definedName name="TextRefCopy6">#REF!</definedName>
    <definedName name="TextRefCopy600">#REF!</definedName>
    <definedName name="TextRefCopy601">#REF!</definedName>
    <definedName name="TextRefCopy602">#REF!</definedName>
    <definedName name="TextRefCopy603">#REF!</definedName>
    <definedName name="TextRefCopy604">#REF!</definedName>
    <definedName name="TextRefCopy605">#REF!</definedName>
    <definedName name="TextRefCopy606">#REF!</definedName>
    <definedName name="TextRefCopy607">#REF!</definedName>
    <definedName name="TextRefCopy608">#REF!</definedName>
    <definedName name="TextRefCopy609">#REF!</definedName>
    <definedName name="TextRefCopy610">#REF!</definedName>
    <definedName name="TextRefCopy611">#REF!</definedName>
    <definedName name="TextRefCopy612">#REF!</definedName>
    <definedName name="TextRefCopy613">#REF!</definedName>
    <definedName name="TextRefCopy614">#REF!</definedName>
    <definedName name="TextRefCopy615">#REF!</definedName>
    <definedName name="TextRefCopy616">#REF!</definedName>
    <definedName name="TextRefCopy617">#REF!</definedName>
    <definedName name="TextRefCopy618">#REF!</definedName>
    <definedName name="TextRefCopy619">#REF!</definedName>
    <definedName name="TextRefCopy620">#REF!</definedName>
    <definedName name="TextRefCopy621">#REF!</definedName>
    <definedName name="TextRefCopy622">#REF!</definedName>
    <definedName name="TextRefCopy623">#REF!</definedName>
    <definedName name="TextRefCopy624">#REF!</definedName>
    <definedName name="TextRefCopy625">#REF!</definedName>
    <definedName name="TextRefCopy626">#REF!</definedName>
    <definedName name="TextRefCopy627">#REF!</definedName>
    <definedName name="TextRefCopy628">#REF!</definedName>
    <definedName name="TextRefCopy629">#REF!</definedName>
    <definedName name="TextRefCopy630">#REF!</definedName>
    <definedName name="TextRefCopy631">#REF!</definedName>
    <definedName name="TextRefCopy632">#REF!</definedName>
    <definedName name="TextRefCopy633">#REF!</definedName>
    <definedName name="TextRefCopy634">#REF!</definedName>
    <definedName name="TextRefCopy635">#REF!</definedName>
    <definedName name="TextRefCopy636">#REF!</definedName>
    <definedName name="TextRefCopy637">#REF!</definedName>
    <definedName name="TextRefCopy638">#REF!</definedName>
    <definedName name="TextRefCopy639">#REF!</definedName>
    <definedName name="TextRefCopy640">#REF!</definedName>
    <definedName name="TextRefCopy641">#REF!</definedName>
    <definedName name="TextRefCopy7">#REF!</definedName>
    <definedName name="TextRefCopy8">#REF!</definedName>
    <definedName name="TextRefCopy9">#REF!</definedName>
    <definedName name="TextRefCopyRangeCount" hidden="1">2</definedName>
  </definedNames>
  <calcPr calcId="162913"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99" l="1"/>
  <c r="L24" i="99"/>
  <c r="L22" i="99"/>
  <c r="L21" i="99"/>
  <c r="L19" i="99"/>
  <c r="L17" i="99"/>
  <c r="L16" i="99"/>
  <c r="L15" i="99"/>
  <c r="L14" i="99"/>
  <c r="L13" i="99"/>
  <c r="L12" i="99"/>
  <c r="L11" i="99"/>
  <c r="L10" i="99"/>
  <c r="L9" i="99"/>
  <c r="L7" i="99"/>
  <c r="L6" i="99"/>
  <c r="I8" i="99" l="1"/>
  <c r="I18" i="99" s="1"/>
  <c r="F8" i="99"/>
  <c r="F18" i="99" s="1"/>
  <c r="F20" i="99" s="1"/>
  <c r="F26" i="99"/>
  <c r="L8" i="99" l="1"/>
  <c r="O20" i="176" l="1"/>
  <c r="O18" i="176"/>
  <c r="O17" i="176"/>
  <c r="O16" i="176"/>
  <c r="O14" i="176"/>
  <c r="O13" i="176"/>
  <c r="O12" i="176"/>
  <c r="O11" i="176"/>
  <c r="O10" i="176"/>
  <c r="O9" i="176"/>
  <c r="O8" i="176"/>
  <c r="O6" i="176"/>
  <c r="O4" i="176"/>
  <c r="O3" i="176"/>
  <c r="O26" i="176" s="1"/>
  <c r="G4" i="176"/>
  <c r="G6" i="176"/>
  <c r="G8" i="176"/>
  <c r="G9" i="176"/>
  <c r="G10" i="176"/>
  <c r="G11" i="176"/>
  <c r="G12" i="176"/>
  <c r="G13" i="176"/>
  <c r="G14" i="176"/>
  <c r="G16" i="176"/>
  <c r="G17" i="176"/>
  <c r="G18" i="176"/>
  <c r="G20" i="176"/>
  <c r="G3" i="176"/>
  <c r="N43" i="176"/>
  <c r="M43" i="176"/>
  <c r="L43" i="176"/>
  <c r="K43" i="176"/>
  <c r="J43" i="176"/>
  <c r="F43" i="176"/>
  <c r="E43" i="176"/>
  <c r="D43" i="176"/>
  <c r="C43" i="176"/>
  <c r="B43" i="176"/>
  <c r="N41" i="176"/>
  <c r="M41" i="176"/>
  <c r="L41" i="176"/>
  <c r="K41" i="176"/>
  <c r="J41" i="176"/>
  <c r="F41" i="176"/>
  <c r="E41" i="176"/>
  <c r="D41" i="176"/>
  <c r="C41" i="176"/>
  <c r="B41" i="176"/>
  <c r="N40" i="176"/>
  <c r="M40" i="176"/>
  <c r="L40" i="176"/>
  <c r="K40" i="176"/>
  <c r="J40" i="176"/>
  <c r="F40" i="176"/>
  <c r="E40" i="176"/>
  <c r="D40" i="176"/>
  <c r="C40" i="176"/>
  <c r="B40" i="176"/>
  <c r="N39" i="176"/>
  <c r="M39" i="176"/>
  <c r="L39" i="176"/>
  <c r="K39" i="176"/>
  <c r="J39" i="176"/>
  <c r="F39" i="176"/>
  <c r="E39" i="176"/>
  <c r="D39" i="176"/>
  <c r="C39" i="176"/>
  <c r="B39" i="176"/>
  <c r="N37" i="176"/>
  <c r="M37" i="176"/>
  <c r="L37" i="176"/>
  <c r="K37" i="176"/>
  <c r="J37" i="176"/>
  <c r="F37" i="176"/>
  <c r="E37" i="176"/>
  <c r="D37" i="176"/>
  <c r="C37" i="176"/>
  <c r="B37" i="176"/>
  <c r="N36" i="176"/>
  <c r="M36" i="176"/>
  <c r="L36" i="176"/>
  <c r="K36" i="176"/>
  <c r="J36" i="176"/>
  <c r="F36" i="176"/>
  <c r="E36" i="176"/>
  <c r="D36" i="176"/>
  <c r="C36" i="176"/>
  <c r="B36" i="176"/>
  <c r="N35" i="176"/>
  <c r="M35" i="176"/>
  <c r="L35" i="176"/>
  <c r="K35" i="176"/>
  <c r="J35" i="176"/>
  <c r="F35" i="176"/>
  <c r="E35" i="176"/>
  <c r="D35" i="176"/>
  <c r="C35" i="176"/>
  <c r="B35" i="176"/>
  <c r="N34" i="176"/>
  <c r="M34" i="176"/>
  <c r="L34" i="176"/>
  <c r="K34" i="176"/>
  <c r="J34" i="176"/>
  <c r="F34" i="176"/>
  <c r="E34" i="176"/>
  <c r="D34" i="176"/>
  <c r="C34" i="176"/>
  <c r="B34" i="176"/>
  <c r="N33" i="176"/>
  <c r="M33" i="176"/>
  <c r="L33" i="176"/>
  <c r="K33" i="176"/>
  <c r="J33" i="176"/>
  <c r="F33" i="176"/>
  <c r="E33" i="176"/>
  <c r="D33" i="176"/>
  <c r="C33" i="176"/>
  <c r="B33" i="176"/>
  <c r="N32" i="176"/>
  <c r="M32" i="176"/>
  <c r="L32" i="176"/>
  <c r="K32" i="176"/>
  <c r="J32" i="176"/>
  <c r="F32" i="176"/>
  <c r="E32" i="176"/>
  <c r="D32" i="176"/>
  <c r="C32" i="176"/>
  <c r="B32" i="176"/>
  <c r="N31" i="176"/>
  <c r="M31" i="176"/>
  <c r="L31" i="176"/>
  <c r="K31" i="176"/>
  <c r="J31" i="176"/>
  <c r="F31" i="176"/>
  <c r="E31" i="176"/>
  <c r="D31" i="176"/>
  <c r="C31" i="176"/>
  <c r="B31" i="176"/>
  <c r="N29" i="176"/>
  <c r="M29" i="176"/>
  <c r="L29" i="176"/>
  <c r="K29" i="176"/>
  <c r="J29" i="176"/>
  <c r="F29" i="176"/>
  <c r="E29" i="176"/>
  <c r="D29" i="176"/>
  <c r="C29" i="176"/>
  <c r="B29" i="176"/>
  <c r="N27" i="176"/>
  <c r="M27" i="176"/>
  <c r="L27" i="176"/>
  <c r="K27" i="176"/>
  <c r="J27" i="176"/>
  <c r="F27" i="176"/>
  <c r="E27" i="176"/>
  <c r="D27" i="176"/>
  <c r="C27" i="176"/>
  <c r="B27" i="176"/>
  <c r="N26" i="176"/>
  <c r="M26" i="176"/>
  <c r="L26" i="176"/>
  <c r="K26" i="176"/>
  <c r="J26" i="176"/>
  <c r="F26" i="176"/>
  <c r="E26" i="176"/>
  <c r="D26" i="176"/>
  <c r="C26" i="176"/>
  <c r="B26" i="176"/>
  <c r="V20" i="176"/>
  <c r="U20" i="176"/>
  <c r="T20" i="176"/>
  <c r="S20" i="176"/>
  <c r="R20" i="176"/>
  <c r="V18" i="176"/>
  <c r="U18" i="176"/>
  <c r="T18" i="176"/>
  <c r="S18" i="176"/>
  <c r="R18" i="176"/>
  <c r="V17" i="176"/>
  <c r="U17" i="176"/>
  <c r="T17" i="176"/>
  <c r="S17" i="176"/>
  <c r="R17" i="176"/>
  <c r="V16" i="176"/>
  <c r="U16" i="176"/>
  <c r="T16" i="176"/>
  <c r="S16" i="176"/>
  <c r="R16" i="176"/>
  <c r="V14" i="176"/>
  <c r="U14" i="176"/>
  <c r="T14" i="176"/>
  <c r="S14" i="176"/>
  <c r="R14" i="176"/>
  <c r="V13" i="176"/>
  <c r="U13" i="176"/>
  <c r="T13" i="176"/>
  <c r="S13" i="176"/>
  <c r="R13" i="176"/>
  <c r="V12" i="176"/>
  <c r="U12" i="176"/>
  <c r="T12" i="176"/>
  <c r="S12" i="176"/>
  <c r="R12" i="176"/>
  <c r="V11" i="176"/>
  <c r="U11" i="176"/>
  <c r="T11" i="176"/>
  <c r="S11" i="176"/>
  <c r="R11" i="176"/>
  <c r="V10" i="176"/>
  <c r="U10" i="176"/>
  <c r="T10" i="176"/>
  <c r="S10" i="176"/>
  <c r="R10" i="176"/>
  <c r="V9" i="176"/>
  <c r="U9" i="176"/>
  <c r="T9" i="176"/>
  <c r="S9" i="176"/>
  <c r="R9" i="176"/>
  <c r="V8" i="176"/>
  <c r="U8" i="176"/>
  <c r="T8" i="176"/>
  <c r="S8" i="176"/>
  <c r="R8" i="176"/>
  <c r="V6" i="176"/>
  <c r="U6" i="176"/>
  <c r="T6" i="176"/>
  <c r="S6" i="176"/>
  <c r="R6" i="176"/>
  <c r="N5" i="176"/>
  <c r="N28" i="176" s="1"/>
  <c r="M5" i="176"/>
  <c r="M7" i="176" s="1"/>
  <c r="L5" i="176"/>
  <c r="L7" i="176" s="1"/>
  <c r="K5" i="176"/>
  <c r="J5" i="176"/>
  <c r="F5" i="176"/>
  <c r="F7" i="176" s="1"/>
  <c r="E5" i="176"/>
  <c r="E28" i="176" s="1"/>
  <c r="D5" i="176"/>
  <c r="C5" i="176"/>
  <c r="C28" i="176" s="1"/>
  <c r="B5" i="176"/>
  <c r="B7" i="176" s="1"/>
  <c r="V4" i="176"/>
  <c r="U4" i="176"/>
  <c r="T4" i="176"/>
  <c r="S4" i="176"/>
  <c r="R4" i="176"/>
  <c r="V3" i="176"/>
  <c r="U3" i="176"/>
  <c r="T3" i="176"/>
  <c r="S3" i="176"/>
  <c r="R3" i="176"/>
  <c r="E28" i="166"/>
  <c r="O29" i="176" l="1"/>
  <c r="O32" i="176"/>
  <c r="O31" i="176"/>
  <c r="G40" i="176"/>
  <c r="O33" i="176"/>
  <c r="O39" i="176"/>
  <c r="O40" i="176"/>
  <c r="O41" i="176"/>
  <c r="O43" i="176"/>
  <c r="G39" i="176"/>
  <c r="G29" i="176"/>
  <c r="O34" i="176"/>
  <c r="G37" i="176"/>
  <c r="G27" i="176"/>
  <c r="G36" i="176"/>
  <c r="O35" i="176"/>
  <c r="G35" i="176"/>
  <c r="O36" i="176"/>
  <c r="G32" i="176"/>
  <c r="G34" i="176"/>
  <c r="O27" i="176"/>
  <c r="O37" i="176"/>
  <c r="G26" i="176"/>
  <c r="G43" i="176"/>
  <c r="G33" i="176"/>
  <c r="G41" i="176"/>
  <c r="O5" i="176"/>
  <c r="O28" i="176" s="1"/>
  <c r="G31" i="176"/>
  <c r="T5" i="176"/>
  <c r="S5" i="176"/>
  <c r="N7" i="176"/>
  <c r="N15" i="176" s="1"/>
  <c r="N38" i="176" s="1"/>
  <c r="G5" i="176"/>
  <c r="G28" i="176" s="1"/>
  <c r="R5" i="176"/>
  <c r="D28" i="176"/>
  <c r="C7" i="176"/>
  <c r="C15" i="176" s="1"/>
  <c r="C19" i="176" s="1"/>
  <c r="F28" i="176"/>
  <c r="U5" i="176"/>
  <c r="D7" i="176"/>
  <c r="D30" i="176" s="1"/>
  <c r="V5" i="176"/>
  <c r="E7" i="176"/>
  <c r="E30" i="176" s="1"/>
  <c r="L15" i="176"/>
  <c r="L30" i="176"/>
  <c r="B30" i="176"/>
  <c r="B15" i="176"/>
  <c r="M30" i="176"/>
  <c r="M15" i="176"/>
  <c r="F30" i="176"/>
  <c r="F15" i="176"/>
  <c r="J28" i="176"/>
  <c r="J7" i="176"/>
  <c r="R7" i="176" s="1"/>
  <c r="K28" i="176"/>
  <c r="K7" i="176"/>
  <c r="L28" i="176"/>
  <c r="B28" i="176"/>
  <c r="M28" i="176"/>
  <c r="V7" i="176" l="1"/>
  <c r="N19" i="176"/>
  <c r="N42" i="176" s="1"/>
  <c r="N30" i="176"/>
  <c r="D15" i="176"/>
  <c r="D38" i="176" s="1"/>
  <c r="C38" i="176"/>
  <c r="S7" i="176"/>
  <c r="T7" i="176"/>
  <c r="C30" i="176"/>
  <c r="O7" i="176"/>
  <c r="O30" i="176" s="1"/>
  <c r="G7" i="176"/>
  <c r="G30" i="176" s="1"/>
  <c r="E15" i="176"/>
  <c r="E19" i="176" s="1"/>
  <c r="U7" i="176"/>
  <c r="B19" i="176"/>
  <c r="B38" i="176"/>
  <c r="J30" i="176"/>
  <c r="J15" i="176"/>
  <c r="C21" i="176"/>
  <c r="C42" i="176"/>
  <c r="V15" i="176"/>
  <c r="F38" i="176"/>
  <c r="F19" i="176"/>
  <c r="L19" i="176"/>
  <c r="L38" i="176"/>
  <c r="N21" i="176"/>
  <c r="N44" i="176" s="1"/>
  <c r="K15" i="176"/>
  <c r="K30" i="176"/>
  <c r="M19" i="176"/>
  <c r="M38" i="176"/>
  <c r="D19" i="176" l="1"/>
  <c r="T15" i="176"/>
  <c r="R15" i="176"/>
  <c r="O15" i="176"/>
  <c r="O38" i="176" s="1"/>
  <c r="E38" i="176"/>
  <c r="B42" i="176"/>
  <c r="G19" i="176"/>
  <c r="G42" i="176" s="1"/>
  <c r="G15" i="176"/>
  <c r="G38" i="176" s="1"/>
  <c r="U15" i="176"/>
  <c r="F21" i="176"/>
  <c r="F42" i="176"/>
  <c r="V19" i="176"/>
  <c r="B21" i="176"/>
  <c r="D21" i="176"/>
  <c r="D42" i="176"/>
  <c r="T19" i="176"/>
  <c r="K38" i="176"/>
  <c r="K19" i="176"/>
  <c r="S15" i="176"/>
  <c r="J38" i="176"/>
  <c r="J19" i="176"/>
  <c r="C44" i="176"/>
  <c r="M42" i="176"/>
  <c r="M21" i="176"/>
  <c r="M44" i="176" s="1"/>
  <c r="L21" i="176"/>
  <c r="L44" i="176" s="1"/>
  <c r="L42" i="176"/>
  <c r="E21" i="176"/>
  <c r="E42" i="176"/>
  <c r="U19" i="176"/>
  <c r="O19" i="176" l="1"/>
  <c r="O42" i="176" s="1"/>
  <c r="G21" i="176"/>
  <c r="G44" i="176" s="1"/>
  <c r="T21" i="176"/>
  <c r="D44" i="176"/>
  <c r="J42" i="176"/>
  <c r="J21" i="176"/>
  <c r="R19" i="176"/>
  <c r="U21" i="176"/>
  <c r="E44" i="176"/>
  <c r="B44" i="176"/>
  <c r="K42" i="176"/>
  <c r="K21" i="176"/>
  <c r="S19" i="176"/>
  <c r="F44" i="176"/>
  <c r="V21" i="176"/>
  <c r="J44" i="176" l="1"/>
  <c r="O21" i="176"/>
  <c r="O44" i="176" s="1"/>
  <c r="K44" i="176"/>
  <c r="S21" i="176"/>
  <c r="R21" i="176"/>
  <c r="D85" i="168"/>
  <c r="C85" i="168"/>
  <c r="D92" i="168"/>
  <c r="C92" i="168"/>
  <c r="B92" i="168"/>
  <c r="B90" i="168"/>
  <c r="C90" i="168"/>
  <c r="D90" i="168"/>
  <c r="B88" i="168"/>
  <c r="C88" i="168"/>
  <c r="D88" i="168"/>
  <c r="B89" i="168"/>
  <c r="C89" i="168"/>
  <c r="D89" i="168"/>
  <c r="B91" i="168"/>
  <c r="D91" i="168"/>
  <c r="D87" i="168"/>
  <c r="C87" i="168"/>
  <c r="B87" i="168"/>
  <c r="B85" i="168"/>
  <c r="C83" i="168"/>
  <c r="D83" i="168"/>
  <c r="C84" i="168"/>
  <c r="D84" i="168"/>
  <c r="D82" i="168"/>
  <c r="C82" i="168"/>
  <c r="B83" i="168"/>
  <c r="B84" i="168"/>
  <c r="B82" i="168"/>
  <c r="D70" i="165"/>
  <c r="C70" i="165"/>
  <c r="B70" i="165"/>
  <c r="B30" i="168" l="1"/>
  <c r="C30" i="168"/>
  <c r="D30" i="168"/>
  <c r="B31" i="168"/>
  <c r="C31" i="168"/>
  <c r="D31" i="168"/>
  <c r="B32" i="168"/>
  <c r="C32" i="168"/>
  <c r="D32" i="168"/>
  <c r="B33" i="168"/>
  <c r="C33" i="168"/>
  <c r="D33" i="168"/>
  <c r="B34" i="168"/>
  <c r="C34" i="168"/>
  <c r="D34" i="168"/>
  <c r="D29" i="168"/>
  <c r="C29" i="168"/>
  <c r="B29" i="168"/>
  <c r="B25" i="168"/>
  <c r="C25" i="168"/>
  <c r="D25" i="168"/>
  <c r="B26" i="168"/>
  <c r="C26" i="168"/>
  <c r="D26" i="168"/>
  <c r="D24" i="168"/>
  <c r="C24" i="168"/>
  <c r="B24" i="168"/>
  <c r="B23" i="168"/>
  <c r="C23" i="168"/>
  <c r="D23" i="168"/>
  <c r="D22" i="168"/>
  <c r="C22" i="168"/>
  <c r="B22" i="168"/>
  <c r="G70" i="168"/>
  <c r="E70" i="168"/>
  <c r="C70" i="168"/>
  <c r="G69" i="168"/>
  <c r="G68" i="168"/>
  <c r="E69" i="168"/>
  <c r="E68" i="168"/>
  <c r="C69" i="168"/>
  <c r="C68" i="168"/>
  <c r="F69" i="168"/>
  <c r="F68" i="168"/>
  <c r="D69" i="168"/>
  <c r="D68" i="168"/>
  <c r="B69" i="168"/>
  <c r="B68" i="168"/>
  <c r="D61" i="168"/>
  <c r="C61" i="168"/>
  <c r="B61" i="168"/>
  <c r="D59" i="168"/>
  <c r="C59" i="168"/>
  <c r="B59" i="168"/>
  <c r="D46" i="168"/>
  <c r="C46" i="168"/>
  <c r="B46" i="168"/>
  <c r="C42" i="168"/>
  <c r="D42" i="168"/>
  <c r="B42" i="168"/>
  <c r="D38" i="168"/>
  <c r="C38" i="168"/>
  <c r="B38" i="168"/>
  <c r="D53" i="168"/>
  <c r="C53" i="168"/>
  <c r="B53" i="168"/>
  <c r="D4" i="168"/>
  <c r="C4" i="168"/>
  <c r="B4" i="168"/>
  <c r="D51" i="168"/>
  <c r="C51" i="168"/>
  <c r="B51" i="168"/>
  <c r="F16" i="168"/>
  <c r="F14" i="168"/>
  <c r="D16" i="168"/>
  <c r="D14" i="168"/>
  <c r="B16" i="168"/>
  <c r="B14" i="168"/>
  <c r="D8" i="168"/>
  <c r="D7" i="168"/>
  <c r="C8" i="168"/>
  <c r="C7" i="168"/>
  <c r="B8" i="168"/>
  <c r="B7" i="168"/>
  <c r="D48" i="165"/>
  <c r="F17" i="168" l="1"/>
  <c r="D35" i="168"/>
  <c r="B35" i="168"/>
  <c r="C35" i="168"/>
  <c r="B27" i="168"/>
  <c r="D27" i="168"/>
  <c r="C27" i="168"/>
  <c r="B54" i="168"/>
  <c r="D63" i="168"/>
  <c r="D64" i="168" s="1"/>
  <c r="B60" i="168"/>
  <c r="D62" i="168"/>
  <c r="D52" i="168"/>
  <c r="C39" i="168"/>
  <c r="D60" i="168"/>
  <c r="C52" i="168"/>
  <c r="D70" i="168"/>
  <c r="B62" i="168"/>
  <c r="C62" i="168"/>
  <c r="F70" i="168"/>
  <c r="B70" i="168"/>
  <c r="C63" i="168"/>
  <c r="C64" i="168" s="1"/>
  <c r="C60" i="168"/>
  <c r="B63" i="168"/>
  <c r="B64" i="168" s="1"/>
  <c r="C47" i="168"/>
  <c r="D43" i="168"/>
  <c r="B43" i="168"/>
  <c r="C54" i="168"/>
  <c r="B48" i="168"/>
  <c r="D54" i="168"/>
  <c r="B52" i="168"/>
  <c r="B39" i="168"/>
  <c r="D47" i="168"/>
  <c r="D39" i="168"/>
  <c r="B47" i="168"/>
  <c r="F15" i="168"/>
  <c r="D48" i="168"/>
  <c r="C48" i="168"/>
  <c r="C43" i="168"/>
  <c r="D55" i="168"/>
  <c r="D56" i="168" s="1"/>
  <c r="C55" i="168"/>
  <c r="C56" i="168" s="1"/>
  <c r="B55" i="168"/>
  <c r="B56" i="168" s="1"/>
  <c r="D17" i="168"/>
  <c r="D15" i="168"/>
  <c r="J8" i="168"/>
  <c r="K7" i="168"/>
  <c r="K8" i="168"/>
  <c r="B9" i="168"/>
  <c r="F9" i="168" s="1"/>
  <c r="J7" i="168"/>
  <c r="B18" i="168"/>
  <c r="C18" i="168" s="1"/>
  <c r="D18" i="168"/>
  <c r="F18" i="168"/>
  <c r="G14" i="168" s="1"/>
  <c r="D9" i="168"/>
  <c r="H9" i="168" s="1"/>
  <c r="C9" i="168"/>
  <c r="G7" i="168" l="1"/>
  <c r="G9" i="168"/>
  <c r="H7" i="168"/>
  <c r="F7" i="168"/>
  <c r="K70" i="168"/>
  <c r="H8" i="168"/>
  <c r="F8" i="168"/>
  <c r="G8" i="168"/>
  <c r="J70" i="168"/>
  <c r="C14" i="168"/>
  <c r="C16" i="168"/>
  <c r="G18" i="168"/>
  <c r="G16" i="168"/>
  <c r="E18" i="168"/>
  <c r="E16" i="168"/>
  <c r="E14" i="168"/>
  <c r="J9" i="168"/>
  <c r="K9" i="168"/>
  <c r="F19" i="168"/>
  <c r="D19" i="168"/>
  <c r="D67" i="165" l="1"/>
  <c r="B67" i="165"/>
  <c r="C67" i="165"/>
  <c r="B56" i="165"/>
  <c r="G39" i="165"/>
  <c r="E39" i="165"/>
  <c r="C39" i="165"/>
  <c r="G38" i="165"/>
  <c r="G37" i="165"/>
  <c r="E38" i="165"/>
  <c r="E37" i="165"/>
  <c r="C38" i="165"/>
  <c r="C37" i="165"/>
  <c r="F38" i="165"/>
  <c r="D38" i="165"/>
  <c r="B38" i="165"/>
  <c r="F37" i="165"/>
  <c r="D37" i="165"/>
  <c r="D39" i="165" s="1"/>
  <c r="B37" i="165"/>
  <c r="B39" i="165" s="1"/>
  <c r="F39" i="165" l="1"/>
  <c r="B29" i="165" l="1"/>
  <c r="F29" i="165" s="1"/>
  <c r="B27" i="165"/>
  <c r="F27" i="165" s="1"/>
  <c r="F12" i="165"/>
  <c r="D12" i="165"/>
  <c r="B12" i="165"/>
  <c r="F10" i="165"/>
  <c r="D10" i="165"/>
  <c r="B10" i="165"/>
  <c r="D4" i="165"/>
  <c r="B4" i="165"/>
  <c r="B57" i="165" s="1"/>
  <c r="C4" i="165"/>
  <c r="B31" i="165" l="1"/>
  <c r="D14" i="165"/>
  <c r="C32" i="165" s="1"/>
  <c r="F13" i="165"/>
  <c r="D13" i="165"/>
  <c r="D11" i="165"/>
  <c r="F14" i="165"/>
  <c r="F11" i="165"/>
  <c r="B14" i="165"/>
  <c r="C10" i="165" s="1"/>
  <c r="F31" i="165" l="1"/>
  <c r="B32" i="165"/>
  <c r="E14" i="165"/>
  <c r="E12" i="165"/>
  <c r="E10" i="165"/>
  <c r="F15" i="165"/>
  <c r="G14" i="165"/>
  <c r="G12" i="165"/>
  <c r="G10" i="165"/>
  <c r="C14" i="165"/>
  <c r="C12" i="165"/>
  <c r="D15" i="165"/>
  <c r="D62" i="165" l="1"/>
  <c r="D64" i="165" s="1"/>
  <c r="C62" i="165"/>
  <c r="C64" i="165" s="1"/>
  <c r="B62" i="165"/>
  <c r="D56" i="165"/>
  <c r="D57" i="165" s="1"/>
  <c r="C56" i="165"/>
  <c r="C57" i="165" s="1"/>
  <c r="B54" i="165"/>
  <c r="B55" i="165" s="1"/>
  <c r="C54" i="165"/>
  <c r="C55" i="165" s="1"/>
  <c r="D54" i="165"/>
  <c r="D55" i="165" s="1"/>
  <c r="D51" i="165"/>
  <c r="C48" i="165"/>
  <c r="B48" i="165"/>
  <c r="D5" i="165"/>
  <c r="C51" i="165" l="1"/>
  <c r="F48" i="165"/>
  <c r="G48" i="165"/>
  <c r="B63" i="165"/>
  <c r="B64" i="165"/>
  <c r="B51" i="165"/>
  <c r="D58" i="165"/>
  <c r="D59" i="165" s="1"/>
  <c r="C58" i="165"/>
  <c r="C59" i="165" s="1"/>
  <c r="F62" i="165"/>
  <c r="G62" i="165"/>
  <c r="B58" i="165"/>
  <c r="B59" i="165" s="1"/>
  <c r="C63" i="165"/>
  <c r="C5" i="165"/>
  <c r="G58" i="165" l="1"/>
  <c r="F58" i="165"/>
  <c r="M54" i="166"/>
  <c r="G54" i="166"/>
  <c r="N52" i="166"/>
  <c r="K52" i="166"/>
  <c r="H52" i="166"/>
  <c r="E52" i="166"/>
  <c r="N48" i="166"/>
  <c r="K48" i="166"/>
  <c r="L48" i="166" s="1"/>
  <c r="H48" i="166"/>
  <c r="I48" i="166" s="1"/>
  <c r="E48" i="166"/>
  <c r="F48" i="166" s="1"/>
  <c r="N42" i="166"/>
  <c r="O42" i="166" s="1"/>
  <c r="K42" i="166"/>
  <c r="H42" i="166"/>
  <c r="I42" i="166" s="1"/>
  <c r="E42" i="166"/>
  <c r="F42" i="166" s="1"/>
  <c r="N40" i="166"/>
  <c r="O40" i="166" s="1"/>
  <c r="K40" i="166"/>
  <c r="L40" i="166" s="1"/>
  <c r="H40" i="166"/>
  <c r="I40" i="166" s="1"/>
  <c r="E40" i="166"/>
  <c r="F40" i="166" s="1"/>
  <c r="L31" i="166"/>
  <c r="N30" i="166"/>
  <c r="K30" i="166"/>
  <c r="K51" i="166" s="1"/>
  <c r="H30" i="166"/>
  <c r="E30" i="166"/>
  <c r="N29" i="166"/>
  <c r="K29" i="166"/>
  <c r="H29" i="166"/>
  <c r="E29" i="166"/>
  <c r="N28" i="166"/>
  <c r="K28" i="166"/>
  <c r="K32" i="166" s="1"/>
  <c r="L27" i="166"/>
  <c r="L7" i="166" s="1"/>
  <c r="L26" i="166"/>
  <c r="N25" i="166"/>
  <c r="O27" i="166" s="1"/>
  <c r="O7" i="166" s="1"/>
  <c r="H25" i="166"/>
  <c r="I31" i="166" s="1"/>
  <c r="E25" i="166"/>
  <c r="F28" i="166" s="1"/>
  <c r="L42" i="166" l="1"/>
  <c r="L51" i="166"/>
  <c r="L52" i="166"/>
  <c r="F52" i="166"/>
  <c r="I52" i="166"/>
  <c r="O52" i="166"/>
  <c r="K50" i="166"/>
  <c r="K49" i="166" s="1"/>
  <c r="L49" i="166" s="1"/>
  <c r="F31" i="166"/>
  <c r="I29" i="166"/>
  <c r="O31" i="166"/>
  <c r="F26" i="166"/>
  <c r="O26" i="166"/>
  <c r="I30" i="166"/>
  <c r="F29" i="166"/>
  <c r="O29" i="166"/>
  <c r="N32" i="166"/>
  <c r="O32" i="166" s="1"/>
  <c r="F27" i="166"/>
  <c r="F7" i="166" s="1"/>
  <c r="E41" i="166" s="1"/>
  <c r="F41" i="166" s="1"/>
  <c r="F30" i="166"/>
  <c r="O28" i="166"/>
  <c r="O30" i="166"/>
  <c r="H28" i="166"/>
  <c r="I28" i="166" s="1"/>
  <c r="N51" i="166"/>
  <c r="O51" i="166" s="1"/>
  <c r="E32" i="166"/>
  <c r="F32" i="166" s="1"/>
  <c r="L32" i="166"/>
  <c r="N50" i="166"/>
  <c r="N41" i="166"/>
  <c r="O41" i="166" s="1"/>
  <c r="O48" i="166"/>
  <c r="E51" i="166"/>
  <c r="F51" i="166" s="1"/>
  <c r="I27" i="166"/>
  <c r="I7" i="166" s="1"/>
  <c r="H41" i="166" s="1"/>
  <c r="L28" i="166"/>
  <c r="L29" i="166"/>
  <c r="L30" i="166"/>
  <c r="H51" i="166"/>
  <c r="I51" i="166" s="1"/>
  <c r="K41" i="166"/>
  <c r="L41" i="166" s="1"/>
  <c r="I26" i="166"/>
  <c r="L50" i="166" l="1"/>
  <c r="H32" i="166"/>
  <c r="K53" i="166"/>
  <c r="L53" i="166" s="1"/>
  <c r="L19" i="166" s="1"/>
  <c r="E50" i="166"/>
  <c r="E49" i="166" s="1"/>
  <c r="K43" i="166"/>
  <c r="L43" i="166" s="1"/>
  <c r="K19" i="166" s="1"/>
  <c r="I41" i="166"/>
  <c r="H43" i="166"/>
  <c r="I43" i="166" s="1"/>
  <c r="H19" i="166" s="1"/>
  <c r="H50" i="166"/>
  <c r="H49" i="166" s="1"/>
  <c r="E43" i="166"/>
  <c r="F43" i="166" s="1"/>
  <c r="E19" i="166" s="1"/>
  <c r="I32" i="166"/>
  <c r="N49" i="166"/>
  <c r="O50" i="166"/>
  <c r="F50" i="166"/>
  <c r="N43" i="166"/>
  <c r="K54" i="166" l="1"/>
  <c r="I50" i="166"/>
  <c r="O49" i="166"/>
  <c r="N53" i="166"/>
  <c r="O53" i="166" s="1"/>
  <c r="O19" i="166" s="1"/>
  <c r="I49" i="166"/>
  <c r="H53" i="166"/>
  <c r="O43" i="166"/>
  <c r="N19" i="166" s="1"/>
  <c r="N54" i="166"/>
  <c r="F49" i="166"/>
  <c r="E53" i="166"/>
  <c r="F53" i="166" l="1"/>
  <c r="F19" i="166" s="1"/>
  <c r="E54" i="166"/>
  <c r="I53" i="166"/>
  <c r="I19" i="166" s="1"/>
  <c r="H54" i="166"/>
  <c r="D31" i="165" l="1"/>
  <c r="G31" i="165" s="1"/>
  <c r="D29" i="165"/>
  <c r="D27" i="165"/>
  <c r="F21" i="165"/>
  <c r="G27" i="165" l="1"/>
  <c r="G29" i="165"/>
  <c r="D30" i="165"/>
  <c r="D63" i="165"/>
  <c r="D32" i="165"/>
  <c r="J11" i="99" l="1"/>
  <c r="J17" i="99"/>
  <c r="A9" i="164"/>
  <c r="Y15" i="164"/>
  <c r="W15" i="164"/>
  <c r="A1" i="164"/>
  <c r="AA15" i="164"/>
  <c r="Z15" i="164"/>
  <c r="X15" i="164"/>
  <c r="J9" i="103"/>
  <c r="J30" i="99"/>
  <c r="I26" i="99"/>
  <c r="L26" i="99" s="1"/>
  <c r="J25" i="99"/>
  <c r="J24" i="99"/>
  <c r="I23" i="99"/>
  <c r="J22" i="99"/>
  <c r="J21" i="99"/>
  <c r="D49" i="165"/>
  <c r="J10" i="103"/>
  <c r="D10" i="124"/>
  <c r="G9" i="103"/>
  <c r="J19" i="99"/>
  <c r="J16" i="99"/>
  <c r="J15" i="99"/>
  <c r="J14" i="99"/>
  <c r="J13" i="99"/>
  <c r="J12" i="99"/>
  <c r="J10" i="99"/>
  <c r="J9" i="99"/>
  <c r="J8" i="99"/>
  <c r="J7" i="99"/>
  <c r="G12" i="103" s="1"/>
  <c r="J6" i="99"/>
  <c r="B19" i="165"/>
  <c r="G26" i="99"/>
  <c r="F23" i="99"/>
  <c r="G23" i="99" s="1"/>
  <c r="G25" i="99"/>
  <c r="G24" i="99"/>
  <c r="G22" i="99"/>
  <c r="G21" i="99"/>
  <c r="G16" i="99"/>
  <c r="E25" i="103"/>
  <c r="E26" i="103"/>
  <c r="G29" i="103"/>
  <c r="E32" i="103"/>
  <c r="F32" i="103"/>
  <c r="G32" i="103"/>
  <c r="B2" i="103"/>
  <c r="C49" i="165"/>
  <c r="B49" i="165"/>
  <c r="B50" i="165" s="1"/>
  <c r="F9" i="103"/>
  <c r="V11" i="114"/>
  <c r="V12" i="114"/>
  <c r="V13" i="114"/>
  <c r="V14" i="114"/>
  <c r="V15" i="114"/>
  <c r="V16" i="114"/>
  <c r="V17" i="114"/>
  <c r="V18" i="114"/>
  <c r="V19" i="114"/>
  <c r="V20" i="114"/>
  <c r="V21" i="114"/>
  <c r="V25" i="114"/>
  <c r="V29" i="114"/>
  <c r="V30" i="114"/>
  <c r="V33" i="114"/>
  <c r="V8" i="114"/>
  <c r="N32" i="114"/>
  <c r="O29" i="114" s="1"/>
  <c r="N22" i="114"/>
  <c r="N9" i="114"/>
  <c r="V9" i="116"/>
  <c r="V10" i="116"/>
  <c r="V11" i="116"/>
  <c r="V12" i="116"/>
  <c r="V13" i="116"/>
  <c r="V14" i="116"/>
  <c r="V15" i="116"/>
  <c r="V16" i="116"/>
  <c r="V17" i="116"/>
  <c r="V18" i="116"/>
  <c r="V7" i="116"/>
  <c r="N19" i="116"/>
  <c r="N21" i="116" s="1"/>
  <c r="T12" i="116"/>
  <c r="D19" i="165"/>
  <c r="D21" i="165"/>
  <c r="G13" i="99"/>
  <c r="G7" i="99"/>
  <c r="F12" i="103" s="1"/>
  <c r="B21" i="165"/>
  <c r="G17" i="99"/>
  <c r="G9" i="99"/>
  <c r="G8" i="99"/>
  <c r="E12" i="103"/>
  <c r="B1" i="99"/>
  <c r="G30" i="99"/>
  <c r="T9" i="116"/>
  <c r="T10" i="116"/>
  <c r="T11" i="116"/>
  <c r="T13" i="116"/>
  <c r="T14" i="116"/>
  <c r="T15" i="116"/>
  <c r="T16" i="116"/>
  <c r="T17" i="116"/>
  <c r="T18" i="116"/>
  <c r="T7" i="116"/>
  <c r="Z8" i="109"/>
  <c r="Z9" i="109"/>
  <c r="Z10" i="109"/>
  <c r="Z13" i="109"/>
  <c r="Z14" i="109"/>
  <c r="Z15" i="109"/>
  <c r="Z17" i="109"/>
  <c r="H19" i="116"/>
  <c r="H21" i="116" s="1"/>
  <c r="E19" i="116"/>
  <c r="E21" i="116" s="1"/>
  <c r="T11" i="114"/>
  <c r="T12" i="114"/>
  <c r="T13" i="114"/>
  <c r="T14" i="114"/>
  <c r="T15" i="114"/>
  <c r="T16" i="114"/>
  <c r="T17" i="114"/>
  <c r="T18" i="114"/>
  <c r="T19" i="114"/>
  <c r="T20" i="114"/>
  <c r="T21" i="114"/>
  <c r="T29" i="114"/>
  <c r="T30" i="114"/>
  <c r="H32" i="114"/>
  <c r="V32" i="114" s="1"/>
  <c r="E32" i="114"/>
  <c r="F30" i="114" s="1"/>
  <c r="H22" i="114"/>
  <c r="V22" i="114" s="1"/>
  <c r="E22" i="114"/>
  <c r="H12" i="109"/>
  <c r="H7" i="109"/>
  <c r="E12" i="109"/>
  <c r="E7" i="109"/>
  <c r="T8" i="114"/>
  <c r="AA49" i="134"/>
  <c r="Y49" i="134"/>
  <c r="W49" i="134"/>
  <c r="Q48" i="134"/>
  <c r="N48" i="134"/>
  <c r="K48" i="134"/>
  <c r="H48" i="134"/>
  <c r="H51" i="134" s="1"/>
  <c r="AA47" i="134"/>
  <c r="Y47" i="134"/>
  <c r="W47" i="134"/>
  <c r="AA46" i="134"/>
  <c r="Y46" i="134"/>
  <c r="W46" i="134"/>
  <c r="AA45" i="134"/>
  <c r="Y45" i="134"/>
  <c r="W45" i="134"/>
  <c r="Q40" i="134"/>
  <c r="N40" i="134"/>
  <c r="K40" i="134"/>
  <c r="H40" i="134"/>
  <c r="AA39" i="134"/>
  <c r="Y39" i="134"/>
  <c r="W39" i="134"/>
  <c r="AA38" i="134"/>
  <c r="Y38" i="134"/>
  <c r="W38" i="134"/>
  <c r="Q31" i="134"/>
  <c r="N31" i="134"/>
  <c r="K31" i="134"/>
  <c r="H31" i="134"/>
  <c r="AA30" i="134"/>
  <c r="Y30" i="134"/>
  <c r="W30" i="134"/>
  <c r="AA29" i="134"/>
  <c r="Y29" i="134"/>
  <c r="W29" i="134"/>
  <c r="AA28" i="134"/>
  <c r="Y28" i="134"/>
  <c r="W28" i="134"/>
  <c r="AA27" i="134"/>
  <c r="Y27" i="134"/>
  <c r="W27" i="134"/>
  <c r="AA26" i="134"/>
  <c r="Y26" i="134"/>
  <c r="W26" i="134"/>
  <c r="AA25" i="134"/>
  <c r="AA24" i="134"/>
  <c r="Q22" i="134"/>
  <c r="N22" i="134"/>
  <c r="K22" i="134"/>
  <c r="H22" i="134"/>
  <c r="AA21" i="134"/>
  <c r="Y21" i="134"/>
  <c r="W21" i="134"/>
  <c r="AA20" i="134"/>
  <c r="Y20" i="134"/>
  <c r="W20" i="134"/>
  <c r="AA19" i="134"/>
  <c r="Y19" i="134"/>
  <c r="W19" i="134"/>
  <c r="AA18" i="134"/>
  <c r="Y18" i="134"/>
  <c r="W18" i="134"/>
  <c r="AA17" i="134"/>
  <c r="Y17" i="134"/>
  <c r="W17" i="134"/>
  <c r="AA16" i="134"/>
  <c r="Y16" i="134"/>
  <c r="W16" i="134"/>
  <c r="Q13" i="134"/>
  <c r="N13" i="134"/>
  <c r="AA13" i="134" s="1"/>
  <c r="K13" i="134"/>
  <c r="H13" i="134"/>
  <c r="AA12" i="134"/>
  <c r="Y12" i="134"/>
  <c r="W12" i="134"/>
  <c r="AA11" i="134"/>
  <c r="Y11" i="134"/>
  <c r="W11" i="134"/>
  <c r="AA10" i="134"/>
  <c r="Y10" i="134"/>
  <c r="W10" i="134"/>
  <c r="AA9" i="134"/>
  <c r="Y9" i="134"/>
  <c r="W9" i="134"/>
  <c r="AA8" i="134"/>
  <c r="Y8" i="134"/>
  <c r="W8" i="134"/>
  <c r="AD35" i="135"/>
  <c r="AB35" i="135"/>
  <c r="Z35" i="135"/>
  <c r="Q32" i="135"/>
  <c r="R30" i="135" s="1"/>
  <c r="N32" i="135"/>
  <c r="O22" i="135" s="1"/>
  <c r="K32" i="135"/>
  <c r="H32" i="135"/>
  <c r="I23" i="135" s="1"/>
  <c r="E32" i="135"/>
  <c r="F26" i="135" s="1"/>
  <c r="AD31" i="135"/>
  <c r="AB31" i="135"/>
  <c r="Z31" i="135"/>
  <c r="AD30" i="135"/>
  <c r="AB30" i="135"/>
  <c r="Z30" i="135"/>
  <c r="AD29" i="135"/>
  <c r="AB29" i="135"/>
  <c r="Z29" i="135"/>
  <c r="AD28" i="135"/>
  <c r="AB28" i="135"/>
  <c r="Z28" i="135"/>
  <c r="AD27" i="135"/>
  <c r="AB27" i="135"/>
  <c r="Z27" i="135"/>
  <c r="AD26" i="135"/>
  <c r="AB26" i="135"/>
  <c r="Z26" i="135"/>
  <c r="AD25" i="135"/>
  <c r="AB25" i="135"/>
  <c r="Z25" i="135"/>
  <c r="AD24" i="135"/>
  <c r="AB24" i="135"/>
  <c r="Z24" i="135"/>
  <c r="AD23" i="135"/>
  <c r="AB23" i="135"/>
  <c r="Z23" i="135"/>
  <c r="AD22" i="135"/>
  <c r="AB22" i="135"/>
  <c r="Z22" i="135"/>
  <c r="Q19" i="135"/>
  <c r="R17" i="135" s="1"/>
  <c r="N19" i="135"/>
  <c r="O17" i="135" s="1"/>
  <c r="K19" i="135"/>
  <c r="L16" i="135" s="1"/>
  <c r="H19" i="135"/>
  <c r="I18" i="135" s="1"/>
  <c r="E19" i="135"/>
  <c r="F14" i="135" s="1"/>
  <c r="AD18" i="135"/>
  <c r="AB18" i="135"/>
  <c r="Z18" i="135"/>
  <c r="AD17" i="135"/>
  <c r="AB17" i="135"/>
  <c r="Z17" i="135"/>
  <c r="AD16" i="135"/>
  <c r="AB16" i="135"/>
  <c r="Z16" i="135"/>
  <c r="AD15" i="135"/>
  <c r="AB15" i="135"/>
  <c r="Z15" i="135"/>
  <c r="AD14" i="135"/>
  <c r="AB14" i="135"/>
  <c r="Z14" i="135"/>
  <c r="Q11" i="135"/>
  <c r="N11" i="135"/>
  <c r="O9" i="135" s="1"/>
  <c r="K11" i="135"/>
  <c r="L9" i="135" s="1"/>
  <c r="H11" i="135"/>
  <c r="I10" i="135" s="1"/>
  <c r="E11" i="135"/>
  <c r="F9" i="135" s="1"/>
  <c r="AD10" i="135"/>
  <c r="AB10" i="135"/>
  <c r="Z10" i="135"/>
  <c r="AD9" i="135"/>
  <c r="AB9" i="135"/>
  <c r="Z9" i="135"/>
  <c r="AD8" i="135"/>
  <c r="AB8" i="135"/>
  <c r="Z8" i="135"/>
  <c r="AE45" i="133"/>
  <c r="X45" i="133"/>
  <c r="W45" i="133"/>
  <c r="V45" i="133"/>
  <c r="U45" i="133"/>
  <c r="T45" i="133"/>
  <c r="S45" i="133"/>
  <c r="Q45" i="133"/>
  <c r="R45" i="133" s="1"/>
  <c r="N45" i="133"/>
  <c r="O45" i="133" s="1"/>
  <c r="K45" i="133"/>
  <c r="L45" i="133" s="1"/>
  <c r="H45" i="133"/>
  <c r="E45" i="133"/>
  <c r="X42" i="133"/>
  <c r="W42" i="133"/>
  <c r="V42" i="133"/>
  <c r="U42" i="133"/>
  <c r="T42" i="133"/>
  <c r="S42" i="133"/>
  <c r="Q30" i="133"/>
  <c r="R30" i="133" s="1"/>
  <c r="N30" i="133"/>
  <c r="O30" i="133" s="1"/>
  <c r="K30" i="133"/>
  <c r="L30" i="133" s="1"/>
  <c r="H30" i="133"/>
  <c r="E30" i="133"/>
  <c r="F30" i="133" s="1"/>
  <c r="AD28" i="133"/>
  <c r="AB28" i="133"/>
  <c r="Z28" i="133"/>
  <c r="R28" i="133"/>
  <c r="O28" i="133"/>
  <c r="L28" i="133"/>
  <c r="I28" i="133"/>
  <c r="F28" i="133"/>
  <c r="AD27" i="133"/>
  <c r="AB27" i="133"/>
  <c r="Z27" i="133"/>
  <c r="R27" i="133"/>
  <c r="O27" i="133"/>
  <c r="L27" i="133"/>
  <c r="I27" i="133"/>
  <c r="F27" i="133"/>
  <c r="AD24" i="133"/>
  <c r="AB24" i="133"/>
  <c r="Z24" i="133"/>
  <c r="R24" i="133"/>
  <c r="O24" i="133"/>
  <c r="L24" i="133"/>
  <c r="I24" i="133"/>
  <c r="F24" i="133"/>
  <c r="Q21" i="133"/>
  <c r="N21" i="133"/>
  <c r="O21" i="133" s="1"/>
  <c r="K21" i="133"/>
  <c r="L21" i="133" s="1"/>
  <c r="H21" i="133"/>
  <c r="I21" i="133" s="1"/>
  <c r="E21" i="133"/>
  <c r="E51" i="133" s="1"/>
  <c r="AD20" i="133"/>
  <c r="AC20" i="133"/>
  <c r="AB20" i="133"/>
  <c r="Z20" i="133"/>
  <c r="R20" i="133"/>
  <c r="O20" i="133"/>
  <c r="L20" i="133"/>
  <c r="I20" i="133"/>
  <c r="F20" i="133"/>
  <c r="AD19" i="133"/>
  <c r="AB19" i="133"/>
  <c r="Z19" i="133"/>
  <c r="R19" i="133"/>
  <c r="O19" i="133"/>
  <c r="L19" i="133"/>
  <c r="I19" i="133"/>
  <c r="F19" i="133"/>
  <c r="AD16" i="133"/>
  <c r="AB16" i="133"/>
  <c r="Z16" i="133"/>
  <c r="R16" i="133"/>
  <c r="O16" i="133"/>
  <c r="L16" i="133"/>
  <c r="I16" i="133"/>
  <c r="F16" i="133"/>
  <c r="AD15" i="133"/>
  <c r="AB15" i="133"/>
  <c r="Z15" i="133"/>
  <c r="R15" i="133"/>
  <c r="O15" i="133"/>
  <c r="L15" i="133"/>
  <c r="I15" i="133"/>
  <c r="F15" i="133"/>
  <c r="AD14" i="133"/>
  <c r="AB14" i="133"/>
  <c r="Z14" i="133"/>
  <c r="R14" i="133"/>
  <c r="O14" i="133"/>
  <c r="L14" i="133"/>
  <c r="I14" i="133"/>
  <c r="F14" i="133"/>
  <c r="AD13" i="133"/>
  <c r="AB13" i="133"/>
  <c r="Z13" i="133"/>
  <c r="R13" i="133"/>
  <c r="O13" i="133"/>
  <c r="L13" i="133"/>
  <c r="I13" i="133"/>
  <c r="F13" i="133"/>
  <c r="AD12" i="133"/>
  <c r="AB12" i="133"/>
  <c r="Z12" i="133"/>
  <c r="R12" i="133"/>
  <c r="O12" i="133"/>
  <c r="L12" i="133"/>
  <c r="I12" i="133"/>
  <c r="F12" i="133"/>
  <c r="AD11" i="133"/>
  <c r="AB11" i="133"/>
  <c r="Z11" i="133"/>
  <c r="R11" i="133"/>
  <c r="O11" i="133"/>
  <c r="L11" i="133"/>
  <c r="I11" i="133"/>
  <c r="F11" i="133"/>
  <c r="Q9" i="133"/>
  <c r="R9" i="133" s="1"/>
  <c r="N9" i="133"/>
  <c r="N17" i="133" s="1"/>
  <c r="K9" i="133"/>
  <c r="K17" i="133" s="1"/>
  <c r="H9" i="133"/>
  <c r="H17" i="133" s="1"/>
  <c r="E9" i="133"/>
  <c r="E17" i="133" s="1"/>
  <c r="AD8" i="133"/>
  <c r="AB8" i="133"/>
  <c r="Z8" i="133"/>
  <c r="R8" i="133"/>
  <c r="O8" i="133"/>
  <c r="L8" i="133"/>
  <c r="I8" i="133"/>
  <c r="F8" i="133"/>
  <c r="AD7" i="133"/>
  <c r="AB7" i="133"/>
  <c r="Z7" i="133"/>
  <c r="R7" i="133"/>
  <c r="O7" i="133"/>
  <c r="L7" i="133"/>
  <c r="I7" i="133"/>
  <c r="F7" i="133"/>
  <c r="G10" i="99"/>
  <c r="G11" i="99"/>
  <c r="F22" i="135"/>
  <c r="O23" i="135"/>
  <c r="F27" i="135"/>
  <c r="Q44" i="135"/>
  <c r="N44" i="135"/>
  <c r="K44" i="135"/>
  <c r="H44" i="135"/>
  <c r="E44" i="135"/>
  <c r="Q43" i="135"/>
  <c r="N43" i="135"/>
  <c r="K43" i="135"/>
  <c r="H43" i="135"/>
  <c r="E43" i="135"/>
  <c r="B2" i="135"/>
  <c r="Q57" i="133"/>
  <c r="R57" i="133" s="1"/>
  <c r="N57" i="133"/>
  <c r="O57" i="133" s="1"/>
  <c r="K57" i="133"/>
  <c r="H57" i="133"/>
  <c r="I57" i="133" s="1"/>
  <c r="E57" i="133"/>
  <c r="X54" i="133"/>
  <c r="W54" i="133"/>
  <c r="V54" i="133"/>
  <c r="U54" i="133"/>
  <c r="T54" i="133"/>
  <c r="Q54" i="133"/>
  <c r="R54" i="133" s="1"/>
  <c r="N54" i="133"/>
  <c r="O54" i="133" s="1"/>
  <c r="K54" i="133"/>
  <c r="H54" i="133"/>
  <c r="E54" i="133"/>
  <c r="F54" i="133" s="1"/>
  <c r="X51" i="133"/>
  <c r="W51" i="133"/>
  <c r="V51" i="133"/>
  <c r="U51" i="133"/>
  <c r="T51" i="133"/>
  <c r="S51" i="133"/>
  <c r="AG45" i="133"/>
  <c r="AF45" i="133"/>
  <c r="B2" i="133"/>
  <c r="Q104" i="134"/>
  <c r="N104" i="134"/>
  <c r="K104" i="134"/>
  <c r="H104" i="134"/>
  <c r="Q103" i="134"/>
  <c r="N103" i="134"/>
  <c r="K103" i="134"/>
  <c r="H103" i="134"/>
  <c r="Q88" i="134"/>
  <c r="N88" i="134"/>
  <c r="K88" i="134"/>
  <c r="H88" i="134"/>
  <c r="Q87" i="134"/>
  <c r="N87" i="134"/>
  <c r="K87" i="134"/>
  <c r="H87" i="134"/>
  <c r="Q85" i="134"/>
  <c r="N85" i="134"/>
  <c r="K85" i="134"/>
  <c r="H85" i="134"/>
  <c r="Q76" i="134"/>
  <c r="N76" i="134"/>
  <c r="K76" i="134"/>
  <c r="H76" i="134"/>
  <c r="Q75" i="134"/>
  <c r="K75" i="134"/>
  <c r="Q64" i="134"/>
  <c r="Q63" i="134"/>
  <c r="N63" i="134"/>
  <c r="K63" i="134"/>
  <c r="H63" i="134"/>
  <c r="H61" i="134"/>
  <c r="Q59" i="134"/>
  <c r="N59" i="134"/>
  <c r="K59" i="134"/>
  <c r="H59" i="134"/>
  <c r="N75" i="134"/>
  <c r="H75" i="134"/>
  <c r="B2" i="134"/>
  <c r="K38" i="135"/>
  <c r="L38" i="135" s="1"/>
  <c r="N38" i="135"/>
  <c r="O38" i="135" s="1"/>
  <c r="K61" i="134"/>
  <c r="N61" i="134"/>
  <c r="H101" i="134"/>
  <c r="Q61" i="134"/>
  <c r="H62" i="134"/>
  <c r="H38" i="135"/>
  <c r="I38" i="135" s="1"/>
  <c r="Q38" i="135"/>
  <c r="R38" i="135" s="1"/>
  <c r="E38" i="135"/>
  <c r="F38" i="135" s="1"/>
  <c r="K62" i="134"/>
  <c r="K101" i="134"/>
  <c r="Q101" i="134"/>
  <c r="Q62" i="134"/>
  <c r="N101" i="134"/>
  <c r="N62" i="134"/>
  <c r="D30" i="124"/>
  <c r="Q107" i="134"/>
  <c r="Q112" i="134" s="1"/>
  <c r="K107" i="134"/>
  <c r="K112" i="134" s="1"/>
  <c r="H107" i="134"/>
  <c r="H112" i="134" s="1"/>
  <c r="N107" i="134"/>
  <c r="N112" i="134" s="1"/>
  <c r="Q86" i="134"/>
  <c r="L33" i="124"/>
  <c r="L30" i="124"/>
  <c r="L27" i="124"/>
  <c r="L26" i="124"/>
  <c r="L25" i="124"/>
  <c r="L23" i="124"/>
  <c r="L22" i="124"/>
  <c r="L18" i="124"/>
  <c r="L17" i="124"/>
  <c r="L15" i="124"/>
  <c r="L14" i="124"/>
  <c r="L13" i="124"/>
  <c r="L10" i="124"/>
  <c r="L9" i="124"/>
  <c r="B2" i="124"/>
  <c r="G19" i="99"/>
  <c r="G15" i="99"/>
  <c r="G12" i="99"/>
  <c r="G6" i="99"/>
  <c r="E9" i="114"/>
  <c r="D32" i="124"/>
  <c r="B2" i="116"/>
  <c r="H9" i="114"/>
  <c r="K84" i="134" s="1"/>
  <c r="B2" i="114"/>
  <c r="B2" i="109"/>
  <c r="H86" i="134"/>
  <c r="N86" i="134"/>
  <c r="K86" i="134"/>
  <c r="N84" i="134"/>
  <c r="G14" i="99"/>
  <c r="F28" i="135"/>
  <c r="R29" i="135"/>
  <c r="AD32" i="135"/>
  <c r="O28" i="135"/>
  <c r="O24" i="135"/>
  <c r="O30" i="135"/>
  <c r="R26" i="135"/>
  <c r="R31" i="135"/>
  <c r="H34" i="114"/>
  <c r="V34" i="114" s="1"/>
  <c r="D33" i="124"/>
  <c r="E29" i="103"/>
  <c r="F29" i="103"/>
  <c r="G10" i="103"/>
  <c r="D11" i="124"/>
  <c r="L23" i="99" l="1"/>
  <c r="L18" i="99"/>
  <c r="Y22" i="134"/>
  <c r="R22" i="135"/>
  <c r="O8" i="135"/>
  <c r="AD11" i="135"/>
  <c r="E23" i="133"/>
  <c r="E25" i="133" s="1"/>
  <c r="N42" i="135"/>
  <c r="O44" i="135" s="1"/>
  <c r="F18" i="135"/>
  <c r="H51" i="133"/>
  <c r="I51" i="133" s="1"/>
  <c r="R23" i="135"/>
  <c r="R24" i="135"/>
  <c r="AB21" i="133"/>
  <c r="AA22" i="134"/>
  <c r="I17" i="135"/>
  <c r="I15" i="135"/>
  <c r="O31" i="135"/>
  <c r="N23" i="134"/>
  <c r="O45" i="134" s="1"/>
  <c r="R27" i="135"/>
  <c r="O27" i="135"/>
  <c r="R28" i="135"/>
  <c r="E24" i="103"/>
  <c r="Z19" i="135"/>
  <c r="O10" i="135"/>
  <c r="O29" i="135"/>
  <c r="R25" i="135"/>
  <c r="I16" i="135"/>
  <c r="O25" i="135"/>
  <c r="O26" i="135"/>
  <c r="F30" i="135"/>
  <c r="H19" i="109"/>
  <c r="Q105" i="134"/>
  <c r="T22" i="114"/>
  <c r="Z44" i="135"/>
  <c r="Z30" i="133"/>
  <c r="D43" i="165"/>
  <c r="D45" i="165" s="1"/>
  <c r="N24" i="114"/>
  <c r="O20" i="114" s="1"/>
  <c r="I32" i="114"/>
  <c r="I29" i="114"/>
  <c r="I30" i="114"/>
  <c r="Q34" i="135"/>
  <c r="Q37" i="135" s="1"/>
  <c r="R37" i="135" s="1"/>
  <c r="I29" i="135"/>
  <c r="I30" i="135"/>
  <c r="R15" i="135"/>
  <c r="R16" i="135"/>
  <c r="Q35" i="134"/>
  <c r="Q42" i="134" s="1"/>
  <c r="Q33" i="134"/>
  <c r="H23" i="134"/>
  <c r="I39" i="134" s="1"/>
  <c r="Y40" i="134"/>
  <c r="I30" i="133"/>
  <c r="O43" i="135"/>
  <c r="O42" i="135" s="1"/>
  <c r="I14" i="135"/>
  <c r="I9" i="135"/>
  <c r="AD44" i="135"/>
  <c r="K23" i="134"/>
  <c r="N81" i="134"/>
  <c r="Q81" i="134"/>
  <c r="Q92" i="134"/>
  <c r="Y48" i="134"/>
  <c r="Z57" i="133"/>
  <c r="AB45" i="133"/>
  <c r="K51" i="133"/>
  <c r="L51" i="133" s="1"/>
  <c r="AB30" i="133"/>
  <c r="I17" i="133"/>
  <c r="H23" i="133"/>
  <c r="H49" i="133" s="1"/>
  <c r="I49" i="133" s="1"/>
  <c r="N51" i="134"/>
  <c r="F31" i="135"/>
  <c r="F23" i="135"/>
  <c r="Z9" i="133"/>
  <c r="I45" i="133"/>
  <c r="W48" i="134"/>
  <c r="O9" i="133"/>
  <c r="F17" i="135"/>
  <c r="H35" i="134"/>
  <c r="H42" i="134" s="1"/>
  <c r="N33" i="134"/>
  <c r="W40" i="134"/>
  <c r="AA48" i="134"/>
  <c r="Q42" i="135"/>
  <c r="AD42" i="135" s="1"/>
  <c r="AD57" i="133"/>
  <c r="F16" i="135"/>
  <c r="I9" i="133"/>
  <c r="AD43" i="135"/>
  <c r="F15" i="135"/>
  <c r="N51" i="133"/>
  <c r="O51" i="133" s="1"/>
  <c r="K81" i="134"/>
  <c r="F25" i="135"/>
  <c r="Q23" i="134"/>
  <c r="R30" i="134" s="1"/>
  <c r="AD54" i="133"/>
  <c r="N34" i="135"/>
  <c r="R8" i="135"/>
  <c r="F29" i="135"/>
  <c r="AB44" i="135"/>
  <c r="F24" i="135"/>
  <c r="Z45" i="133"/>
  <c r="I10" i="116"/>
  <c r="I7" i="116"/>
  <c r="H22" i="116"/>
  <c r="I17" i="116"/>
  <c r="T19" i="116"/>
  <c r="V19" i="116"/>
  <c r="I19" i="116"/>
  <c r="Q84" i="134"/>
  <c r="Q91" i="134" s="1"/>
  <c r="H24" i="114"/>
  <c r="I17" i="114" s="1"/>
  <c r="Z12" i="109"/>
  <c r="Z7" i="109"/>
  <c r="E19" i="109"/>
  <c r="E21" i="109" s="1"/>
  <c r="O16" i="135"/>
  <c r="L18" i="135"/>
  <c r="H42" i="135"/>
  <c r="I44" i="135" s="1"/>
  <c r="O18" i="135"/>
  <c r="O14" i="135"/>
  <c r="K34" i="135"/>
  <c r="L15" i="135"/>
  <c r="L10" i="135"/>
  <c r="Z38" i="135"/>
  <c r="E42" i="135"/>
  <c r="F43" i="135" s="1"/>
  <c r="R10" i="135"/>
  <c r="I8" i="135"/>
  <c r="O15" i="135"/>
  <c r="AD19" i="135"/>
  <c r="R9" i="135"/>
  <c r="O13" i="134"/>
  <c r="O8" i="134"/>
  <c r="O12" i="134"/>
  <c r="AA31" i="134"/>
  <c r="K105" i="134"/>
  <c r="H105" i="134"/>
  <c r="O47" i="134"/>
  <c r="W22" i="134"/>
  <c r="N105" i="134"/>
  <c r="K52" i="134"/>
  <c r="K102" i="134" s="1"/>
  <c r="K117" i="134" s="1"/>
  <c r="Z21" i="133"/>
  <c r="Z54" i="133"/>
  <c r="Z51" i="133"/>
  <c r="AD9" i="133"/>
  <c r="AB57" i="133"/>
  <c r="C78" i="168"/>
  <c r="R44" i="135"/>
  <c r="R43" i="135"/>
  <c r="O17" i="133"/>
  <c r="N23" i="133"/>
  <c r="F12" i="116"/>
  <c r="F11" i="116"/>
  <c r="O30" i="114"/>
  <c r="I25" i="135"/>
  <c r="AD38" i="135"/>
  <c r="E34" i="135"/>
  <c r="E37" i="135" s="1"/>
  <c r="F35" i="135" s="1"/>
  <c r="K33" i="134"/>
  <c r="F8" i="135"/>
  <c r="N90" i="134"/>
  <c r="AB54" i="133"/>
  <c r="AD30" i="133"/>
  <c r="F45" i="133"/>
  <c r="V9" i="114"/>
  <c r="AA40" i="134"/>
  <c r="AB38" i="135"/>
  <c r="R14" i="135"/>
  <c r="F17" i="133"/>
  <c r="F51" i="133"/>
  <c r="F57" i="133"/>
  <c r="I28" i="135"/>
  <c r="F9" i="133"/>
  <c r="Q17" i="133"/>
  <c r="Q23" i="133" s="1"/>
  <c r="AD45" i="133"/>
  <c r="K51" i="134"/>
  <c r="Y51" i="134" s="1"/>
  <c r="H34" i="135"/>
  <c r="F10" i="135"/>
  <c r="AB32" i="135"/>
  <c r="I26" i="135"/>
  <c r="Z11" i="135"/>
  <c r="AB19" i="135"/>
  <c r="N52" i="134"/>
  <c r="N102" i="134" s="1"/>
  <c r="O11" i="135"/>
  <c r="I24" i="135"/>
  <c r="R18" i="135"/>
  <c r="L57" i="133"/>
  <c r="AB43" i="135"/>
  <c r="I31" i="135"/>
  <c r="AB9" i="133"/>
  <c r="F21" i="133"/>
  <c r="Q51" i="134"/>
  <c r="AA51" i="134" s="1"/>
  <c r="F19" i="116"/>
  <c r="Z32" i="135"/>
  <c r="I22" i="135"/>
  <c r="N53" i="134"/>
  <c r="E24" i="114"/>
  <c r="F16" i="114" s="1"/>
  <c r="H81" i="134"/>
  <c r="I27" i="135"/>
  <c r="L24" i="135"/>
  <c r="Y13" i="134"/>
  <c r="H92" i="134"/>
  <c r="N65" i="134"/>
  <c r="D13" i="124"/>
  <c r="Q66" i="134"/>
  <c r="F21" i="103"/>
  <c r="D26" i="124"/>
  <c r="E21" i="103"/>
  <c r="E22" i="103"/>
  <c r="O9" i="116"/>
  <c r="O19" i="116"/>
  <c r="O11" i="116"/>
  <c r="O14" i="116"/>
  <c r="O13" i="116"/>
  <c r="N22" i="116"/>
  <c r="O12" i="116"/>
  <c r="O15" i="116"/>
  <c r="V21" i="116"/>
  <c r="O7" i="116"/>
  <c r="O21" i="116"/>
  <c r="O16" i="116"/>
  <c r="O17" i="116"/>
  <c r="O10" i="116"/>
  <c r="O18" i="116"/>
  <c r="I14" i="116"/>
  <c r="F7" i="116"/>
  <c r="F18" i="116"/>
  <c r="F9" i="116"/>
  <c r="I13" i="116"/>
  <c r="I15" i="116"/>
  <c r="F16" i="116"/>
  <c r="F15" i="116"/>
  <c r="F14" i="116"/>
  <c r="I9" i="116"/>
  <c r="I12" i="116"/>
  <c r="T21" i="116"/>
  <c r="I11" i="116"/>
  <c r="I18" i="116"/>
  <c r="F10" i="116"/>
  <c r="F13" i="116"/>
  <c r="F17" i="116"/>
  <c r="I16" i="116"/>
  <c r="E22" i="116"/>
  <c r="T32" i="114"/>
  <c r="F29" i="114"/>
  <c r="O17" i="114"/>
  <c r="O21" i="114"/>
  <c r="O14" i="114"/>
  <c r="E34" i="114"/>
  <c r="I15" i="114"/>
  <c r="H84" i="134"/>
  <c r="H90" i="134" s="1"/>
  <c r="T9" i="114"/>
  <c r="F32" i="114"/>
  <c r="O32" i="114"/>
  <c r="H21" i="109"/>
  <c r="L31" i="135"/>
  <c r="L8" i="135"/>
  <c r="F44" i="135"/>
  <c r="F42" i="135" s="1"/>
  <c r="L26" i="135"/>
  <c r="K42" i="135"/>
  <c r="L44" i="135" s="1"/>
  <c r="L30" i="135"/>
  <c r="L29" i="135"/>
  <c r="L27" i="135"/>
  <c r="L23" i="135"/>
  <c r="L25" i="135"/>
  <c r="Z43" i="135"/>
  <c r="AB11" i="135"/>
  <c r="L17" i="135"/>
  <c r="L22" i="135"/>
  <c r="L28" i="135"/>
  <c r="L14" i="135"/>
  <c r="L17" i="134"/>
  <c r="L40" i="134"/>
  <c r="L28" i="134"/>
  <c r="L23" i="134"/>
  <c r="L9" i="134"/>
  <c r="L49" i="134"/>
  <c r="L38" i="134"/>
  <c r="L30" i="134"/>
  <c r="L8" i="134"/>
  <c r="L10" i="134"/>
  <c r="L48" i="134"/>
  <c r="L21" i="134"/>
  <c r="L20" i="134"/>
  <c r="L47" i="134"/>
  <c r="L11" i="134"/>
  <c r="L31" i="134"/>
  <c r="L45" i="134"/>
  <c r="L29" i="134"/>
  <c r="L46" i="134"/>
  <c r="L22" i="134"/>
  <c r="K74" i="134"/>
  <c r="L19" i="134"/>
  <c r="Y23" i="134"/>
  <c r="L12" i="134"/>
  <c r="N91" i="134"/>
  <c r="H33" i="134"/>
  <c r="H52" i="134"/>
  <c r="H53" i="134" s="1"/>
  <c r="L13" i="134"/>
  <c r="N35" i="134"/>
  <c r="Q65" i="134"/>
  <c r="W13" i="134"/>
  <c r="I19" i="134"/>
  <c r="Q52" i="134"/>
  <c r="K35" i="134"/>
  <c r="W31" i="134"/>
  <c r="W51" i="134"/>
  <c r="Y31" i="134"/>
  <c r="E49" i="133"/>
  <c r="F23" i="133"/>
  <c r="K23" i="133"/>
  <c r="AB17" i="133"/>
  <c r="L17" i="133"/>
  <c r="L9" i="133"/>
  <c r="I54" i="133"/>
  <c r="R21" i="133"/>
  <c r="Z17" i="133"/>
  <c r="AD21" i="133"/>
  <c r="Q51" i="133"/>
  <c r="L54" i="133"/>
  <c r="F26" i="103"/>
  <c r="F24" i="103"/>
  <c r="C50" i="165"/>
  <c r="F49" i="165"/>
  <c r="G49" i="165"/>
  <c r="D50" i="165"/>
  <c r="B23" i="165"/>
  <c r="C23" i="165" s="1"/>
  <c r="B73" i="168"/>
  <c r="B75" i="168" s="1"/>
  <c r="B43" i="165"/>
  <c r="B45" i="165" s="1"/>
  <c r="H65" i="134"/>
  <c r="C43" i="165"/>
  <c r="Q106" i="134"/>
  <c r="Q108" i="134" s="1"/>
  <c r="R108" i="134" s="1"/>
  <c r="K92" i="134"/>
  <c r="F25" i="103"/>
  <c r="C28" i="165"/>
  <c r="D23" i="165"/>
  <c r="D20" i="165"/>
  <c r="B28" i="165"/>
  <c r="B30" i="165"/>
  <c r="C30" i="165"/>
  <c r="D22" i="165"/>
  <c r="F22" i="165"/>
  <c r="F19" i="165"/>
  <c r="N92" i="134"/>
  <c r="N93" i="134"/>
  <c r="Q93" i="134"/>
  <c r="K65" i="134"/>
  <c r="N66" i="134"/>
  <c r="K66" i="134"/>
  <c r="H106" i="134"/>
  <c r="H108" i="134" s="1"/>
  <c r="I108" i="134" s="1"/>
  <c r="E16" i="103"/>
  <c r="D9" i="124"/>
  <c r="H93" i="134"/>
  <c r="G18" i="99"/>
  <c r="K90" i="134"/>
  <c r="J23" i="99"/>
  <c r="K93" i="134"/>
  <c r="K106" i="134"/>
  <c r="K108" i="134" s="1"/>
  <c r="L108" i="134" s="1"/>
  <c r="J26" i="99"/>
  <c r="N106" i="134"/>
  <c r="N108" i="134" s="1"/>
  <c r="O108" i="134" s="1"/>
  <c r="I20" i="99"/>
  <c r="J18" i="99"/>
  <c r="D14" i="124" s="1"/>
  <c r="L20" i="99" l="1"/>
  <c r="L52" i="134"/>
  <c r="Z19" i="109"/>
  <c r="L39" i="134"/>
  <c r="L27" i="134"/>
  <c r="I19" i="135"/>
  <c r="R32" i="135"/>
  <c r="I43" i="135"/>
  <c r="I42" i="135" s="1"/>
  <c r="O15" i="114"/>
  <c r="Y33" i="134"/>
  <c r="R42" i="135"/>
  <c r="L51" i="134"/>
  <c r="L16" i="134"/>
  <c r="L26" i="134"/>
  <c r="L18" i="134"/>
  <c r="O9" i="134"/>
  <c r="O31" i="134"/>
  <c r="R29" i="134"/>
  <c r="O39" i="134"/>
  <c r="O16" i="134"/>
  <c r="O19" i="134"/>
  <c r="O23" i="134"/>
  <c r="O48" i="134"/>
  <c r="O40" i="134"/>
  <c r="O22" i="134"/>
  <c r="O32" i="135"/>
  <c r="O30" i="134"/>
  <c r="O53" i="134"/>
  <c r="O11" i="134"/>
  <c r="R45" i="134"/>
  <c r="O11" i="114"/>
  <c r="R13" i="134"/>
  <c r="R21" i="134"/>
  <c r="O49" i="134"/>
  <c r="O9" i="114"/>
  <c r="R34" i="135"/>
  <c r="I49" i="134"/>
  <c r="Z42" i="135"/>
  <c r="R39" i="134"/>
  <c r="O17" i="134"/>
  <c r="O27" i="134"/>
  <c r="O10" i="134"/>
  <c r="R46" i="134"/>
  <c r="Z23" i="133"/>
  <c r="E26" i="114"/>
  <c r="R11" i="134"/>
  <c r="O28" i="134"/>
  <c r="O18" i="134"/>
  <c r="L11" i="135"/>
  <c r="R35" i="135"/>
  <c r="R12" i="134"/>
  <c r="N74" i="134"/>
  <c r="O24" i="114"/>
  <c r="I12" i="134"/>
  <c r="O26" i="134"/>
  <c r="I11" i="135"/>
  <c r="O29" i="134"/>
  <c r="V24" i="114"/>
  <c r="R48" i="134"/>
  <c r="O16" i="114"/>
  <c r="F37" i="135"/>
  <c r="O38" i="134"/>
  <c r="O20" i="134"/>
  <c r="R28" i="134"/>
  <c r="O52" i="134"/>
  <c r="Z49" i="133"/>
  <c r="O19" i="114"/>
  <c r="G43" i="165"/>
  <c r="H52" i="133"/>
  <c r="O12" i="114"/>
  <c r="O46" i="134"/>
  <c r="O13" i="114"/>
  <c r="AB51" i="133"/>
  <c r="I40" i="134"/>
  <c r="O21" i="134"/>
  <c r="O51" i="134"/>
  <c r="I21" i="116"/>
  <c r="I11" i="114"/>
  <c r="F15" i="114"/>
  <c r="F8" i="114"/>
  <c r="R31" i="134"/>
  <c r="Q53" i="134"/>
  <c r="R26" i="134"/>
  <c r="N111" i="134"/>
  <c r="R16" i="134"/>
  <c r="R19" i="134"/>
  <c r="R38" i="134"/>
  <c r="R40" i="134"/>
  <c r="I24" i="114"/>
  <c r="F13" i="114"/>
  <c r="I19" i="114"/>
  <c r="E36" i="114"/>
  <c r="F17" i="114"/>
  <c r="F9" i="114"/>
  <c r="O18" i="114"/>
  <c r="N36" i="114"/>
  <c r="I12" i="114"/>
  <c r="I20" i="114"/>
  <c r="O22" i="114"/>
  <c r="O8" i="114"/>
  <c r="I16" i="114"/>
  <c r="I8" i="114"/>
  <c r="AD34" i="135"/>
  <c r="AA33" i="134"/>
  <c r="H25" i="133"/>
  <c r="H42" i="133" s="1"/>
  <c r="H46" i="133" s="1"/>
  <c r="I46" i="133" s="1"/>
  <c r="D73" i="168"/>
  <c r="D75" i="168" s="1"/>
  <c r="G21" i="103"/>
  <c r="F16" i="103"/>
  <c r="G16" i="103"/>
  <c r="G20" i="99"/>
  <c r="F14" i="103" s="1"/>
  <c r="H36" i="114"/>
  <c r="I22" i="114"/>
  <c r="I21" i="114"/>
  <c r="T24" i="114"/>
  <c r="I9" i="114"/>
  <c r="I11" i="134"/>
  <c r="I18" i="134"/>
  <c r="I23" i="134"/>
  <c r="H74" i="134"/>
  <c r="H80" i="134" s="1"/>
  <c r="I30" i="134"/>
  <c r="I21" i="134"/>
  <c r="I28" i="134"/>
  <c r="I26" i="134"/>
  <c r="I45" i="134"/>
  <c r="I27" i="134"/>
  <c r="I47" i="134"/>
  <c r="I20" i="134"/>
  <c r="I10" i="134"/>
  <c r="I38" i="134"/>
  <c r="I53" i="134"/>
  <c r="I51" i="134"/>
  <c r="I13" i="134"/>
  <c r="I48" i="134"/>
  <c r="I46" i="134"/>
  <c r="I8" i="134"/>
  <c r="W33" i="134"/>
  <c r="W23" i="134"/>
  <c r="I22" i="134"/>
  <c r="I31" i="134"/>
  <c r="I16" i="134"/>
  <c r="I29" i="134"/>
  <c r="I17" i="134"/>
  <c r="I9" i="134"/>
  <c r="R9" i="134"/>
  <c r="I23" i="133"/>
  <c r="Q90" i="134"/>
  <c r="Q97" i="134" s="1"/>
  <c r="F22" i="114"/>
  <c r="F20" i="114"/>
  <c r="F21" i="114"/>
  <c r="F24" i="114"/>
  <c r="F19" i="114"/>
  <c r="F18" i="114"/>
  <c r="N37" i="135"/>
  <c r="O35" i="135" s="1"/>
  <c r="F32" i="135"/>
  <c r="F19" i="135"/>
  <c r="R11" i="135"/>
  <c r="R20" i="134"/>
  <c r="R18" i="134"/>
  <c r="R10" i="134"/>
  <c r="R22" i="134"/>
  <c r="R23" i="134"/>
  <c r="R8" i="134"/>
  <c r="AA23" i="134"/>
  <c r="Q74" i="134"/>
  <c r="Q79" i="134" s="1"/>
  <c r="R49" i="134"/>
  <c r="R27" i="134"/>
  <c r="R17" i="134"/>
  <c r="R47" i="134"/>
  <c r="R23" i="133"/>
  <c r="Q49" i="133"/>
  <c r="R49" i="133" s="1"/>
  <c r="I25" i="133"/>
  <c r="R51" i="134"/>
  <c r="K111" i="134"/>
  <c r="O19" i="135"/>
  <c r="AB34" i="135"/>
  <c r="K110" i="134"/>
  <c r="Y52" i="134"/>
  <c r="K53" i="134"/>
  <c r="L53" i="134" s="1"/>
  <c r="K113" i="134"/>
  <c r="K114" i="134" s="1"/>
  <c r="F21" i="116"/>
  <c r="I13" i="114"/>
  <c r="I14" i="114"/>
  <c r="I18" i="114"/>
  <c r="F14" i="114"/>
  <c r="F11" i="114"/>
  <c r="F12" i="114"/>
  <c r="H26" i="114"/>
  <c r="V26" i="114" s="1"/>
  <c r="K37" i="135"/>
  <c r="L34" i="135" s="1"/>
  <c r="F34" i="135"/>
  <c r="I32" i="135"/>
  <c r="N110" i="134"/>
  <c r="Q25" i="133"/>
  <c r="R25" i="133" s="1"/>
  <c r="R17" i="133"/>
  <c r="AD17" i="133"/>
  <c r="F11" i="135"/>
  <c r="F22" i="103"/>
  <c r="H37" i="135"/>
  <c r="Z34" i="135"/>
  <c r="H97" i="134"/>
  <c r="O23" i="133"/>
  <c r="N49" i="133"/>
  <c r="N25" i="133"/>
  <c r="N97" i="134"/>
  <c r="AD23" i="133"/>
  <c r="B78" i="168"/>
  <c r="R19" i="135"/>
  <c r="N98" i="134"/>
  <c r="D44" i="165"/>
  <c r="G22" i="103"/>
  <c r="G25" i="103"/>
  <c r="K91" i="134"/>
  <c r="K98" i="134" s="1"/>
  <c r="H91" i="134"/>
  <c r="L32" i="135"/>
  <c r="L43" i="135"/>
  <c r="L42" i="135" s="1"/>
  <c r="AB42" i="135"/>
  <c r="L19" i="135"/>
  <c r="R53" i="134"/>
  <c r="AA53" i="134"/>
  <c r="N42" i="134"/>
  <c r="Y35" i="134"/>
  <c r="K80" i="134"/>
  <c r="K79" i="134"/>
  <c r="H102" i="134"/>
  <c r="W52" i="134"/>
  <c r="I52" i="134"/>
  <c r="AA35" i="134"/>
  <c r="K42" i="134"/>
  <c r="W42" i="134" s="1"/>
  <c r="W35" i="134"/>
  <c r="R52" i="134"/>
  <c r="AA52" i="134"/>
  <c r="Q102" i="134"/>
  <c r="H79" i="134"/>
  <c r="N113" i="134"/>
  <c r="N114" i="134" s="1"/>
  <c r="N117" i="134"/>
  <c r="H55" i="133"/>
  <c r="I52" i="133"/>
  <c r="K49" i="133"/>
  <c r="AB23" i="133"/>
  <c r="L23" i="133"/>
  <c r="K25" i="133"/>
  <c r="F25" i="133"/>
  <c r="E42" i="133"/>
  <c r="F49" i="133"/>
  <c r="E52" i="133"/>
  <c r="R51" i="133"/>
  <c r="AD51" i="133"/>
  <c r="K60" i="134"/>
  <c r="C73" i="168"/>
  <c r="Q98" i="134"/>
  <c r="F10" i="103"/>
  <c r="F28" i="99"/>
  <c r="F31" i="99" s="1"/>
  <c r="K97" i="134"/>
  <c r="C45" i="165"/>
  <c r="F43" i="165"/>
  <c r="C44" i="165"/>
  <c r="C19" i="165"/>
  <c r="F20" i="165"/>
  <c r="F23" i="165"/>
  <c r="G19" i="165" s="1"/>
  <c r="D28" i="165"/>
  <c r="E21" i="165"/>
  <c r="D24" i="165"/>
  <c r="E23" i="165"/>
  <c r="C21" i="165"/>
  <c r="E19" i="165"/>
  <c r="D25" i="124"/>
  <c r="G24" i="103"/>
  <c r="G26" i="103"/>
  <c r="D27" i="124"/>
  <c r="H60" i="134"/>
  <c r="E14" i="103"/>
  <c r="Q60" i="134"/>
  <c r="J20" i="99"/>
  <c r="I28" i="99"/>
  <c r="N60" i="134"/>
  <c r="Q52" i="133" l="1"/>
  <c r="AD49" i="133"/>
  <c r="G31" i="99"/>
  <c r="D22" i="124"/>
  <c r="V36" i="114"/>
  <c r="Z25" i="133"/>
  <c r="I42" i="133"/>
  <c r="N79" i="134"/>
  <c r="N80" i="134"/>
  <c r="D74" i="168"/>
  <c r="T36" i="114"/>
  <c r="AD25" i="133"/>
  <c r="Q42" i="133"/>
  <c r="R42" i="133" s="1"/>
  <c r="D17" i="124"/>
  <c r="O37" i="135"/>
  <c r="AD37" i="135"/>
  <c r="O34" i="135"/>
  <c r="W53" i="134"/>
  <c r="E17" i="103"/>
  <c r="Y53" i="134"/>
  <c r="Q80" i="134"/>
  <c r="G28" i="99"/>
  <c r="L35" i="135"/>
  <c r="AB37" i="135"/>
  <c r="L37" i="135"/>
  <c r="D78" i="168"/>
  <c r="N42" i="133"/>
  <c r="O25" i="133"/>
  <c r="O49" i="133"/>
  <c r="N52" i="133"/>
  <c r="AD52" i="133" s="1"/>
  <c r="I37" i="135"/>
  <c r="I34" i="135"/>
  <c r="Z37" i="135"/>
  <c r="I35" i="135"/>
  <c r="D23" i="124"/>
  <c r="Q113" i="134"/>
  <c r="Q114" i="134" s="1"/>
  <c r="Q110" i="134"/>
  <c r="Q117" i="134"/>
  <c r="Q111" i="134"/>
  <c r="H110" i="134"/>
  <c r="H117" i="134"/>
  <c r="H113" i="134"/>
  <c r="H114" i="134" s="1"/>
  <c r="H111" i="134"/>
  <c r="Y42" i="134"/>
  <c r="AA42" i="134"/>
  <c r="F52" i="133"/>
  <c r="E55" i="133"/>
  <c r="Z55" i="133" s="1"/>
  <c r="L49" i="133"/>
  <c r="AB49" i="133"/>
  <c r="K52" i="133"/>
  <c r="AB25" i="133"/>
  <c r="K42" i="133"/>
  <c r="L25" i="133"/>
  <c r="H58" i="133"/>
  <c r="I55" i="133"/>
  <c r="R52" i="133"/>
  <c r="Q55" i="133"/>
  <c r="F42" i="133"/>
  <c r="E46" i="133"/>
  <c r="Z42" i="133"/>
  <c r="Z52" i="133"/>
  <c r="E13" i="103"/>
  <c r="F13" i="103"/>
  <c r="C75" i="168"/>
  <c r="C74" i="168"/>
  <c r="K69" i="134"/>
  <c r="K68" i="134"/>
  <c r="K67" i="134"/>
  <c r="G23" i="165"/>
  <c r="F24" i="165"/>
  <c r="G21" i="165"/>
  <c r="Q67" i="134"/>
  <c r="Q68" i="134"/>
  <c r="Q69" i="134"/>
  <c r="H69" i="134"/>
  <c r="H67" i="134"/>
  <c r="N67" i="134"/>
  <c r="N68" i="134"/>
  <c r="N69" i="134"/>
  <c r="D15" i="124"/>
  <c r="G14" i="103"/>
  <c r="I31" i="99"/>
  <c r="J28" i="99"/>
  <c r="F17" i="103" l="1"/>
  <c r="G13" i="103"/>
  <c r="Q46" i="133"/>
  <c r="AD42" i="133"/>
  <c r="N55" i="133"/>
  <c r="AD55" i="133" s="1"/>
  <c r="O52" i="133"/>
  <c r="O42" i="133"/>
  <c r="N46" i="133"/>
  <c r="O46" i="133" s="1"/>
  <c r="AB42" i="133"/>
  <c r="K46" i="133"/>
  <c r="L42" i="133"/>
  <c r="L52" i="133"/>
  <c r="AB52" i="133"/>
  <c r="K55" i="133"/>
  <c r="I58" i="133"/>
  <c r="F46" i="133"/>
  <c r="Z46" i="133"/>
  <c r="F55" i="133"/>
  <c r="E58" i="133"/>
  <c r="F58" i="133" s="1"/>
  <c r="R55" i="133"/>
  <c r="Q58" i="133"/>
  <c r="R46" i="133"/>
  <c r="J31" i="99"/>
  <c r="G17" i="103"/>
  <c r="D18" i="124"/>
  <c r="AD46" i="133" l="1"/>
  <c r="Z58" i="133"/>
  <c r="N58" i="133"/>
  <c r="O58" i="133" s="1"/>
  <c r="O55" i="133"/>
  <c r="R58" i="133"/>
  <c r="L55" i="133"/>
  <c r="AB55" i="133"/>
  <c r="K58" i="133"/>
  <c r="L46" i="133"/>
  <c r="AB46" i="133"/>
  <c r="AD58" i="133" l="1"/>
  <c r="L58" i="133"/>
  <c r="AB58" i="133"/>
</calcChain>
</file>

<file path=xl/comments1.xml><?xml version="1.0" encoding="utf-8"?>
<comments xmlns="http://schemas.openxmlformats.org/spreadsheetml/2006/main">
  <authors>
    <author>Desmond CMBI</author>
  </authors>
  <commentList>
    <comment ref="C30" authorId="0" shapeId="0">
      <text>
        <r>
          <rPr>
            <b/>
            <sz val="9"/>
            <color indexed="81"/>
            <rFont val="Tahoma"/>
            <family val="2"/>
          </rPr>
          <t>Desmond CMBI:</t>
        </r>
        <r>
          <rPr>
            <sz val="9"/>
            <color indexed="81"/>
            <rFont val="Tahoma"/>
            <family val="2"/>
          </rPr>
          <t xml:space="preserve">
other income</t>
        </r>
      </text>
    </comment>
  </commentList>
</comments>
</file>

<file path=xl/comments2.xml><?xml version="1.0" encoding="utf-8"?>
<comments xmlns="http://schemas.openxmlformats.org/spreadsheetml/2006/main">
  <authors>
    <author>CMBI</author>
  </authors>
  <commentList>
    <comment ref="C51" authorId="0" shapeId="0">
      <text>
        <r>
          <rPr>
            <b/>
            <sz val="9"/>
            <color indexed="81"/>
            <rFont val="Tahoma"/>
            <family val="2"/>
          </rPr>
          <t>CMBI:</t>
        </r>
        <r>
          <rPr>
            <sz val="9"/>
            <color indexed="81"/>
            <rFont val="Tahoma"/>
            <family val="2"/>
          </rPr>
          <t xml:space="preserve">
to be confirmed with DTT</t>
        </r>
      </text>
    </comment>
  </commentList>
</comments>
</file>

<file path=xl/comments3.xml><?xml version="1.0" encoding="utf-8"?>
<comments xmlns="http://schemas.openxmlformats.org/spreadsheetml/2006/main">
  <authors>
    <author>CMBI</author>
  </authors>
  <commentList>
    <comment ref="C107" authorId="0" shapeId="0">
      <text>
        <r>
          <rPr>
            <b/>
            <sz val="9"/>
            <color indexed="81"/>
            <rFont val="Tahoma"/>
            <family val="2"/>
          </rPr>
          <t>CMBI:</t>
        </r>
        <r>
          <rPr>
            <sz val="9"/>
            <color indexed="81"/>
            <rFont val="Tahoma"/>
            <family val="2"/>
          </rPr>
          <t xml:space="preserve">
To be confirmed by DTT</t>
        </r>
      </text>
    </comment>
  </commentList>
</comments>
</file>

<file path=xl/sharedStrings.xml><?xml version="1.0" encoding="utf-8"?>
<sst xmlns="http://schemas.openxmlformats.org/spreadsheetml/2006/main" count="1178" uniqueCount="437">
  <si>
    <t>Others</t>
  </si>
  <si>
    <t>Total</t>
  </si>
  <si>
    <t>Other income</t>
  </si>
  <si>
    <t xml:space="preserve">Equity attributable to owners of the Company </t>
  </si>
  <si>
    <t>Revenue</t>
  </si>
  <si>
    <t>Check</t>
  </si>
  <si>
    <t>Total Current Assets</t>
  </si>
  <si>
    <t xml:space="preserve">Total current liabilities </t>
  </si>
  <si>
    <t xml:space="preserve">NON-CURRENT ASSETS </t>
  </si>
  <si>
    <t xml:space="preserve">Total non-current assets </t>
  </si>
  <si>
    <t>Cash and cash equivalents</t>
  </si>
  <si>
    <t>The Group</t>
  </si>
  <si>
    <t>Total equity</t>
  </si>
  <si>
    <t xml:space="preserve">EQUITY </t>
  </si>
  <si>
    <t xml:space="preserve">Net assets </t>
  </si>
  <si>
    <t xml:space="preserve">Total non-current liabilities </t>
  </si>
  <si>
    <t xml:space="preserve">NON-CURRENT LIABILITIES </t>
  </si>
  <si>
    <t xml:space="preserve">TOTAL ASSETS (LESS CURRENT LIABILITIES) </t>
  </si>
  <si>
    <t xml:space="preserve">NET CURRENT ASSETS/ (LIABILITIES) </t>
  </si>
  <si>
    <t xml:space="preserve">CURRENT LIABILITIES </t>
  </si>
  <si>
    <t xml:space="preserve">TOTAL EQUITY </t>
  </si>
  <si>
    <t>Income tax expense</t>
  </si>
  <si>
    <t>Year ended 31 December</t>
  </si>
  <si>
    <t>Administrative expenses</t>
  </si>
  <si>
    <t>Finance costs</t>
  </si>
  <si>
    <t>check</t>
  </si>
  <si>
    <t>Property, plant and equipment</t>
  </si>
  <si>
    <t>Intangible assets</t>
  </si>
  <si>
    <t>Lease liabilities</t>
  </si>
  <si>
    <t>RMB</t>
  </si>
  <si>
    <t>Research and development expenses</t>
  </si>
  <si>
    <t>Contract assets</t>
  </si>
  <si>
    <t>Contract liabilities</t>
  </si>
  <si>
    <t>Financial assets at fair value through profit or loss</t>
  </si>
  <si>
    <t xml:space="preserve">Trade receivables </t>
  </si>
  <si>
    <t>Owners of the Company</t>
  </si>
  <si>
    <t>Non-controlling interests</t>
  </si>
  <si>
    <t>Restricted cash</t>
  </si>
  <si>
    <t>Other gains and losses</t>
  </si>
  <si>
    <t>Borrowings</t>
  </si>
  <si>
    <t>​</t>
  </si>
  <si>
    <t>For the six months ended June 30,</t>
  </si>
  <si>
    <t>RMB in '000</t>
    <phoneticPr fontId="14" type="noConversion"/>
  </si>
  <si>
    <t>2018</t>
    <phoneticPr fontId="14" type="noConversion"/>
  </si>
  <si>
    <t>2019</t>
  </si>
  <si>
    <t>YoY %</t>
    <phoneticPr fontId="14" type="noConversion"/>
  </si>
  <si>
    <t>% of total</t>
    <phoneticPr fontId="14" type="noConversion"/>
  </si>
  <si>
    <t>18-19</t>
    <phoneticPr fontId="14" type="noConversion"/>
  </si>
  <si>
    <t xml:space="preserve">Gross Profit </t>
    <phoneticPr fontId="14" type="noConversion"/>
  </si>
  <si>
    <t>For the year ended December 31,</t>
  </si>
  <si>
    <t>CONSOLIDATED STATEMENTS OF PROFIT / LOSS</t>
  </si>
  <si>
    <t>CONSOLIDATED BALANCE SHEETS</t>
  </si>
  <si>
    <t>20H1-21H1</t>
  </si>
  <si>
    <t>19-20</t>
  </si>
  <si>
    <t>As of June 30,</t>
  </si>
  <si>
    <t>21Q1-21H1</t>
  </si>
  <si>
    <t>CURRENT ASSETS</t>
    <phoneticPr fontId="20" type="noConversion"/>
  </si>
  <si>
    <t>Total Assets</t>
    <phoneticPr fontId="20" type="noConversion"/>
  </si>
  <si>
    <t>x</t>
  </si>
  <si>
    <t>Return on equity</t>
  </si>
  <si>
    <t>Net profit to parent</t>
  </si>
  <si>
    <t>Return on equity (ending balance)</t>
  </si>
  <si>
    <t>Return on equity (average)</t>
  </si>
  <si>
    <t>Return on asset (ending balance)</t>
  </si>
  <si>
    <t>Return on asset (average)</t>
  </si>
  <si>
    <t>Return on equity (Non-GAAP, ending balance)</t>
  </si>
  <si>
    <t>Return on asset (Non- GAAP,ending balance)</t>
  </si>
  <si>
    <t>Liquidity ratios</t>
  </si>
  <si>
    <t>Current assets</t>
  </si>
  <si>
    <t>Current liabilities</t>
  </si>
  <si>
    <t>Inventory</t>
  </si>
  <si>
    <t>Current ratio</t>
  </si>
  <si>
    <t>Quick ratio</t>
  </si>
  <si>
    <t>Cash ratio</t>
  </si>
  <si>
    <t>Accounts receivable</t>
  </si>
  <si>
    <t>Accounts payable</t>
  </si>
  <si>
    <t>Receivables days (ending balance)</t>
  </si>
  <si>
    <t>Receivables days (average)</t>
  </si>
  <si>
    <t>Payables days (ending balance)</t>
  </si>
  <si>
    <t>Payables days (average)</t>
  </si>
  <si>
    <t>Inventory days (ending balance)</t>
  </si>
  <si>
    <t>Inventory days (average)</t>
  </si>
  <si>
    <t>Cash conversion cycle (ending balance)</t>
  </si>
  <si>
    <t>Cash conversion cycle (average)</t>
  </si>
  <si>
    <t>Capital adequacy ratios</t>
  </si>
  <si>
    <t>Total assets</t>
  </si>
  <si>
    <t>Net Debt</t>
  </si>
  <si>
    <t>Profit before interests and tax</t>
  </si>
  <si>
    <t>Gearing Ratio</t>
  </si>
  <si>
    <t>Net Debt/Equity ratio</t>
  </si>
  <si>
    <t>Equity/asset ratio</t>
  </si>
  <si>
    <t>Interest coverage (using EBITDA)</t>
  </si>
  <si>
    <t>Net Debt/Equity ratio（with short term loan）</t>
  </si>
  <si>
    <t>Key Ratios</t>
  </si>
  <si>
    <t>Net profit</t>
  </si>
  <si>
    <t xml:space="preserve">Total Assets </t>
  </si>
  <si>
    <t>Annualize factor</t>
  </si>
  <si>
    <t xml:space="preserve">Return on sales </t>
  </si>
  <si>
    <t>Interest expense, net</t>
  </si>
  <si>
    <t>EBTIDA</t>
  </si>
  <si>
    <t>Interest coverage (using PBI&amp;T)</t>
  </si>
  <si>
    <t>Liabilities/Asset ratio</t>
  </si>
  <si>
    <t>Net Debt (with short term loan)</t>
  </si>
  <si>
    <t>na</t>
  </si>
  <si>
    <t>Turnover days</t>
  </si>
  <si>
    <t xml:space="preserve"> Debt (bank loans)</t>
  </si>
  <si>
    <t xml:space="preserve"> Cash and cash equivalents</t>
  </si>
  <si>
    <t>Revenue Breakdown</t>
  </si>
  <si>
    <t xml:space="preserve">Trade payables </t>
  </si>
  <si>
    <t xml:space="preserve">Total liabilities </t>
  </si>
  <si>
    <t xml:space="preserve">Total equity and liabilities </t>
  </si>
  <si>
    <t>CONSOLIDATED STATEMENTS OF CASH FLOWS</t>
  </si>
  <si>
    <t>% of total</t>
  </si>
  <si>
    <t>2020</t>
  </si>
  <si>
    <t>Total shareholders’ equity</t>
  </si>
  <si>
    <t xml:space="preserve">Cost of revenue </t>
  </si>
  <si>
    <t>RMB in '000</t>
  </si>
  <si>
    <t>x</t>
    <phoneticPr fontId="11" type="noConversion"/>
  </si>
  <si>
    <t>Financial Ratios</t>
  </si>
  <si>
    <t>A. Profitability ratios:-</t>
  </si>
  <si>
    <t>1. Growth</t>
  </si>
  <si>
    <t>a. Turnover growth</t>
  </si>
  <si>
    <t>NA</t>
  </si>
  <si>
    <t>b. Net profit growth</t>
  </si>
  <si>
    <t>2. Profit margins</t>
  </si>
  <si>
    <t>a. Gross margin</t>
  </si>
  <si>
    <t>a. Gross profit / Sales x 100%</t>
  </si>
  <si>
    <t>b. Net profit margin before interest &amp; tax</t>
  </si>
  <si>
    <t>b. Net profit before interest &amp; taxes / Sales x 100%</t>
  </si>
  <si>
    <t>c. Net profit margin</t>
  </si>
  <si>
    <t>c. Net profit after taxes / Sales x 100%</t>
  </si>
  <si>
    <t>3. Return on equity</t>
  </si>
  <si>
    <t>a. Return on equity</t>
  </si>
  <si>
    <t>a. Net profit / Average Shareholders' equity x 100%</t>
  </si>
  <si>
    <t>b. Return on total assets</t>
  </si>
  <si>
    <t>b. Net profit / Average Total Assets x 100%</t>
  </si>
  <si>
    <t>B. Liquidity ratios:-</t>
  </si>
  <si>
    <t>1. Liquidity ratios</t>
  </si>
  <si>
    <t>a. Current ratio</t>
  </si>
  <si>
    <t>a. Current assets / Current liabilities</t>
  </si>
  <si>
    <t>b. Quick ratio</t>
  </si>
  <si>
    <t>b. Current assets – Stock / Current liabilities</t>
  </si>
  <si>
    <r>
      <t>2. Turnover ratios</t>
    </r>
    <r>
      <rPr>
        <vertAlign val="superscript"/>
        <sz val="9"/>
        <color indexed="8"/>
        <rFont val="Arial"/>
        <family val="2"/>
      </rPr>
      <t>2</t>
    </r>
  </si>
  <si>
    <t>a. Inventory turnover days</t>
  </si>
  <si>
    <t>a. Average inventory / Cost of Sales x 365 days (or 90 days, the period generating the sales)</t>
    <phoneticPr fontId="11" type="noConversion"/>
  </si>
  <si>
    <t xml:space="preserve">b.Trade receivables turnover days (collection period) </t>
  </si>
  <si>
    <t>b.	Average trade receivables / Sales x 365 days (or 90 days, the period generating the sales)</t>
    <phoneticPr fontId="11" type="noConversion"/>
  </si>
  <si>
    <t>c.Trade payables turnover days (average payment period)</t>
  </si>
  <si>
    <t>c.	Average trade payables / Cost of Sales x 365 days(or 90 days, the period generating the sales)</t>
    <phoneticPr fontId="11" type="noConversion"/>
  </si>
  <si>
    <t>C. Capital adequacy ratio:-</t>
  </si>
  <si>
    <r>
      <t>1. Gearing ratio</t>
    </r>
    <r>
      <rPr>
        <vertAlign val="superscript"/>
        <sz val="9"/>
        <color indexed="8"/>
        <rFont val="Arial"/>
        <family val="2"/>
      </rPr>
      <t>2</t>
    </r>
  </si>
  <si>
    <t>Total debt / Total equity x 100%</t>
  </si>
  <si>
    <r>
      <t>2. Debt to net worth ratio</t>
    </r>
    <r>
      <rPr>
        <vertAlign val="superscript"/>
        <sz val="9"/>
        <color indexed="8"/>
        <rFont val="Arial"/>
        <family val="2"/>
      </rPr>
      <t>2</t>
    </r>
  </si>
  <si>
    <t>a. Debt to equity ratio</t>
  </si>
  <si>
    <r>
      <t>a. Net debt</t>
    </r>
    <r>
      <rPr>
        <vertAlign val="superscript"/>
        <sz val="9"/>
        <color indexed="8"/>
        <rFont val="Arial"/>
        <family val="2"/>
      </rPr>
      <t>3</t>
    </r>
    <r>
      <rPr>
        <sz val="9"/>
        <color indexed="8"/>
        <rFont val="Arial"/>
        <family val="2"/>
      </rPr>
      <t xml:space="preserve"> / Total equity x 100%</t>
    </r>
  </si>
  <si>
    <t>b. Interest coverage</t>
  </si>
  <si>
    <t>b. Income from operations / interest on loans and borrowings</t>
  </si>
  <si>
    <t>c.   EBITDA / interest on loans and borrowings</t>
  </si>
  <si>
    <t>2021</t>
  </si>
  <si>
    <t>M</t>
  </si>
  <si>
    <t>nm</t>
  </si>
  <si>
    <t>Industry Average</t>
  </si>
  <si>
    <t>c. Net profit growth</t>
    <phoneticPr fontId="20" type="noConversion"/>
  </si>
  <si>
    <t>b. Gross profit growth</t>
    <phoneticPr fontId="20" type="noConversion"/>
  </si>
  <si>
    <t>Non-IFRS Measures</t>
  </si>
  <si>
    <t>Net Income</t>
  </si>
  <si>
    <t>Adjusted for:</t>
  </si>
  <si>
    <t>Share-based payment</t>
  </si>
  <si>
    <t>Listing expenses</t>
  </si>
  <si>
    <t>Adjusted net income</t>
  </si>
  <si>
    <t>Interest expense</t>
  </si>
  <si>
    <t xml:space="preserve"> </t>
    <phoneticPr fontId="87" type="noConversion"/>
  </si>
  <si>
    <t>Subtotal</t>
  </si>
  <si>
    <t>Other calculations</t>
  </si>
  <si>
    <t>EBIT</t>
  </si>
  <si>
    <t>Lease liabilitie</t>
  </si>
  <si>
    <t>Interest received</t>
  </si>
  <si>
    <t>Purchases of property and equipment</t>
  </si>
  <si>
    <t>Purchases of intangible assets</t>
  </si>
  <si>
    <t>Selling and marketing expense</t>
  </si>
  <si>
    <t xml:space="preserve">Net impairment losses on financial assets </t>
  </si>
  <si>
    <t>Other gains/(losses) - net</t>
  </si>
  <si>
    <t>Operating profit</t>
  </si>
  <si>
    <t>Finance income</t>
  </si>
  <si>
    <t>Finance (costs)/income, net</t>
  </si>
  <si>
    <t>Profit/(loss) before income tax</t>
  </si>
  <si>
    <t>Total comprehensive income/(loss) for the year/period</t>
  </si>
  <si>
    <t>Earnings per share (expressed in RMB per share)</t>
  </si>
  <si>
    <t>Basic and diluted earning per share</t>
  </si>
  <si>
    <t>Five months ended 31 May</t>
  </si>
  <si>
    <t>Year ended 31 December</t>
  </si>
  <si>
    <t>As at 31 May</t>
  </si>
  <si>
    <t>As at 31 December </t>
  </si>
  <si>
    <t>Deferred income tax assets</t>
  </si>
  <si>
    <t>Prepayments</t>
  </si>
  <si>
    <t>Trade, bill and other receivables and prepayments</t>
  </si>
  <si>
    <t xml:space="preserve">Trade and 0ther payables </t>
  </si>
  <si>
    <t>Current income tax liabilities</t>
  </si>
  <si>
    <t>Deferred income tax liabilities</t>
  </si>
  <si>
    <t>Combined capital</t>
  </si>
  <si>
    <t>Other reserves</t>
  </si>
  <si>
    <t xml:space="preserve">Depreciation and amortization expenses </t>
  </si>
  <si>
    <t>5M 20-5M 21</t>
  </si>
  <si>
    <t>20-5M 21</t>
  </si>
  <si>
    <t>EBITDA</t>
  </si>
  <si>
    <t>Adjusted EBITDA</t>
  </si>
  <si>
    <t>Cash flows from operating activities</t>
  </si>
  <si>
    <t>Cash generated from operations</t>
  </si>
  <si>
    <t>Income tax paid</t>
  </si>
  <si>
    <t>Net cash generated from/(used in) operating activities</t>
  </si>
  <si>
    <t>Cash flows from investing activities</t>
  </si>
  <si>
    <t>Purchase of property, plant and equipment</t>
  </si>
  <si>
    <t>Purchase of intangible assets</t>
  </si>
  <si>
    <t>Purchases of other long term assets</t>
  </si>
  <si>
    <t>Acquisition of financial assets at fair value through profit or loss</t>
  </si>
  <si>
    <t>Proceeds from disposal of financial assets at fair value through profit or loss</t>
  </si>
  <si>
    <t>Acquisition of a subsidiary (net of cash and cash equivalents acquired)</t>
  </si>
  <si>
    <t>Net cash (used in)/generated from investing activities</t>
  </si>
  <si>
    <t xml:space="preserve">Cash flows from financing activities </t>
  </si>
  <si>
    <t>Advances from related parties</t>
  </si>
  <si>
    <t>Repayment to related parties</t>
  </si>
  <si>
    <t>Dividends paid to owners</t>
  </si>
  <si>
    <t>Principal elements and interest elements of lease payments</t>
  </si>
  <si>
    <t>Proceeds from borrowings</t>
  </si>
  <si>
    <t>Repayments of borrowings</t>
  </si>
  <si>
    <t>Interest paid for borrowings</t>
  </si>
  <si>
    <t>Capital contributions from owners</t>
  </si>
  <si>
    <t>Capital withdraw from owners</t>
  </si>
  <si>
    <t>Listing expenses paid</t>
  </si>
  <si>
    <t>Net cash (used in)/generated from financing activities</t>
  </si>
  <si>
    <t>Net increase/(decrease) in cash and cash equivalents</t>
  </si>
  <si>
    <t>Cash and cash equivalents at beginning of the year/period</t>
  </si>
  <si>
    <t>Cash and cash equivalents at the end of the year/period</t>
  </si>
  <si>
    <t>Capital expenditure</t>
  </si>
  <si>
    <t>Right-of-use assets</t>
  </si>
  <si>
    <t>Contract fulfilled costs</t>
  </si>
  <si>
    <t>Prepaid income tax</t>
  </si>
  <si>
    <t>(Accumulated losses)/retained earnings</t>
  </si>
  <si>
    <t>Nine months ended 30 Sept.</t>
  </si>
  <si>
    <t>20-21</t>
  </si>
  <si>
    <t>20Q3-21Q3</t>
  </si>
  <si>
    <t>As at 30 Sept.</t>
  </si>
  <si>
    <t>20-21Q3</t>
  </si>
  <si>
    <t>2022</t>
  </si>
  <si>
    <t>As of March 31,</t>
  </si>
  <si>
    <t>21-22Q1</t>
  </si>
  <si>
    <t>21Q1-22Q1</t>
  </si>
  <si>
    <t>Raw materials and consumables used</t>
  </si>
  <si>
    <t>Delivery service fees</t>
  </si>
  <si>
    <t xml:space="preserve">  </t>
  </si>
  <si>
    <t>Restaurant operation</t>
  </si>
  <si>
    <t>Delivery business</t>
  </si>
  <si>
    <t>-CSC</t>
  </si>
  <si>
    <t>-Mr. Rice</t>
  </si>
  <si>
    <t>-Others</t>
  </si>
  <si>
    <t>Sales of kitchenware and other materials</t>
  </si>
  <si>
    <t>For the 9 months ended Sept. 30,</t>
  </si>
  <si>
    <t>Current</t>
  </si>
  <si>
    <t>VAT receivable</t>
  </si>
  <si>
    <t>Deposits</t>
  </si>
  <si>
    <t>Rental deposits</t>
  </si>
  <si>
    <t>Prepaid to suppliers</t>
  </si>
  <si>
    <t>Interest receivable</t>
  </si>
  <si>
    <t>Prepayments for listing expenses</t>
  </si>
  <si>
    <t>Deferred share issue costs</t>
  </si>
  <si>
    <t>Non-current</t>
  </si>
  <si>
    <t>Prepaid operating expenses (Note i)</t>
  </si>
  <si>
    <t>Staff advances (Note ii)</t>
  </si>
  <si>
    <t>Loan and interest receivables from the third parties</t>
  </si>
  <si>
    <t>Payroll payable</t>
  </si>
  <si>
    <t>Deposits from suppliers</t>
  </si>
  <si>
    <t>Other taxes payables</t>
  </si>
  <si>
    <t>Accrued listing expenses</t>
  </si>
  <si>
    <t>Accrued share issue costs</t>
  </si>
  <si>
    <t>Project Mala</t>
  </si>
  <si>
    <t>For the 3 months ended Mar 31,</t>
  </si>
  <si>
    <t>For the six months ended Mar 31,</t>
  </si>
  <si>
    <t>NOTES - OTHER INCOME</t>
  </si>
  <si>
    <t>NOTES - FINANCE COSTS</t>
  </si>
  <si>
    <t>Profit (loss) for the year/period</t>
  </si>
  <si>
    <t>Interest income on:</t>
  </si>
  <si>
    <t>-Amounts due to related parties</t>
  </si>
  <si>
    <t>9 months ended 30 Sept.</t>
  </si>
  <si>
    <t>Interest on:</t>
  </si>
  <si>
    <t>Others</t>
    <phoneticPr fontId="87" type="noConversion"/>
  </si>
  <si>
    <t xml:space="preserve">Rental deposits </t>
    <phoneticPr fontId="87" type="noConversion"/>
  </si>
  <si>
    <t>Deposits for acquisition of property, plant and equipment</t>
    <phoneticPr fontId="87" type="noConversion"/>
  </si>
  <si>
    <t>CSC</t>
  </si>
  <si>
    <t>Non-controlling interests (NCI)</t>
  </si>
  <si>
    <t>Accrued expenses</t>
  </si>
  <si>
    <t>Renovation fee and warranty payables</t>
  </si>
  <si>
    <t>External labor payables</t>
  </si>
  <si>
    <t>Transportation and delivery fee payables</t>
  </si>
  <si>
    <t>Trade and other payables</t>
  </si>
  <si>
    <t>Exchange differences arising on translation of foreign operations</t>
  </si>
  <si>
    <t>Other comprehensive income/(loss):</t>
  </si>
  <si>
    <t>loans to third-parties (Note iv)</t>
  </si>
  <si>
    <t xml:space="preserve">Share-based payment expenses </t>
  </si>
  <si>
    <t>9M20-9M21</t>
  </si>
  <si>
    <t>9M21-FY21</t>
  </si>
  <si>
    <t>Fluctuation</t>
  </si>
  <si>
    <t>Operating Profit</t>
    <phoneticPr fontId="0" type="noConversion"/>
  </si>
  <si>
    <t>营业利润</t>
  </si>
  <si>
    <t>外卖服务费</t>
  </si>
  <si>
    <t>物业租金及相关开支</t>
  </si>
  <si>
    <t>所用原材料及耗材</t>
  </si>
  <si>
    <t>收入</t>
  </si>
  <si>
    <t>占比</t>
  </si>
  <si>
    <t>金额</t>
  </si>
  <si>
    <t>2021年1-9月</t>
  </si>
  <si>
    <t>2020年</t>
  </si>
  <si>
    <t>2019年</t>
  </si>
  <si>
    <t>Scenario 1</t>
  </si>
  <si>
    <t>具体测算</t>
  </si>
  <si>
    <t>外卖业务层面</t>
  </si>
  <si>
    <t>堂食业务层面</t>
  </si>
  <si>
    <t>外卖业务</t>
  </si>
  <si>
    <t>堂食业务</t>
  </si>
  <si>
    <t>营业利润率</t>
  </si>
  <si>
    <t>外卖收入占比总的餐厅经营收入</t>
  </si>
  <si>
    <t>基本假设</t>
  </si>
  <si>
    <t>千元，%</t>
  </si>
  <si>
    <t>餐厅堂食及外卖业务的日常营业利润率测算分析</t>
  </si>
  <si>
    <t>乡村基</t>
  </si>
  <si>
    <t>利润率</t>
  </si>
  <si>
    <t>大米先生</t>
  </si>
  <si>
    <t>重庆</t>
  </si>
  <si>
    <t>四川</t>
  </si>
  <si>
    <t>江苏</t>
  </si>
  <si>
    <t>湖北</t>
  </si>
  <si>
    <t>湖南</t>
  </si>
  <si>
    <t>上海</t>
  </si>
  <si>
    <t>%of total</t>
    <phoneticPr fontId="20" type="noConversion"/>
  </si>
  <si>
    <r>
      <t>亿元，</t>
    </r>
    <r>
      <rPr>
        <sz val="10"/>
        <rFont val="Arial"/>
        <family val="2"/>
      </rPr>
      <t>%</t>
    </r>
  </si>
  <si>
    <r>
      <t>2019</t>
    </r>
    <r>
      <rPr>
        <b/>
        <sz val="10"/>
        <rFont val="STKaiti"/>
      </rPr>
      <t>年</t>
    </r>
  </si>
  <si>
    <r>
      <t>2020</t>
    </r>
    <r>
      <rPr>
        <b/>
        <sz val="10"/>
        <rFont val="STKaiti"/>
      </rPr>
      <t>年</t>
    </r>
  </si>
  <si>
    <r>
      <t>2021</t>
    </r>
    <r>
      <rPr>
        <b/>
        <sz val="10"/>
        <rFont val="STKaiti"/>
      </rPr>
      <t>年</t>
    </r>
  </si>
  <si>
    <t>集团总收入</t>
  </si>
  <si>
    <t>同比增速</t>
  </si>
  <si>
    <t>N/A</t>
  </si>
  <si>
    <t>餐厅业务</t>
  </si>
  <si>
    <t>餐厅经营所得收入</t>
  </si>
  <si>
    <r>
      <t xml:space="preserve"> </t>
    </r>
    <r>
      <rPr>
        <i/>
        <sz val="10"/>
        <rFont val="STKaiti"/>
      </rPr>
      <t>同比增速</t>
    </r>
  </si>
  <si>
    <r>
      <rPr>
        <sz val="7"/>
        <color rgb="FF97999B"/>
        <rFont val="Times New Roman"/>
        <family val="1"/>
      </rPr>
      <t xml:space="preserve"> </t>
    </r>
    <r>
      <rPr>
        <b/>
        <sz val="10"/>
        <rFont val="STKaiti"/>
      </rPr>
      <t>占比</t>
    </r>
  </si>
  <si>
    <r>
      <t>万元，</t>
    </r>
    <r>
      <rPr>
        <sz val="10"/>
        <color rgb="FF000000"/>
        <rFont val="Arial"/>
        <family val="2"/>
      </rPr>
      <t>%</t>
    </r>
  </si>
  <si>
    <r>
      <t>2019</t>
    </r>
    <r>
      <rPr>
        <b/>
        <sz val="10"/>
        <color rgb="FF000000"/>
        <rFont val="STKaiti"/>
      </rPr>
      <t>年</t>
    </r>
  </si>
  <si>
    <r>
      <t>2020</t>
    </r>
    <r>
      <rPr>
        <b/>
        <sz val="10"/>
        <color rgb="FF000000"/>
        <rFont val="STKaiti"/>
      </rPr>
      <t>年</t>
    </r>
  </si>
  <si>
    <r>
      <t>2021</t>
    </r>
    <r>
      <rPr>
        <b/>
        <sz val="10"/>
        <color rgb="FF000000"/>
        <rFont val="STKaiti"/>
      </rPr>
      <t>年</t>
    </r>
  </si>
  <si>
    <t>乡村基外卖收入</t>
  </si>
  <si>
    <t>占乡村基收入的比例</t>
  </si>
  <si>
    <t>大米先生外卖收入</t>
  </si>
  <si>
    <t>占大米先生收入的比例</t>
  </si>
  <si>
    <t>总外卖收入</t>
  </si>
  <si>
    <t>占餐厅经营所得收入的比例</t>
  </si>
  <si>
    <r>
      <t>2021</t>
    </r>
    <r>
      <rPr>
        <b/>
        <u val="singleAccounting"/>
        <sz val="10"/>
        <color rgb="FF000000"/>
        <rFont val="微软雅黑"/>
        <family val="2"/>
        <charset val="134"/>
      </rPr>
      <t>年</t>
    </r>
  </si>
  <si>
    <t>假设外卖业务原材料及耗材成本的收入占比是基于食材成本计算分摊，包材成本全部分摊至外卖业务。</t>
    <phoneticPr fontId="38" type="noConversion"/>
  </si>
  <si>
    <t>外卖费用全部分摊至外卖业务。</t>
    <phoneticPr fontId="38" type="noConversion"/>
  </si>
  <si>
    <t>外卖业务分摊餐厅食材成本比例</t>
    <phoneticPr fontId="38" type="noConversion"/>
  </si>
  <si>
    <t>收入占比</t>
    <phoneticPr fontId="38" type="noConversion"/>
  </si>
  <si>
    <t>门店层面损益情况（不包含租赁利息分摊、新店费用）</t>
    <phoneticPr fontId="38" type="noConversion"/>
  </si>
  <si>
    <t>其中：食材</t>
    <phoneticPr fontId="38" type="noConversion"/>
  </si>
  <si>
    <t>包材</t>
    <phoneticPr fontId="38" type="noConversion"/>
  </si>
  <si>
    <t>食材</t>
    <phoneticPr fontId="38" type="noConversion"/>
  </si>
  <si>
    <t>其他</t>
  </si>
  <si>
    <t>浙江</t>
  </si>
  <si>
    <t>广东</t>
  </si>
  <si>
    <r>
      <t>万元，</t>
    </r>
    <r>
      <rPr>
        <sz val="11"/>
        <rFont val="Arial"/>
        <family val="2"/>
      </rPr>
      <t>%</t>
    </r>
  </si>
  <si>
    <t>整体门店</t>
  </si>
  <si>
    <r>
      <t>万元，</t>
    </r>
    <r>
      <rPr>
        <sz val="10"/>
        <rFont val="Arial"/>
        <family val="2"/>
      </rPr>
      <t>%</t>
    </r>
  </si>
  <si>
    <t>集团净利润</t>
  </si>
  <si>
    <t>净利润率</t>
  </si>
  <si>
    <r>
      <t>2019</t>
    </r>
    <r>
      <rPr>
        <b/>
        <sz val="11"/>
        <rFont val="STKaiti"/>
      </rPr>
      <t>年</t>
    </r>
  </si>
  <si>
    <r>
      <t>2020</t>
    </r>
    <r>
      <rPr>
        <b/>
        <sz val="11"/>
        <rFont val="STKaiti"/>
      </rPr>
      <t>年</t>
    </r>
  </si>
  <si>
    <r>
      <t>2021</t>
    </r>
    <r>
      <rPr>
        <b/>
        <sz val="11"/>
        <rFont val="STKaiti"/>
      </rPr>
      <t>年</t>
    </r>
  </si>
  <si>
    <t>劳务外包成本</t>
  </si>
  <si>
    <t>员工成本</t>
  </si>
  <si>
    <t>占员工成本比例</t>
  </si>
  <si>
    <t>收入占比</t>
  </si>
  <si>
    <t>使用权资产折旧</t>
  </si>
  <si>
    <t>合计</t>
  </si>
  <si>
    <t>合计收入占比</t>
  </si>
  <si>
    <t>20vs19</t>
  </si>
  <si>
    <t>21vs20</t>
  </si>
  <si>
    <t>外卖收入占比</t>
  </si>
  <si>
    <t>集团收入占比</t>
  </si>
  <si>
    <t>租赁负债</t>
  </si>
  <si>
    <t>RMBmn</t>
  </si>
  <si>
    <t>总收入</t>
  </si>
  <si>
    <t>原材料及耗材成本</t>
  </si>
  <si>
    <t>其他折旧及摊销</t>
  </si>
  <si>
    <t>水电费用</t>
  </si>
  <si>
    <t>现金覆盖投资倍数</t>
  </si>
  <si>
    <t>上市费用</t>
  </si>
  <si>
    <t>Updated by 0426</t>
  </si>
  <si>
    <t>Updated by 0428</t>
  </si>
  <si>
    <t>RS</t>
  </si>
  <si>
    <t>长沙</t>
  </si>
  <si>
    <t>武汉</t>
  </si>
  <si>
    <t>经营数据</t>
  </si>
  <si>
    <t>审计数据</t>
  </si>
  <si>
    <t>拆分两块</t>
  </si>
  <si>
    <t>人民币元</t>
  </si>
  <si>
    <t>2022年1-4月</t>
  </si>
  <si>
    <t>2021年1-4月</t>
  </si>
  <si>
    <t>2021年1-4月 VS 2021年1-4月</t>
  </si>
  <si>
    <t>项 目</t>
  </si>
  <si>
    <t>合并口径</t>
  </si>
  <si>
    <t>一、营业收入</t>
  </si>
  <si>
    <t>减：营业税费</t>
  </si>
  <si>
    <t xml:space="preserve">    营业净收入</t>
  </si>
  <si>
    <t xml:space="preserve">    营业成本</t>
  </si>
  <si>
    <t xml:space="preserve">    毛利</t>
  </si>
  <si>
    <t xml:space="preserve">    销售费用</t>
  </si>
  <si>
    <t xml:space="preserve">    管理费用</t>
  </si>
  <si>
    <t xml:space="preserve">    财务费用</t>
  </si>
  <si>
    <t xml:space="preserve">    资产减值损失</t>
  </si>
  <si>
    <t>加：公允价值变动净收益（净损失以“－”号填列）</t>
  </si>
  <si>
    <t xml:space="preserve">    投资净收益</t>
  </si>
  <si>
    <t xml:space="preserve">    其他收益</t>
  </si>
  <si>
    <t>二、营业利润</t>
  </si>
  <si>
    <t>　加：营业外收入</t>
  </si>
  <si>
    <t>　减：营业外支出</t>
  </si>
  <si>
    <t>　其中：非流动资产处置净损失（净收益以“—”号填列）</t>
  </si>
  <si>
    <t>三、利润总额</t>
  </si>
  <si>
    <t>减：所得税</t>
  </si>
  <si>
    <t>四、净利润</t>
  </si>
  <si>
    <t>%营业收入</t>
  </si>
  <si>
    <t>其他地区</t>
  </si>
  <si>
    <t>Cost of sales</t>
  </si>
  <si>
    <t>Gross Profit</t>
  </si>
  <si>
    <t>Impairment losses under expected credit loss model, net of reversal</t>
  </si>
  <si>
    <t>Distribution and selling expenses</t>
  </si>
  <si>
    <t>Share of results of associates and joint ventures</t>
  </si>
  <si>
    <t>Fair value loss on investment in equity instruments at fair value through other comprehensive expenses ("FVTOCI"), net of income tax</t>
  </si>
  <si>
    <t>yoy change</t>
  </si>
  <si>
    <t>2022</t>
    <phoneticPr fontId="87" type="noConversion"/>
  </si>
  <si>
    <t>2023</t>
    <phoneticPr fontId="8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</si>
</sst>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9">
    <numFmt numFmtId="5" formatCode="&quot;$&quot;#,##0;\-&quot;$&quot;#,##0"/>
    <numFmt numFmtId="41" formatCode="_-* #,##0_-;\-* #,##0_-;_-* &quot;-&quot;_-;_-@_-"/>
    <numFmt numFmtId="43" formatCode="_-* #,##0.00_-;\-* #,##0.00_-;_-* &quot;-&quot;??_-;_-@_-"/>
    <numFmt numFmtId="176" formatCode="_ * #,##0_ ;_ * \-#,##0_ ;_ * &quot;-&quot;_ ;_ @_ "/>
    <numFmt numFmtId="177" formatCode="_ &quot;¥&quot;* #,##0.00_ ;_ &quot;¥&quot;* \-#,##0.00_ ;_ &quot;¥&quot;* &quot;-&quot;??_ ;_ @_ "/>
    <numFmt numFmtId="178" formatCode="_ * #,##0.00_ ;_ * \-#,##0.00_ ;_ * &quot;-&quot;??_ ;_ @_ "/>
    <numFmt numFmtId="179" formatCode="&quot;$&quot;#,##0_);\(&quot;$&quot;#,##0\)"/>
    <numFmt numFmtId="180" formatCode="&quot;$&quot;#,##0.00_);\(&quot;$&quot;#,##0.00\)"/>
    <numFmt numFmtId="181" formatCode="_(* #,##0_);_(* \(#,##0\);_(* &quot;-&quot;_);_(@_)"/>
    <numFmt numFmtId="182" formatCode="_(&quot;$&quot;* #,##0.00_);_(&quot;$&quot;* \(#,##0.00\);_(&quot;$&quot;* &quot;-&quot;??_);_(@_)"/>
    <numFmt numFmtId="183" formatCode="_(* #,##0.00_);_(* \(#,##0.00\);_(* &quot;-&quot;??_);_(@_)"/>
    <numFmt numFmtId="184" formatCode="_ * #,##0_ ;_ * \-#,##0_ ;_ * &quot;-&quot;??_ ;_ @_ "/>
    <numFmt numFmtId="185" formatCode="_(* #,##0_);_(* \(#,##0\);_(* &quot;-&quot;??_);_(@_)"/>
    <numFmt numFmtId="186" formatCode="0.0%"/>
    <numFmt numFmtId="187" formatCode="_ &quot;\&quot;* #,##0.00_ ;_ &quot;\&quot;* &quot;\&quot;&quot;\&quot;&quot;\&quot;\-#,##0.00_ ;_ &quot;\&quot;* &quot;-&quot;??_ ;_ @_ "/>
    <numFmt numFmtId="191" formatCode="0.0%;\(0.0%\)"/>
    <numFmt numFmtId="193" formatCode="#,##0;\(#,##0\)"/>
    <numFmt numFmtId="194" formatCode="\(#,##0_);[Red]\(#,##0\)"/>
    <numFmt numFmtId="195" formatCode="#,##0.0"/>
    <numFmt numFmtId="196" formatCode="0.0%_);\(0.0%\);0.0%_);@_)"/>
    <numFmt numFmtId="197" formatCode="#,##0.0_)\x;\(#,##0.0\)\x;0.0_)\x;@_)_x"/>
    <numFmt numFmtId="198" formatCode="#,##0.0;\-#,##0.0"/>
    <numFmt numFmtId="199" formatCode="0.0\x"/>
    <numFmt numFmtId="200" formatCode="0.0"/>
    <numFmt numFmtId="201" formatCode="0%_);\(0%\)"/>
    <numFmt numFmtId="202" formatCode="_-* #,##0_-;\-* #,##0_-;_-* &quot;-&quot;??_-;_-@_-"/>
    <numFmt numFmtId="203" formatCode="#,##0,"/>
    <numFmt numFmtId="204" formatCode="_(* #,##0.0_);_(* \(#,##0.0\);_(* &quot;-&quot;??_);_(@_)"/>
    <numFmt numFmtId="205" formatCode="#,##0,;\(#,##0,\)"/>
    <numFmt numFmtId="206" formatCode="&quot;£&quot;#,##0;\-&quot;£&quot;#,##0"/>
    <numFmt numFmtId="207" formatCode="#,##0.00_ "/>
    <numFmt numFmtId="208" formatCode="_ &quot;￥&quot;* #,##0_ ;_ &quot;￥&quot;* \-#,##0_ ;_ &quot;￥&quot;* &quot;-&quot;_ ;_ @_ "/>
    <numFmt numFmtId="209" formatCode="_ &quot;￥&quot;* #,##0.00_ ;_ &quot;￥&quot;* \-#,##0.00_ ;_ &quot;￥&quot;* &quot;-&quot;??_ ;_ @_ "/>
    <numFmt numFmtId="210" formatCode="0_)"/>
    <numFmt numFmtId="211" formatCode="&quot;$&quot;#,##0.00\ ;[Red]\(&quot;$&quot;#,##0.00\)"/>
    <numFmt numFmtId="212" formatCode="&quot;NT$&quot;#,##0;\-&quot;NT$&quot;#,##0"/>
    <numFmt numFmtId="213" formatCode="&quot;\&quot;#,##0;\-&quot;\&quot;#,##0"/>
    <numFmt numFmtId="214" formatCode="mmm/yyyy;_-\ &quot;N/A&quot;_-;_-\ &quot;-&quot;_-"/>
    <numFmt numFmtId="215" formatCode="_(\¥* #,##0.00_);_(\¥* \(#,##0.00\);_(\¥* &quot;-&quot;??_);_(@_)"/>
    <numFmt numFmtId="216" formatCode="_(\$* #,##0.0,_);_(\$* \(#,##0.0,\)"/>
    <numFmt numFmtId="217" formatCode="#,##0_ "/>
    <numFmt numFmtId="218" formatCode="0.0_)\%;\(0.0\)\%;0.0_)\%;@_)_%"/>
    <numFmt numFmtId="219" formatCode="\$#,##0_);&quot;($&quot;#,##0\)"/>
    <numFmt numFmtId="220" formatCode="General_)"/>
    <numFmt numFmtId="221" formatCode="_(\$* #,##0.00_);_(\$* \(#,##0.00\);_(\$* \-??_);_(@_)"/>
    <numFmt numFmtId="222" formatCode="_-#0&quot;.&quot;0,_-;\(#0&quot;.&quot;0,\);_-\ \ &quot;-&quot;_-;_-@_-"/>
    <numFmt numFmtId="223" formatCode="0.00_)"/>
    <numFmt numFmtId="224" formatCode="&quot;\&quot;#,##0;[Red]&quot;\&quot;&quot;\&quot;&quot;\&quot;&quot;\&quot;&quot;\&quot;&quot;\&quot;&quot;\&quot;\-#,##0"/>
    <numFmt numFmtId="225" formatCode="\$#,##0.0&quot; k&quot;"/>
    <numFmt numFmtId="226" formatCode="_ \?* #,##0.00_ ;_ \?* \-#,##0.00_ ;_ \?* \-??_ ;_ @_ "/>
    <numFmt numFmtId="227" formatCode="_-#,##0_-;\(#,##0\);_-\ \ &quot;-&quot;_-;_-@_-"/>
    <numFmt numFmtId="228" formatCode="_(* #,##0_);_(* \(#,##0\);_(* \-_);_(@_)"/>
    <numFmt numFmtId="229" formatCode="\$#,##0&quot;/hr&quot;"/>
    <numFmt numFmtId="230" formatCode="_(\$* #,##0.0,,_);_(\$* \(#,##0.0,,\)"/>
    <numFmt numFmtId="231" formatCode="#,##0.0_)_%;\(#,##0.0\)_%;0.0_)_%;@_)_%"/>
    <numFmt numFmtId="232" formatCode="\Rm"/>
    <numFmt numFmtId="233" formatCode="#,##0;\-#,##0;&quot;-&quot;"/>
    <numFmt numFmtId="234" formatCode="_-#,##0_-;[Red]\(#,##0\);_-&quot;  -&quot;_-;_-@_-"/>
    <numFmt numFmtId="235" formatCode="mmmm\ d&quot;, &quot;yyyy"/>
    <numFmt numFmtId="236" formatCode="_(&quot;￡¤&quot;* #,##0.00_);_(&quot;￡¤&quot;* \(#,##0.00\);_(&quot;￡¤&quot;* &quot;-&quot;??_);_(@_)"/>
    <numFmt numFmtId="237" formatCode="\$#,##0.00_);&quot;($&quot;#,##0.00\)"/>
    <numFmt numFmtId="238" formatCode="_(* #,##0.00_);_(* \(#,##0.00\);_(* \-??_);_(@_)"/>
    <numFmt numFmtId="239" formatCode="\$#,##0;\(\$#,##0\)"/>
    <numFmt numFmtId="240" formatCode="\$#,##0&quot; k&quot;"/>
    <numFmt numFmtId="241" formatCode="_ * #,##0.00_ ;_ * \-#,##0.00_ ;_ * \-??_ ;_ @_ "/>
    <numFmt numFmtId="242" formatCode="d\.mmm"/>
    <numFmt numFmtId="243" formatCode="#,##0.0_);\(#,##0.0\)"/>
    <numFmt numFmtId="244" formatCode="0.0_)\%;\(0.0&quot;)%&quot;;0.0_)\%;@_)_%"/>
    <numFmt numFmtId="245" formatCode="_(\$* #,##0.00,,_);_(\$* \(#,##0.00,,\)"/>
    <numFmt numFmtId="246" formatCode="##.&quot;  &quot;"/>
    <numFmt numFmtId="247" formatCode="[&lt;0]&quot;*** &quot;;[&gt;999]&quot;*** &quot;;0\ "/>
    <numFmt numFmtId="248" formatCode="#,##0;[Red]\(#,##0\)"/>
    <numFmt numFmtId="249" formatCode="mmm/dd/yyyy;_-&quot; N/A&quot;_-;_-&quot; -&quot;_-"/>
    <numFmt numFmtId="250" formatCode="_-#,###.00,_-;\(#,###.00,\);_-&quot;  -&quot;_-;_-@_-"/>
    <numFmt numFmtId="251" formatCode="\##,##0.00;[Red]&quot;\-&quot;#,##0.00"/>
    <numFmt numFmtId="252" formatCode="_ * #,##0_ ;_ * \-#,##0_ ;_ * \-_ ;_ @_ "/>
    <numFmt numFmtId="253" formatCode="_(&quot;￡¤&quot;* #,##0_);_(&quot;￡¤&quot;* \(#,##0\);_(&quot;￡¤&quot;* &quot;-&quot;_);_(@_)"/>
    <numFmt numFmtId="254" formatCode="_-&quot;\&quot;* #,##0_-;\-&quot;\&quot;* #,##0_-;_-&quot;\&quot;* &quot;-&quot;_-;_-@_-"/>
    <numFmt numFmtId="255" formatCode="_(\$* #,##0_);_(\$* \(#,##0\);_(\$* \-_);_(@_)"/>
    <numFmt numFmtId="256" formatCode="0%;\(0%\)"/>
    <numFmt numFmtId="257" formatCode="_-&quot;IR£&quot;* #,##0_-;\-&quot;IR£&quot;* #,##0_-;_-&quot;IR£&quot;* &quot;-&quot;_-;_-@_-"/>
    <numFmt numFmtId="258" formatCode="_ &quot;\&quot;* #,##0.00_ ;_ &quot;\&quot;* \-#,##0.00_ ;_ &quot;\&quot;* &quot;-&quot;??_ ;_ @_ "/>
    <numFmt numFmtId="259" formatCode="_-#,###,_-;\(#,###,\);_-\ \ &quot;-&quot;_-;_-@_-"/>
    <numFmt numFmtId="260" formatCode="_-#0&quot;.&quot;0000_-;\(#0&quot;.&quot;0000\);_-\ \ &quot;-&quot;_-;_-@_-"/>
    <numFmt numFmtId="261" formatCode="&quot;\&quot;#,##0;&quot;\&quot;&quot;\&quot;&quot;\&quot;&quot;\&quot;&quot;\&quot;&quot;\&quot;&quot;\&quot;&quot;\&quot;&quot;\&quot;&quot;\&quot;&quot;\&quot;&quot;\&quot;\-#,##0"/>
    <numFmt numFmtId="262" formatCode="&quot;£&quot;#,##0;&quot;-£&quot;#,##0"/>
    <numFmt numFmtId="263" formatCode="_-#,##0.00_-;\(#,##0.00\);_-\ \ &quot;-&quot;_-;_-@_-"/>
    <numFmt numFmtId="264" formatCode="#,##0.00;[Red]\(#,##0.00\)"/>
    <numFmt numFmtId="265" formatCode="mmm/dd/yyyy;_-\ &quot;N/A&quot;_-;_-\ &quot;-&quot;_-"/>
    <numFmt numFmtId="266" formatCode="#,##0.00\¥;[Red]\-#,##0.00\¥"/>
    <numFmt numFmtId="267" formatCode="\$#,##0.00;\(\$#,##0.00\)"/>
    <numFmt numFmtId="268" formatCode="yyyy/m/d;@"/>
    <numFmt numFmtId="269" formatCode="_-#,###.00,_-;\(#,###.00,\);_-\ \ &quot;-&quot;_-;_-@_-"/>
    <numFmt numFmtId="270" formatCode="_-&quot;\&quot;* #,##0.00_-;\-&quot;\&quot;* #,##0.00_-;_-&quot;\&quot;* &quot;-&quot;??_-;_-@_-"/>
    <numFmt numFmtId="271" formatCode="_-#,##0%_-;\(#,##0%\);_-\ &quot;-&quot;_-"/>
    <numFmt numFmtId="272" formatCode="#,##0.000"/>
    <numFmt numFmtId="273" formatCode="_(* #,##0.0_);_(* \(#,##0.0\);_(* &quot;-&quot;?_);_(@_)"/>
    <numFmt numFmtId="274" formatCode="#,##0.00\¥;\-#,##0.00\¥"/>
    <numFmt numFmtId="275" formatCode="_ \¥* #,##0.00_ ;_ \¥* \-#,##0.00_ ;_ \¥* &quot;-&quot;??_ ;_ @_ "/>
    <numFmt numFmtId="276" formatCode="#,##0\ &quot; &quot;;\(#,##0\)\ ;&quot;—&quot;&quot; &quot;&quot; &quot;&quot; &quot;&quot; &quot;"/>
    <numFmt numFmtId="277" formatCode="_-* #,##0.00\ _F_-;\-* #,##0.00\ _F_-;_-* &quot;-&quot;??\ _F_-;_-@_-"/>
    <numFmt numFmtId="278" formatCode="&quot;?#,##0;[Red]\-&quot;&quot;?&quot;#,##0"/>
    <numFmt numFmtId="279" formatCode="_ \¥* #,##0.00_ ;_ \¥* \-#,##0.00_ ;_ \¥* \-??_ ;_ @_ "/>
    <numFmt numFmtId="280" formatCode="yy\.mm\.dd"/>
    <numFmt numFmtId="281" formatCode="[$-F400]h:mm:ss\ AM/PM"/>
    <numFmt numFmtId="282" formatCode="_([$€-2]* #,##0.00_);_([$€-2]* \(#,##0.00\);_([$€-2]* &quot;-&quot;??_)"/>
    <numFmt numFmtId="283" formatCode="_-* #,##0.00\ [$€-1]_-;\-* #,##0.00\ [$€-1]_-;_-* &quot;-&quot;??\ [$€-1]_-"/>
    <numFmt numFmtId="284" formatCode="[$-13C09]d/m/yyyy;@"/>
    <numFmt numFmtId="285" formatCode="#,##0.0;\(#,##0.0\)"/>
  </numFmts>
  <fonts count="408">
    <font>
      <sz val="12"/>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charset val="134"/>
      <scheme val="minor"/>
    </font>
    <font>
      <sz val="12"/>
      <color theme="1"/>
      <name val="宋体"/>
      <family val="2"/>
      <scheme val="minor"/>
    </font>
    <font>
      <sz val="10"/>
      <name val="Arial"/>
      <family val="2"/>
    </font>
    <font>
      <sz val="10"/>
      <color theme="1"/>
      <name val="Arial"/>
      <family val="2"/>
    </font>
    <font>
      <b/>
      <sz val="10"/>
      <name val="Arial"/>
      <family val="2"/>
    </font>
    <font>
      <sz val="11"/>
      <color theme="1"/>
      <name val="宋体"/>
      <family val="2"/>
      <scheme val="minor"/>
    </font>
    <font>
      <sz val="10"/>
      <color rgb="FFFF0000"/>
      <name val="Arial"/>
      <family val="2"/>
    </font>
    <font>
      <i/>
      <sz val="10"/>
      <name val="Arial"/>
      <family val="2"/>
    </font>
    <font>
      <u/>
      <sz val="12"/>
      <color theme="10"/>
      <name val="宋体"/>
      <family val="2"/>
      <scheme val="minor"/>
    </font>
    <font>
      <b/>
      <i/>
      <sz val="10"/>
      <name val="Arial"/>
      <family val="2"/>
    </font>
    <font>
      <sz val="9"/>
      <name val="宋体"/>
      <family val="3"/>
      <charset val="134"/>
      <scheme val="minor"/>
    </font>
    <font>
      <i/>
      <sz val="10"/>
      <color theme="1"/>
      <name val="Arial"/>
      <family val="2"/>
    </font>
    <font>
      <sz val="10"/>
      <color indexed="10"/>
      <name val="Arial"/>
      <family val="2"/>
    </font>
    <font>
      <sz val="12"/>
      <color theme="1"/>
      <name val="Times New Roman"/>
      <family val="1"/>
    </font>
    <font>
      <sz val="10"/>
      <name val="Times New Roman"/>
      <family val="1"/>
    </font>
    <font>
      <sz val="12"/>
      <name val="宋体"/>
      <family val="3"/>
      <charset val="134"/>
    </font>
    <font>
      <sz val="11"/>
      <color indexed="8"/>
      <name val="宋体"/>
      <family val="3"/>
      <charset val="134"/>
    </font>
    <font>
      <sz val="10"/>
      <color indexed="8"/>
      <name val="Arial"/>
      <family val="2"/>
    </font>
    <font>
      <sz val="12"/>
      <name val="Times New Roman"/>
      <family val="1"/>
    </font>
    <font>
      <sz val="10"/>
      <name val="Calibri"/>
      <family val="2"/>
    </font>
    <font>
      <sz val="10"/>
      <name val="Arial Narrow"/>
      <family val="2"/>
    </font>
    <font>
      <sz val="12"/>
      <color indexed="8"/>
      <name val="宋体"/>
      <family val="3"/>
      <charset val="134"/>
    </font>
    <font>
      <b/>
      <sz val="11"/>
      <color indexed="62"/>
      <name val="宋体"/>
      <family val="3"/>
      <charset val="134"/>
    </font>
    <font>
      <b/>
      <sz val="12"/>
      <name val="Arial"/>
      <family val="2"/>
    </font>
    <font>
      <sz val="11"/>
      <color indexed="60"/>
      <name val="宋体"/>
      <family val="3"/>
      <charset val="134"/>
    </font>
    <font>
      <b/>
      <sz val="11"/>
      <color indexed="63"/>
      <name val="宋体"/>
      <family val="3"/>
      <charset val="134"/>
    </font>
    <font>
      <sz val="11"/>
      <color indexed="9"/>
      <name val="宋体"/>
      <family val="3"/>
      <charset val="134"/>
    </font>
    <font>
      <sz val="11"/>
      <name val="明朝"/>
      <family val="1"/>
    </font>
    <font>
      <sz val="11"/>
      <color indexed="52"/>
      <name val="宋体"/>
      <family val="3"/>
      <charset val="134"/>
    </font>
    <font>
      <b/>
      <sz val="11"/>
      <color indexed="8"/>
      <name val="宋体"/>
      <family val="3"/>
      <charset val="134"/>
    </font>
    <font>
      <b/>
      <sz val="15"/>
      <color indexed="62"/>
      <name val="宋体"/>
      <family val="3"/>
      <charset val="134"/>
    </font>
    <font>
      <sz val="11"/>
      <color indexed="17"/>
      <name val="宋体"/>
      <family val="3"/>
      <charset val="134"/>
    </font>
    <font>
      <b/>
      <sz val="13"/>
      <color indexed="62"/>
      <name val="宋体"/>
      <family val="3"/>
      <charset val="134"/>
    </font>
    <font>
      <b/>
      <sz val="11"/>
      <color indexed="52"/>
      <name val="宋体"/>
      <family val="3"/>
      <charset val="134"/>
    </font>
    <font>
      <u/>
      <sz val="12"/>
      <color indexed="12"/>
      <name val="宋体"/>
      <family val="3"/>
      <charset val="134"/>
    </font>
    <font>
      <b/>
      <sz val="11"/>
      <color indexed="9"/>
      <name val="宋体"/>
      <family val="3"/>
      <charset val="134"/>
    </font>
    <font>
      <i/>
      <sz val="11"/>
      <color indexed="23"/>
      <name val="宋体"/>
      <family val="3"/>
      <charset val="134"/>
    </font>
    <font>
      <sz val="10"/>
      <name val="MS Sans Serif"/>
      <family val="2"/>
    </font>
    <font>
      <sz val="11"/>
      <color indexed="8"/>
      <name val="Calibri"/>
      <family val="2"/>
    </font>
    <font>
      <sz val="11"/>
      <color indexed="10"/>
      <name val="宋体"/>
      <family val="3"/>
      <charset val="134"/>
    </font>
    <font>
      <sz val="12"/>
      <name val="柧挬"/>
      <charset val="134"/>
    </font>
    <font>
      <sz val="10"/>
      <name val="Helv"/>
      <family val="2"/>
    </font>
    <font>
      <sz val="8"/>
      <name val="Arial"/>
      <family val="2"/>
    </font>
    <font>
      <b/>
      <sz val="18"/>
      <color indexed="62"/>
      <name val="宋体"/>
      <family val="3"/>
      <charset val="134"/>
    </font>
    <font>
      <sz val="11"/>
      <color indexed="62"/>
      <name val="宋体"/>
      <family val="3"/>
      <charset val="134"/>
    </font>
    <font>
      <sz val="11"/>
      <color theme="1"/>
      <name val="Calibri"/>
      <family val="2"/>
    </font>
    <font>
      <sz val="11"/>
      <color rgb="FF000000"/>
      <name val="Calibri"/>
      <family val="2"/>
    </font>
    <font>
      <sz val="12"/>
      <color theme="1"/>
      <name val="Calibri"/>
      <family val="2"/>
    </font>
    <font>
      <sz val="12"/>
      <name val="宋体"/>
      <family val="3"/>
      <charset val="134"/>
    </font>
    <font>
      <sz val="10"/>
      <color theme="1"/>
      <name val="Times New Roman"/>
      <family val="1"/>
    </font>
    <font>
      <b/>
      <sz val="11"/>
      <color theme="1"/>
      <name val="Arial"/>
      <family val="2"/>
    </font>
    <font>
      <sz val="8"/>
      <color indexed="22"/>
      <name val="Arial"/>
      <family val="2"/>
    </font>
    <font>
      <sz val="10"/>
      <color rgb="FF0000FF"/>
      <name val="Arial"/>
      <family val="2"/>
    </font>
    <font>
      <b/>
      <sz val="16"/>
      <color rgb="FFFFFFFF"/>
      <name val="Arial"/>
      <family val="2"/>
    </font>
    <font>
      <sz val="11"/>
      <color indexed="8"/>
      <name val="Arial"/>
      <family val="2"/>
    </font>
    <font>
      <b/>
      <sz val="11"/>
      <color indexed="8"/>
      <name val="Arial"/>
      <family val="2"/>
    </font>
    <font>
      <b/>
      <sz val="10"/>
      <color indexed="8"/>
      <name val="Arial"/>
      <family val="2"/>
    </font>
    <font>
      <b/>
      <u val="singleAccounting"/>
      <sz val="10"/>
      <color indexed="8"/>
      <name val="Arial"/>
      <family val="2"/>
    </font>
    <font>
      <sz val="10"/>
      <color rgb="FF000000"/>
      <name val="Arial"/>
      <family val="2"/>
    </font>
    <font>
      <b/>
      <sz val="10"/>
      <color rgb="FF000000"/>
      <name val="Arial"/>
      <family val="2"/>
    </font>
    <font>
      <b/>
      <sz val="10"/>
      <color theme="1"/>
      <name val="Arial"/>
      <family val="2"/>
    </font>
    <font>
      <sz val="10"/>
      <color theme="1" tint="0.34998626667073579"/>
      <name val="Arial"/>
      <family val="2"/>
    </font>
    <font>
      <sz val="10"/>
      <color theme="1"/>
      <name val="Calibri"/>
      <family val="2"/>
    </font>
    <font>
      <b/>
      <sz val="10"/>
      <color theme="1"/>
      <name val="Calibri"/>
      <family val="2"/>
    </font>
    <font>
      <sz val="10"/>
      <color theme="1"/>
      <name val="宋体"/>
      <family val="2"/>
      <scheme val="minor"/>
    </font>
    <font>
      <b/>
      <sz val="10"/>
      <color rgb="FF0000FF"/>
      <name val="Arial"/>
      <family val="2"/>
    </font>
    <font>
      <i/>
      <sz val="10"/>
      <color theme="1" tint="0.34998626667073579"/>
      <name val="Arial"/>
      <family val="2"/>
    </font>
    <font>
      <u/>
      <sz val="10"/>
      <color theme="10"/>
      <name val="arial"/>
      <family val="2"/>
    </font>
    <font>
      <i/>
      <sz val="10"/>
      <color rgb="FF000000"/>
      <name val="Arial"/>
      <family val="2"/>
    </font>
    <font>
      <b/>
      <i/>
      <sz val="10"/>
      <color rgb="FF000000"/>
      <name val="Arial"/>
      <family val="2"/>
    </font>
    <font>
      <b/>
      <i/>
      <sz val="10"/>
      <color indexed="8"/>
      <name val="Arial"/>
      <family val="2"/>
    </font>
    <font>
      <u/>
      <sz val="11"/>
      <color theme="10"/>
      <name val="宋体"/>
      <family val="3"/>
      <charset val="134"/>
      <scheme val="minor"/>
    </font>
    <font>
      <sz val="12"/>
      <name val="CG Times"/>
      <family val="1"/>
    </font>
    <font>
      <sz val="11"/>
      <color rgb="FF000000"/>
      <name val="宋体"/>
      <family val="3"/>
      <charset val="134"/>
      <scheme val="minor"/>
    </font>
    <font>
      <sz val="12"/>
      <color theme="1"/>
      <name val="宋体"/>
      <family val="3"/>
      <charset val="134"/>
      <scheme val="minor"/>
    </font>
    <font>
      <b/>
      <sz val="10"/>
      <color indexed="10"/>
      <name val="Arial"/>
      <family val="2"/>
    </font>
    <font>
      <sz val="11"/>
      <color theme="1"/>
      <name val="宋体"/>
      <family val="3"/>
      <charset val="134"/>
      <scheme val="minor"/>
    </font>
    <font>
      <sz val="9"/>
      <name val="宋体"/>
      <family val="3"/>
      <charset val="136"/>
      <scheme val="minor"/>
    </font>
    <font>
      <sz val="12"/>
      <name val="CG Times"/>
      <family val="1"/>
      <charset val="136"/>
    </font>
    <font>
      <sz val="11"/>
      <color rgb="FF000000"/>
      <name val="宋体"/>
      <family val="2"/>
      <charset val="134"/>
      <scheme val="minor"/>
    </font>
    <font>
      <sz val="10"/>
      <name val="MS Sans Serif"/>
    </font>
    <font>
      <sz val="11"/>
      <color theme="1"/>
      <name val="Tahoma"/>
      <family val="2"/>
      <charset val="134"/>
    </font>
    <font>
      <sz val="11"/>
      <name val="Arial"/>
      <family val="2"/>
    </font>
    <font>
      <sz val="11"/>
      <color theme="1"/>
      <name val="Arial"/>
      <family val="2"/>
    </font>
    <font>
      <b/>
      <sz val="11"/>
      <name val="Arial"/>
      <family val="2"/>
    </font>
    <font>
      <b/>
      <sz val="9"/>
      <color indexed="8"/>
      <name val="Arial"/>
      <family val="2"/>
    </font>
    <font>
      <sz val="9"/>
      <color indexed="8"/>
      <name val="Arial"/>
      <family val="2"/>
    </font>
    <font>
      <sz val="10"/>
      <color rgb="FF70AD47"/>
      <name val="Arial"/>
      <family val="2"/>
    </font>
    <font>
      <sz val="11"/>
      <color rgb="FF70AD47"/>
      <name val="SimSun"/>
      <family val="3"/>
      <charset val="134"/>
    </font>
    <font>
      <i/>
      <sz val="10"/>
      <color rgb="FF70AD47"/>
      <name val="Arial"/>
      <family val="2"/>
    </font>
    <font>
      <i/>
      <sz val="10"/>
      <color rgb="FF70AD47"/>
      <name val="SimSun"/>
      <family val="3"/>
      <charset val="134"/>
    </font>
    <font>
      <vertAlign val="superscript"/>
      <sz val="9"/>
      <color indexed="8"/>
      <name val="Arial"/>
      <family val="2"/>
    </font>
    <font>
      <sz val="10"/>
      <color rgb="FF70AD47"/>
      <name val="SimSun"/>
      <family val="3"/>
      <charset val="134"/>
    </font>
    <font>
      <sz val="11"/>
      <color rgb="FF70AD47"/>
      <name val="Calibri"/>
      <family val="2"/>
    </font>
    <font>
      <sz val="12"/>
      <color theme="1" tint="0.249977111117893"/>
      <name val="宋体"/>
      <family val="2"/>
      <scheme val="minor"/>
    </font>
    <font>
      <sz val="10"/>
      <color theme="1" tint="0.249977111117893"/>
      <name val="Arial"/>
      <family val="2"/>
    </font>
    <font>
      <i/>
      <sz val="10"/>
      <color theme="1" tint="0.249977111117893"/>
      <name val="Arial"/>
      <family val="2"/>
    </font>
    <font>
      <sz val="11"/>
      <color theme="1" tint="0.249977111117893"/>
      <name val="Calibri"/>
      <family val="2"/>
    </font>
    <font>
      <sz val="9"/>
      <color theme="1"/>
      <name val="微软雅黑"/>
      <family val="2"/>
      <charset val="134"/>
    </font>
    <font>
      <b/>
      <sz val="10"/>
      <color theme="1" tint="0.34998626667073579"/>
      <name val="Arial"/>
      <family val="2"/>
    </font>
    <font>
      <sz val="9"/>
      <color indexed="81"/>
      <name val="Tahoma"/>
      <family val="2"/>
    </font>
    <font>
      <b/>
      <sz val="9"/>
      <color indexed="81"/>
      <name val="Tahoma"/>
      <family val="2"/>
    </font>
    <font>
      <sz val="8.5"/>
      <color theme="1"/>
      <name val="Arial"/>
      <family val="2"/>
    </font>
    <font>
      <sz val="12"/>
      <name val="宋体"/>
      <family val="3"/>
      <charset val="134"/>
    </font>
    <font>
      <sz val="9"/>
      <name val="宋体"/>
      <family val="3"/>
      <charset val="134"/>
    </font>
    <font>
      <sz val="10"/>
      <color theme="1"/>
      <name val="Arial Unicode MS"/>
      <family val="2"/>
    </font>
    <font>
      <sz val="9"/>
      <color theme="1"/>
      <name val="Arial"/>
      <family val="2"/>
      <charset val="134"/>
    </font>
    <font>
      <sz val="11"/>
      <color indexed="8"/>
      <name val="宋体"/>
      <family val="2"/>
      <scheme val="minor"/>
    </font>
    <font>
      <sz val="10"/>
      <color theme="1"/>
      <name val="Arial"/>
      <family val="2"/>
      <charset val="134"/>
    </font>
    <font>
      <sz val="11"/>
      <color indexed="8"/>
      <name val="宋体"/>
      <family val="2"/>
      <charset val="134"/>
    </font>
    <font>
      <sz val="9"/>
      <color theme="1"/>
      <name val="宋体"/>
      <family val="3"/>
      <charset val="134"/>
      <scheme val="minor"/>
    </font>
    <font>
      <b/>
      <sz val="9"/>
      <color theme="1"/>
      <name val="宋体"/>
      <family val="3"/>
      <charset val="134"/>
      <scheme val="minor"/>
    </font>
    <font>
      <sz val="11"/>
      <color indexed="8"/>
      <name val="宋体"/>
      <family val="3"/>
      <charset val="134"/>
      <scheme val="minor"/>
    </font>
    <font>
      <b/>
      <sz val="11"/>
      <color theme="1"/>
      <name val="宋体"/>
      <family val="3"/>
      <charset val="134"/>
      <scheme val="minor"/>
    </font>
    <font>
      <sz val="11"/>
      <color rgb="FFFF0000"/>
      <name val="宋体"/>
      <family val="3"/>
      <charset val="134"/>
      <scheme val="minor"/>
    </font>
    <font>
      <sz val="10"/>
      <name val="宋体"/>
      <family val="3"/>
      <charset val="134"/>
    </font>
    <font>
      <sz val="9"/>
      <color rgb="FFFF0000"/>
      <name val="宋体"/>
      <family val="3"/>
      <charset val="134"/>
      <scheme val="minor"/>
    </font>
    <font>
      <sz val="9"/>
      <name val="Times New Roman"/>
      <family val="1"/>
    </font>
    <font>
      <b/>
      <sz val="9"/>
      <name val="Times New Roman"/>
      <family val="1"/>
    </font>
    <font>
      <sz val="10"/>
      <color indexed="8"/>
      <name val="宋体"/>
      <family val="3"/>
      <charset val="134"/>
    </font>
    <font>
      <sz val="11"/>
      <name val="宋体"/>
      <family val="3"/>
      <charset val="134"/>
    </font>
    <font>
      <sz val="11"/>
      <color theme="1"/>
      <name val="宋体"/>
      <family val="3"/>
      <charset val="134"/>
    </font>
    <font>
      <sz val="12"/>
      <color theme="1"/>
      <name val="宋体"/>
      <family val="3"/>
      <charset val="134"/>
    </font>
    <font>
      <b/>
      <sz val="11"/>
      <color theme="0"/>
      <name val="宋体"/>
      <family val="3"/>
      <charset val="134"/>
      <scheme val="minor"/>
    </font>
    <font>
      <sz val="11"/>
      <color theme="0"/>
      <name val="宋体"/>
      <family val="3"/>
      <charset val="134"/>
      <scheme val="minor"/>
    </font>
    <font>
      <b/>
      <sz val="10"/>
      <color indexed="63"/>
      <name val="宋体"/>
      <family val="3"/>
      <charset val="134"/>
    </font>
    <font>
      <sz val="12"/>
      <name val="?Ia"/>
      <family val="1"/>
    </font>
    <font>
      <b/>
      <sz val="10"/>
      <color indexed="52"/>
      <name val="Arial"/>
      <family val="2"/>
    </font>
    <font>
      <b/>
      <sz val="8"/>
      <color indexed="9"/>
      <name val="Arial"/>
      <family val="2"/>
    </font>
    <font>
      <sz val="12"/>
      <name val="新細明體"/>
      <family val="1"/>
    </font>
    <font>
      <b/>
      <sz val="10"/>
      <color indexed="63"/>
      <name val="Arial"/>
      <family val="2"/>
    </font>
    <font>
      <sz val="10"/>
      <color indexed="52"/>
      <name val="宋体"/>
      <family val="3"/>
      <charset val="134"/>
    </font>
    <font>
      <b/>
      <sz val="11"/>
      <name val="Helv"/>
      <family val="2"/>
    </font>
    <font>
      <b/>
      <sz val="11"/>
      <color indexed="56"/>
      <name val="Arial"/>
      <family val="2"/>
    </font>
    <font>
      <sz val="10"/>
      <color indexed="12"/>
      <name val="Arial"/>
      <family val="2"/>
    </font>
    <font>
      <sz val="11"/>
      <name val="明朝"/>
      <family val="3"/>
      <charset val="255"/>
    </font>
    <font>
      <sz val="12"/>
      <name val="Courier New"/>
      <family val="3"/>
    </font>
    <font>
      <sz val="10"/>
      <color indexed="8"/>
      <name val="SWISS"/>
      <family val="2"/>
    </font>
    <font>
      <sz val="10"/>
      <color indexed="62"/>
      <name val="Arial"/>
      <family val="2"/>
    </font>
    <font>
      <b/>
      <sz val="11"/>
      <color indexed="8"/>
      <name val="ËÎÌå"/>
      <family val="1"/>
    </font>
    <font>
      <sz val="12"/>
      <name val="Arial"/>
      <family val="2"/>
    </font>
    <font>
      <sz val="12"/>
      <name val="Tms Rmn"/>
      <family val="1"/>
    </font>
    <font>
      <sz val="11"/>
      <color indexed="20"/>
      <name val="宋体"/>
      <family val="3"/>
      <charset val="134"/>
    </font>
    <font>
      <b/>
      <sz val="11"/>
      <color theme="3"/>
      <name val="宋体"/>
      <family val="3"/>
      <charset val="134"/>
      <scheme val="minor"/>
    </font>
    <font>
      <b/>
      <sz val="15"/>
      <color theme="3"/>
      <name val="宋体"/>
      <family val="3"/>
      <charset val="134"/>
      <scheme val="minor"/>
    </font>
    <font>
      <b/>
      <sz val="13"/>
      <color theme="3"/>
      <name val="宋体"/>
      <family val="3"/>
      <charset val="134"/>
      <scheme val="minor"/>
    </font>
    <font>
      <sz val="12"/>
      <name val="灿砰"/>
      <family val="2"/>
    </font>
    <font>
      <sz val="11"/>
      <name val="?j?z"/>
      <family val="1"/>
    </font>
    <font>
      <sz val="12"/>
      <name val="Courier"/>
      <family val="3"/>
    </font>
    <font>
      <sz val="10"/>
      <color indexed="9"/>
      <name val="宋体"/>
      <family val="3"/>
      <charset val="134"/>
    </font>
    <font>
      <b/>
      <sz val="10"/>
      <color indexed="9"/>
      <name val="Arial"/>
      <family val="2"/>
    </font>
    <font>
      <b/>
      <sz val="12"/>
      <name val="Helv"/>
      <family val="2"/>
    </font>
    <font>
      <u/>
      <sz val="10"/>
      <color indexed="20"/>
      <name val="Arial"/>
      <family val="2"/>
    </font>
    <font>
      <u/>
      <sz val="8"/>
      <color indexed="12"/>
      <name val="Arial"/>
      <family val="2"/>
    </font>
    <font>
      <b/>
      <sz val="10"/>
      <color indexed="13"/>
      <name val="Arial"/>
      <family val="2"/>
    </font>
    <font>
      <sz val="12"/>
      <name val="?Ps??????"/>
      <family val="1"/>
    </font>
    <font>
      <sz val="10"/>
      <color indexed="14"/>
      <name val="Arial"/>
      <family val="2"/>
    </font>
    <font>
      <sz val="9"/>
      <name val="Book Antiqua"/>
      <family val="1"/>
    </font>
    <font>
      <sz val="11"/>
      <name val="ＭＳ Ｐゴシック"/>
      <family val="2"/>
    </font>
    <font>
      <u/>
      <sz val="10"/>
      <color indexed="12"/>
      <name val="Footlight MT Light"/>
      <family val="1"/>
    </font>
    <font>
      <b/>
      <sz val="12"/>
      <name val="MS Sans Serif"/>
      <family val="1"/>
    </font>
    <font>
      <sz val="10"/>
      <color indexed="9"/>
      <name val="Arial"/>
      <family val="2"/>
    </font>
    <font>
      <u/>
      <sz val="8"/>
      <color indexed="36"/>
      <name val="Arial"/>
      <family val="2"/>
    </font>
    <font>
      <sz val="11"/>
      <color indexed="62"/>
      <name val="ËÎÌå"/>
      <family val="1"/>
    </font>
    <font>
      <sz val="11"/>
      <color indexed="9"/>
      <name val="ËÎÌå"/>
      <family val="1"/>
    </font>
    <font>
      <u/>
      <sz val="10"/>
      <color indexed="12"/>
      <name val="Arial"/>
      <family val="2"/>
    </font>
    <font>
      <sz val="10"/>
      <name val="MS Serif"/>
      <family val="1"/>
    </font>
    <font>
      <u/>
      <sz val="10"/>
      <color indexed="36"/>
      <name val="Arial"/>
      <family val="2"/>
    </font>
    <font>
      <u/>
      <sz val="10"/>
      <color indexed="12"/>
      <name val="MS Sans Serif"/>
      <family val="2"/>
    </font>
    <font>
      <u/>
      <sz val="12"/>
      <color indexed="12"/>
      <name val="ËÎÌå"/>
      <family val="1"/>
    </font>
    <font>
      <sz val="11"/>
      <name val="½jßz"/>
      <charset val="134"/>
    </font>
    <font>
      <sz val="11"/>
      <color rgb="FFFA7D00"/>
      <name val="宋体"/>
      <family val="3"/>
      <charset val="134"/>
      <scheme val="minor"/>
    </font>
    <font>
      <sz val="12"/>
      <name val="穝灿砰"/>
      <charset val="134"/>
    </font>
    <font>
      <sz val="13"/>
      <name val="Tms Rmn"/>
      <family val="1"/>
    </font>
    <font>
      <b/>
      <i/>
      <sz val="16"/>
      <name val="Helv"/>
      <family val="2"/>
    </font>
    <font>
      <sz val="9"/>
      <color rgb="FFFA7D00"/>
      <name val="宋体"/>
      <family val="3"/>
      <charset val="134"/>
      <scheme val="minor"/>
    </font>
    <font>
      <sz val="12"/>
      <name val="?¡¤????"/>
      <charset val="134"/>
    </font>
    <font>
      <u/>
      <sz val="7.5"/>
      <color indexed="12"/>
      <name val="Arial"/>
      <family val="2"/>
    </font>
    <font>
      <b/>
      <sz val="11"/>
      <color indexed="52"/>
      <name val="ËÎÌå"/>
      <family val="1"/>
    </font>
    <font>
      <sz val="8"/>
      <name val="Wingdings"/>
      <charset val="2"/>
    </font>
    <font>
      <u/>
      <sz val="10"/>
      <color indexed="14"/>
      <name val="MS Sans Serif"/>
      <family val="2"/>
    </font>
    <font>
      <b/>
      <sz val="11"/>
      <color indexed="62"/>
      <name val="Arial"/>
      <family val="2"/>
    </font>
    <font>
      <b/>
      <sz val="10"/>
      <name val="Helv"/>
      <family val="2"/>
    </font>
    <font>
      <sz val="12"/>
      <name val="Helv"/>
      <family val="2"/>
    </font>
    <font>
      <sz val="12"/>
      <color indexed="9"/>
      <name val="宋体"/>
      <family val="3"/>
      <charset val="134"/>
    </font>
    <font>
      <u/>
      <sz val="12"/>
      <color indexed="12"/>
      <name val="冼极"/>
      <charset val="134"/>
    </font>
    <font>
      <sz val="11"/>
      <color indexed="52"/>
      <name val="ËÎÌå"/>
      <family val="1"/>
    </font>
    <font>
      <sz val="10"/>
      <name val="Book Antiqua"/>
      <family val="1"/>
    </font>
    <font>
      <b/>
      <sz val="1"/>
      <color indexed="16"/>
      <name val="Courier"/>
      <family val="3"/>
    </font>
    <font>
      <sz val="7"/>
      <name val="Small Fonts"/>
      <family val="2"/>
    </font>
    <font>
      <sz val="12"/>
      <name val="MS Sans Serif"/>
      <family val="2"/>
    </font>
    <font>
      <sz val="10"/>
      <color indexed="24"/>
      <name val="Arial"/>
      <family val="2"/>
    </font>
    <font>
      <sz val="1"/>
      <color indexed="16"/>
      <name val="Courier"/>
      <family val="3"/>
    </font>
    <font>
      <b/>
      <sz val="12"/>
      <name val="Times New Roman"/>
      <family val="1"/>
    </font>
    <font>
      <sz val="10"/>
      <name val="Courier"/>
      <family val="3"/>
    </font>
    <font>
      <b/>
      <sz val="8"/>
      <color indexed="8"/>
      <name val="Arial"/>
      <family val="2"/>
    </font>
    <font>
      <sz val="10"/>
      <color indexed="8"/>
      <name val="MS Sans Serif"/>
      <family val="2"/>
    </font>
    <font>
      <b/>
      <sz val="18"/>
      <color indexed="56"/>
      <name val="宋体"/>
      <family val="3"/>
      <charset val="134"/>
    </font>
    <font>
      <b/>
      <sz val="18"/>
      <color theme="3"/>
      <name val="宋体"/>
      <family val="3"/>
      <charset val="134"/>
      <scheme val="major"/>
    </font>
    <font>
      <sz val="9"/>
      <color theme="0"/>
      <name val="宋体"/>
      <family val="3"/>
      <charset val="134"/>
      <scheme val="minor"/>
    </font>
    <font>
      <b/>
      <sz val="8"/>
      <name val="MS Sans Serif"/>
      <family val="2"/>
    </font>
    <font>
      <u/>
      <sz val="12"/>
      <color indexed="36"/>
      <name val="ËÎÌå"/>
      <family val="1"/>
    </font>
    <font>
      <i/>
      <sz val="10"/>
      <color indexed="23"/>
      <name val="Arial"/>
      <family val="2"/>
    </font>
    <font>
      <b/>
      <sz val="13"/>
      <name val="Tms Rmn"/>
      <family val="1"/>
    </font>
    <font>
      <u/>
      <sz val="8"/>
      <color indexed="20"/>
      <name val="Arial"/>
      <family val="2"/>
    </font>
    <font>
      <b/>
      <sz val="10"/>
      <color indexed="17"/>
      <name val="Arial"/>
      <family val="2"/>
    </font>
    <font>
      <i/>
      <sz val="11"/>
      <color indexed="23"/>
      <name val="ËÎÌå"/>
      <family val="1"/>
    </font>
    <font>
      <sz val="10"/>
      <name val="Tms Rmn"/>
      <family val="1"/>
    </font>
    <font>
      <b/>
      <sz val="12"/>
      <color indexed="8"/>
      <name val="Arial"/>
      <family val="2"/>
    </font>
    <font>
      <sz val="10"/>
      <color indexed="42"/>
      <name val="Arial"/>
      <family val="2"/>
    </font>
    <font>
      <b/>
      <sz val="14"/>
      <color indexed="9"/>
      <name val="Times New Roman"/>
      <family val="1"/>
    </font>
    <font>
      <b/>
      <sz val="11"/>
      <color indexed="63"/>
      <name val="ËÎÌå"/>
      <family val="1"/>
    </font>
    <font>
      <sz val="11"/>
      <color indexed="8"/>
      <name val="ËÎÌå"/>
      <family val="1"/>
    </font>
    <font>
      <i/>
      <sz val="12"/>
      <name val="Times New Roman"/>
      <family val="1"/>
    </font>
    <font>
      <b/>
      <sz val="10"/>
      <color indexed="52"/>
      <name val="宋体"/>
      <family val="3"/>
      <charset val="134"/>
    </font>
    <font>
      <b/>
      <sz val="8"/>
      <color indexed="8"/>
      <name val="Helv"/>
      <family val="2"/>
    </font>
    <font>
      <sz val="8"/>
      <color indexed="8"/>
      <name val="Arial"/>
      <family val="2"/>
    </font>
    <font>
      <sz val="11"/>
      <color indexed="60"/>
      <name val="ËÎÌå"/>
      <family val="1"/>
    </font>
    <font>
      <sz val="10"/>
      <color indexed="20"/>
      <name val="Arial"/>
      <family val="2"/>
    </font>
    <font>
      <sz val="11"/>
      <name val="Times New Roman"/>
      <family val="1"/>
    </font>
    <font>
      <sz val="10"/>
      <name val="Times New Roman Cyr"/>
      <charset val="204"/>
    </font>
    <font>
      <sz val="11"/>
      <color rgb="FF006100"/>
      <name val="宋体"/>
      <family val="3"/>
      <charset val="134"/>
      <scheme val="minor"/>
    </font>
    <font>
      <sz val="8"/>
      <name val="Times New Roman"/>
      <family val="1"/>
    </font>
    <font>
      <b/>
      <sz val="10"/>
      <color indexed="42"/>
      <name val="Arial"/>
      <family val="2"/>
    </font>
    <font>
      <u/>
      <sz val="9"/>
      <color indexed="36"/>
      <name val="Times New Roman"/>
      <family val="1"/>
    </font>
    <font>
      <u val="singleAccounting"/>
      <vertAlign val="subscript"/>
      <sz val="10"/>
      <name val="Times New Roman"/>
      <family val="1"/>
    </font>
    <font>
      <sz val="12"/>
      <color indexed="17"/>
      <name val="宋体"/>
      <family val="3"/>
      <charset val="134"/>
    </font>
    <font>
      <sz val="11"/>
      <color indexed="17"/>
      <name val="方正楷体"/>
      <charset val="134"/>
    </font>
    <font>
      <sz val="10"/>
      <color indexed="17"/>
      <name val="Arial Narrow"/>
      <family val="2"/>
    </font>
    <font>
      <sz val="11"/>
      <color indexed="17"/>
      <name val="新細明體"/>
      <family val="1"/>
    </font>
    <font>
      <u/>
      <sz val="9"/>
      <color indexed="20"/>
      <name val="Times New Roman"/>
      <family val="1"/>
    </font>
    <font>
      <sz val="9"/>
      <name val="Arial MT"/>
      <family val="2"/>
    </font>
    <font>
      <u val="singleAccounting"/>
      <sz val="10"/>
      <name val="宋体"/>
      <family val="3"/>
      <charset val="134"/>
    </font>
    <font>
      <sz val="6.5"/>
      <name val="Arial"/>
      <family val="2"/>
    </font>
    <font>
      <u/>
      <sz val="10"/>
      <name val="Times New Roman"/>
      <family val="1"/>
    </font>
    <font>
      <b/>
      <sz val="15"/>
      <color indexed="62"/>
      <name val="Arial"/>
      <family val="2"/>
    </font>
    <font>
      <sz val="1"/>
      <color indexed="16"/>
      <name val="Courier New"/>
      <family val="3"/>
    </font>
    <font>
      <u/>
      <sz val="11"/>
      <color indexed="20"/>
      <name val="lr oSVbN"/>
      <family val="3"/>
      <charset val="136"/>
    </font>
    <font>
      <sz val="10"/>
      <color indexed="52"/>
      <name val="Arial"/>
      <family val="2"/>
    </font>
    <font>
      <i/>
      <sz val="9"/>
      <name val="Times New Roman"/>
      <family val="1"/>
    </font>
    <font>
      <b/>
      <sz val="11"/>
      <color rgb="FFFA7D00"/>
      <name val="宋体"/>
      <family val="3"/>
      <charset val="134"/>
      <scheme val="minor"/>
    </font>
    <font>
      <sz val="10"/>
      <color indexed="60"/>
      <name val="Arial"/>
      <family val="2"/>
    </font>
    <font>
      <sz val="10"/>
      <color indexed="16"/>
      <name val="MS Serif"/>
      <family val="1"/>
    </font>
    <font>
      <b/>
      <sz val="8"/>
      <color indexed="8"/>
      <name val="Courier New"/>
      <family val="3"/>
    </font>
    <font>
      <sz val="11"/>
      <color rgb="FF9C6500"/>
      <name val="宋体"/>
      <family val="3"/>
      <charset val="134"/>
      <scheme val="minor"/>
    </font>
    <font>
      <sz val="9"/>
      <name val="Arial Narrow"/>
      <family val="2"/>
    </font>
    <font>
      <u/>
      <sz val="12"/>
      <color indexed="36"/>
      <name val="冼极"/>
      <charset val="134"/>
    </font>
    <font>
      <sz val="11"/>
      <color rgb="FF3F3F76"/>
      <name val="宋体"/>
      <family val="3"/>
      <charset val="134"/>
      <scheme val="minor"/>
    </font>
    <font>
      <b/>
      <sz val="10"/>
      <name val="Book Antiqua"/>
      <family val="1"/>
    </font>
    <font>
      <sz val="18"/>
      <name val="Times New Roman"/>
      <family val="1"/>
    </font>
    <font>
      <b/>
      <i/>
      <sz val="16"/>
      <name val="Arial"/>
      <family val="2"/>
    </font>
    <font>
      <b/>
      <sz val="13"/>
      <color indexed="56"/>
      <name val="ËÎÌå"/>
      <family val="1"/>
    </font>
    <font>
      <b/>
      <sz val="11"/>
      <color indexed="56"/>
      <name val="ËÎÌå"/>
      <family val="1"/>
    </font>
    <font>
      <sz val="12"/>
      <color indexed="20"/>
      <name val="宋体"/>
      <family val="3"/>
      <charset val="134"/>
    </font>
    <font>
      <sz val="11"/>
      <color rgb="FF9C0006"/>
      <name val="宋体"/>
      <family val="3"/>
      <charset val="134"/>
      <scheme val="minor"/>
    </font>
    <font>
      <sz val="11"/>
      <color indexed="17"/>
      <name val="Arial"/>
      <family val="2"/>
    </font>
    <font>
      <b/>
      <sz val="15"/>
      <color indexed="56"/>
      <name val="Arial"/>
      <family val="2"/>
    </font>
    <font>
      <b/>
      <sz val="14"/>
      <name val="楷体"/>
      <family val="3"/>
      <charset val="134"/>
    </font>
    <font>
      <i/>
      <sz val="10"/>
      <color indexed="23"/>
      <name val="宋体"/>
      <family val="3"/>
      <charset val="134"/>
    </font>
    <font>
      <i/>
      <sz val="11"/>
      <color rgb="FF7F7F7F"/>
      <name val="宋体"/>
      <family val="3"/>
      <charset val="134"/>
      <scheme val="minor"/>
    </font>
    <font>
      <i/>
      <sz val="9"/>
      <color rgb="FF7F7F7F"/>
      <name val="宋体"/>
      <family val="3"/>
      <charset val="134"/>
      <scheme val="minor"/>
    </font>
    <font>
      <sz val="10"/>
      <name val="楷体"/>
      <family val="3"/>
      <charset val="134"/>
    </font>
    <font>
      <sz val="10"/>
      <color indexed="10"/>
      <name val="宋体"/>
      <family val="3"/>
      <charset val="134"/>
    </font>
    <font>
      <b/>
      <sz val="11"/>
      <color indexed="16"/>
      <name val="Times New Roman"/>
      <family val="1"/>
    </font>
    <font>
      <u/>
      <sz val="11"/>
      <color indexed="12"/>
      <name val="宋体"/>
      <family val="3"/>
      <charset val="134"/>
    </font>
    <font>
      <u/>
      <sz val="11"/>
      <color theme="10"/>
      <name val="宋体"/>
      <family val="3"/>
      <charset val="134"/>
    </font>
    <font>
      <b/>
      <sz val="11"/>
      <color indexed="9"/>
      <name val="ËÎÌå"/>
      <family val="1"/>
    </font>
    <font>
      <sz val="12"/>
      <color indexed="10"/>
      <name val="Times New Roman"/>
      <family val="1"/>
    </font>
    <font>
      <sz val="8"/>
      <color indexed="12"/>
      <name val="Arial"/>
      <family val="2"/>
    </font>
    <font>
      <sz val="11"/>
      <color indexed="20"/>
      <name val="ËÎÌå"/>
      <family val="1"/>
    </font>
    <font>
      <sz val="10"/>
      <color indexed="17"/>
      <name val="宋体"/>
      <family val="3"/>
      <charset val="134"/>
    </font>
    <font>
      <b/>
      <sz val="13"/>
      <name val="Times New Roman"/>
      <family val="1"/>
    </font>
    <font>
      <sz val="10"/>
      <color indexed="17"/>
      <name val="Arial"/>
      <family val="2"/>
    </font>
    <font>
      <sz val="11"/>
      <color indexed="10"/>
      <name val="ËÎÌå"/>
      <family val="1"/>
    </font>
    <font>
      <b/>
      <sz val="9"/>
      <color theme="0"/>
      <name val="宋体"/>
      <family val="3"/>
      <charset val="134"/>
      <scheme val="minor"/>
    </font>
    <font>
      <sz val="8"/>
      <color indexed="16"/>
      <name val="Century Schoolbook"/>
      <family val="1"/>
    </font>
    <font>
      <b/>
      <sz val="15"/>
      <color indexed="56"/>
      <name val="ËÎÌå"/>
      <family val="1"/>
    </font>
    <font>
      <b/>
      <sz val="18"/>
      <color indexed="56"/>
      <name val="ËÎÌå"/>
      <family val="1"/>
    </font>
    <font>
      <u/>
      <sz val="11"/>
      <color indexed="36"/>
      <name val="lr oSVbN"/>
      <family val="3"/>
      <charset val="136"/>
    </font>
    <font>
      <b/>
      <sz val="11"/>
      <name val="IQE Hlv Narrow"/>
      <family val="1"/>
    </font>
    <font>
      <b/>
      <sz val="13"/>
      <color indexed="56"/>
      <name val="Arial"/>
      <family val="2"/>
    </font>
    <font>
      <b/>
      <sz val="13"/>
      <color indexed="62"/>
      <name val="Arial"/>
      <family val="2"/>
    </font>
    <font>
      <u/>
      <sz val="10.45"/>
      <color indexed="12"/>
      <name val="新細明體"/>
      <family val="1"/>
    </font>
    <font>
      <b/>
      <i/>
      <sz val="12"/>
      <name val="Times New Roman"/>
      <family val="1"/>
    </font>
    <font>
      <sz val="12"/>
      <color indexed="9"/>
      <name val="Arial"/>
      <family val="2"/>
    </font>
    <font>
      <sz val="14"/>
      <name val="System"/>
      <family val="2"/>
    </font>
    <font>
      <sz val="11"/>
      <color indexed="8"/>
      <name val="Times New Roman"/>
      <family val="1"/>
    </font>
    <font>
      <b/>
      <sz val="10"/>
      <name val="MS Sans Serif"/>
      <family val="2"/>
    </font>
    <font>
      <sz val="11"/>
      <color indexed="56"/>
      <name val="Arial"/>
      <family val="2"/>
    </font>
    <font>
      <b/>
      <i/>
      <sz val="10"/>
      <name val="Times New Roman"/>
      <family val="1"/>
    </font>
    <font>
      <u val="singleAccounting"/>
      <sz val="10"/>
      <name val="Times New Roman"/>
      <family val="1"/>
    </font>
    <font>
      <sz val="8"/>
      <name val="MS Sans Serif"/>
      <family val="2"/>
    </font>
    <font>
      <b/>
      <sz val="11"/>
      <name val="Times New Roman"/>
      <family val="1"/>
    </font>
    <font>
      <b/>
      <sz val="18"/>
      <color indexed="56"/>
      <name val="Cambria"/>
      <family val="1"/>
    </font>
    <font>
      <b/>
      <sz val="18"/>
      <color indexed="62"/>
      <name val="Cambria"/>
      <family val="1"/>
    </font>
    <font>
      <sz val="8"/>
      <color indexed="8"/>
      <name val="Wingdings"/>
      <charset val="2"/>
    </font>
    <font>
      <b/>
      <sz val="15"/>
      <color indexed="56"/>
      <name val="宋体"/>
      <family val="3"/>
      <charset val="134"/>
    </font>
    <font>
      <b/>
      <sz val="13"/>
      <color indexed="56"/>
      <name val="宋体"/>
      <family val="3"/>
      <charset val="134"/>
    </font>
    <font>
      <b/>
      <sz val="11"/>
      <color indexed="56"/>
      <name val="宋体"/>
      <family val="3"/>
      <charset val="134"/>
    </font>
    <font>
      <b/>
      <sz val="15"/>
      <color indexed="56"/>
      <name val="新細明體"/>
      <family val="1"/>
    </font>
    <font>
      <b/>
      <sz val="18"/>
      <color indexed="56"/>
      <name val="新細明體"/>
      <family val="1"/>
    </font>
    <font>
      <sz val="10"/>
      <color indexed="20"/>
      <name val="宋体"/>
      <family val="3"/>
      <charset val="134"/>
    </font>
    <font>
      <sz val="9"/>
      <color rgb="FF9C0006"/>
      <name val="宋体"/>
      <family val="3"/>
      <charset val="134"/>
      <scheme val="minor"/>
    </font>
    <font>
      <sz val="10"/>
      <color indexed="20"/>
      <name val="Arial Narrow"/>
      <family val="2"/>
    </font>
    <font>
      <sz val="11"/>
      <color indexed="16"/>
      <name val="宋体"/>
      <family val="3"/>
      <charset val="134"/>
    </font>
    <font>
      <sz val="11"/>
      <color indexed="20"/>
      <name val="方正楷体"/>
      <charset val="134"/>
    </font>
    <font>
      <sz val="11"/>
      <color indexed="20"/>
      <name val="Arial"/>
      <family val="2"/>
    </font>
    <font>
      <sz val="12"/>
      <color indexed="8"/>
      <name val="Times New Roman"/>
      <family val="1"/>
    </font>
    <font>
      <u/>
      <sz val="10"/>
      <color indexed="12"/>
      <name val="Book Antiqua"/>
      <family val="1"/>
    </font>
    <font>
      <u/>
      <sz val="12"/>
      <color indexed="12"/>
      <name val="穝灿砰"/>
      <charset val="134"/>
    </font>
    <font>
      <sz val="9"/>
      <color rgb="FF006100"/>
      <name val="宋体"/>
      <family val="3"/>
      <charset val="134"/>
      <scheme val="minor"/>
    </font>
    <font>
      <u/>
      <sz val="12"/>
      <color indexed="20"/>
      <name val="宋体"/>
      <family val="3"/>
      <charset val="134"/>
    </font>
    <font>
      <u/>
      <sz val="12"/>
      <color indexed="36"/>
      <name val="宋体"/>
      <family val="3"/>
      <charset val="134"/>
    </font>
    <font>
      <sz val="11"/>
      <color indexed="20"/>
      <name val="新細明體"/>
      <family val="1"/>
    </font>
    <font>
      <b/>
      <sz val="10"/>
      <color indexed="8"/>
      <name val="宋体"/>
      <family val="3"/>
      <charset val="134"/>
    </font>
    <font>
      <b/>
      <sz val="11"/>
      <color indexed="10"/>
      <name val="宋体"/>
      <family val="3"/>
      <charset val="134"/>
    </font>
    <font>
      <b/>
      <sz val="9"/>
      <color rgb="FFFA7D00"/>
      <name val="宋体"/>
      <family val="3"/>
      <charset val="134"/>
      <scheme val="minor"/>
    </font>
    <font>
      <b/>
      <sz val="10"/>
      <color indexed="9"/>
      <name val="宋体"/>
      <family val="3"/>
      <charset val="134"/>
    </font>
    <font>
      <b/>
      <sz val="12"/>
      <color indexed="8"/>
      <name val="宋体"/>
      <family val="3"/>
      <charset val="134"/>
    </font>
    <font>
      <u/>
      <sz val="12"/>
      <color indexed="36"/>
      <name val="穝灿砰"/>
      <charset val="134"/>
    </font>
    <font>
      <sz val="10"/>
      <color indexed="60"/>
      <name val="宋体"/>
      <family val="3"/>
      <charset val="134"/>
    </font>
    <font>
      <sz val="11"/>
      <color indexed="19"/>
      <name val="宋体"/>
      <family val="3"/>
      <charset val="134"/>
    </font>
    <font>
      <sz val="9"/>
      <color rgb="FF9C6500"/>
      <name val="宋体"/>
      <family val="3"/>
      <charset val="134"/>
      <scheme val="minor"/>
    </font>
    <font>
      <b/>
      <sz val="11"/>
      <color rgb="FF3F3F3F"/>
      <name val="宋体"/>
      <family val="3"/>
      <charset val="134"/>
      <scheme val="minor"/>
    </font>
    <font>
      <b/>
      <sz val="9"/>
      <color rgb="FF3F3F3F"/>
      <name val="宋体"/>
      <family val="3"/>
      <charset val="134"/>
      <scheme val="minor"/>
    </font>
    <font>
      <sz val="10"/>
      <color indexed="62"/>
      <name val="宋体"/>
      <family val="3"/>
      <charset val="134"/>
    </font>
    <font>
      <sz val="9"/>
      <color rgb="FF3F3F76"/>
      <name val="宋体"/>
      <family val="3"/>
      <charset val="134"/>
      <scheme val="minor"/>
    </font>
    <font>
      <sz val="11"/>
      <name val="宋体繁体"/>
      <charset val="134"/>
    </font>
    <font>
      <u/>
      <sz val="10"/>
      <color indexed="14"/>
      <name val="新細明體"/>
      <family val="1"/>
    </font>
    <font>
      <sz val="14"/>
      <name val="ＭＳ 明朝"/>
      <family val="3"/>
    </font>
    <font>
      <u val="singleAccounting"/>
      <sz val="10"/>
      <name val="Arial"/>
      <family val="2"/>
    </font>
    <font>
      <sz val="11"/>
      <color indexed="60"/>
      <name val="新細明體"/>
      <family val="1"/>
    </font>
    <font>
      <sz val="9"/>
      <color indexed="8"/>
      <name val="新宋体"/>
      <family val="3"/>
      <charset val="134"/>
    </font>
    <font>
      <b/>
      <sz val="16"/>
      <name val="Arial"/>
      <family val="2"/>
    </font>
    <font>
      <b/>
      <u val="singleAccounting"/>
      <sz val="10"/>
      <name val="Arial"/>
      <family val="2"/>
    </font>
    <font>
      <sz val="10"/>
      <name val="宋体"/>
      <family val="2"/>
      <scheme val="minor"/>
    </font>
    <font>
      <b/>
      <sz val="16"/>
      <color theme="1"/>
      <name val="Arial"/>
      <family val="2"/>
    </font>
    <font>
      <b/>
      <u val="singleAccounting"/>
      <sz val="10"/>
      <color theme="1"/>
      <name val="Arial"/>
      <family val="2"/>
    </font>
    <font>
      <u/>
      <sz val="10"/>
      <color theme="1"/>
      <name val="Arial"/>
      <family val="2"/>
    </font>
    <font>
      <b/>
      <i/>
      <sz val="10"/>
      <color theme="1"/>
      <name val="Arial"/>
      <family val="2"/>
    </font>
    <font>
      <sz val="12"/>
      <name val="宋体"/>
      <family val="2"/>
      <scheme val="minor"/>
    </font>
    <font>
      <sz val="10"/>
      <color theme="1" tint="0.499984740745262"/>
      <name val="Arial"/>
      <family val="2"/>
    </font>
    <font>
      <b/>
      <sz val="10"/>
      <color rgb="FFFFFFFF"/>
      <name val="Arial"/>
      <family val="2"/>
    </font>
    <font>
      <sz val="12"/>
      <color theme="1"/>
      <name val="Arial"/>
      <family val="2"/>
    </font>
    <font>
      <b/>
      <sz val="11"/>
      <color theme="0"/>
      <name val="宋体"/>
      <family val="2"/>
      <scheme val="minor"/>
    </font>
    <font>
      <b/>
      <sz val="11"/>
      <color theme="1"/>
      <name val="宋体"/>
      <family val="2"/>
      <scheme val="minor"/>
    </font>
    <font>
      <b/>
      <sz val="12"/>
      <color theme="1"/>
      <name val="宋体"/>
      <family val="2"/>
      <scheme val="minor"/>
    </font>
    <font>
      <b/>
      <sz val="11"/>
      <color theme="1"/>
      <name val="宋体"/>
      <family val="2"/>
      <charset val="134"/>
      <scheme val="minor"/>
    </font>
    <font>
      <sz val="11"/>
      <name val="宋体"/>
      <family val="2"/>
      <charset val="134"/>
      <scheme val="minor"/>
    </font>
    <font>
      <b/>
      <sz val="11"/>
      <color theme="5" tint="-0.249977111117893"/>
      <name val="宋体"/>
      <family val="3"/>
      <charset val="134"/>
      <scheme val="minor"/>
    </font>
    <font>
      <b/>
      <sz val="11"/>
      <name val="宋体"/>
      <family val="2"/>
      <scheme val="minor"/>
    </font>
    <font>
      <sz val="11"/>
      <name val="宋体"/>
      <family val="2"/>
      <scheme val="minor"/>
    </font>
    <font>
      <b/>
      <sz val="11"/>
      <color rgb="FF0000FF"/>
      <name val="宋体"/>
      <family val="3"/>
      <charset val="134"/>
      <scheme val="minor"/>
    </font>
    <font>
      <b/>
      <sz val="11"/>
      <color rgb="FFC00000"/>
      <name val="宋体"/>
      <family val="3"/>
      <charset val="134"/>
      <scheme val="minor"/>
    </font>
    <font>
      <b/>
      <sz val="11"/>
      <color theme="8" tint="-0.249977111117893"/>
      <name val="宋体"/>
      <family val="2"/>
      <scheme val="minor"/>
    </font>
    <font>
      <sz val="11"/>
      <color rgb="FFC00000"/>
      <name val="宋体"/>
      <family val="2"/>
      <charset val="134"/>
      <scheme val="minor"/>
    </font>
    <font>
      <sz val="10"/>
      <color rgb="FFC00000"/>
      <name val="Arial"/>
      <family val="2"/>
    </font>
    <font>
      <b/>
      <sz val="10"/>
      <color rgb="FFC00000"/>
      <name val="Arial"/>
      <family val="2"/>
    </font>
    <font>
      <b/>
      <sz val="11"/>
      <color rgb="FF0000FF"/>
      <name val="宋体"/>
      <family val="2"/>
      <scheme val="minor"/>
    </font>
    <font>
      <b/>
      <u/>
      <sz val="11"/>
      <color theme="0"/>
      <name val="宋体"/>
      <family val="2"/>
      <scheme val="minor"/>
    </font>
    <font>
      <sz val="10"/>
      <color theme="8" tint="-0.249977111117893"/>
      <name val="Arial"/>
      <family val="2"/>
    </font>
    <font>
      <sz val="11"/>
      <color theme="9" tint="-0.249977111117893"/>
      <name val="宋体"/>
      <family val="2"/>
      <charset val="134"/>
      <scheme val="minor"/>
    </font>
    <font>
      <sz val="12"/>
      <color theme="1"/>
      <name val="宋体"/>
      <family val="2"/>
      <charset val="134"/>
      <scheme val="minor"/>
    </font>
    <font>
      <sz val="12"/>
      <color rgb="FFC00000"/>
      <name val="宋体"/>
      <family val="2"/>
      <charset val="134"/>
      <scheme val="minor"/>
    </font>
    <font>
      <sz val="12"/>
      <color rgb="FFC00000"/>
      <name val="Arial"/>
      <family val="2"/>
    </font>
    <font>
      <b/>
      <sz val="12"/>
      <color rgb="FFC00000"/>
      <name val="Arial"/>
      <family val="2"/>
    </font>
    <font>
      <b/>
      <sz val="12"/>
      <color rgb="FFFFFFFF"/>
      <name val="Arial"/>
      <family val="2"/>
    </font>
    <font>
      <sz val="12"/>
      <color indexed="8"/>
      <name val="Arial"/>
      <family val="2"/>
    </font>
    <font>
      <b/>
      <u val="singleAccounting"/>
      <sz val="12"/>
      <color indexed="8"/>
      <name val="Arial"/>
      <family val="2"/>
    </font>
    <font>
      <b/>
      <i/>
      <sz val="12"/>
      <color theme="0"/>
      <name val="Arial"/>
      <family val="2"/>
    </font>
    <font>
      <sz val="12"/>
      <color theme="0"/>
      <name val="Arial"/>
      <family val="2"/>
    </font>
    <font>
      <sz val="12"/>
      <color rgb="FF0000FF"/>
      <name val="Arial"/>
      <family val="2"/>
    </font>
    <font>
      <i/>
      <sz val="12"/>
      <color theme="1" tint="0.34998626667073579"/>
      <name val="Arial"/>
      <family val="2"/>
    </font>
    <font>
      <sz val="10"/>
      <name val="STKaiti"/>
    </font>
    <font>
      <b/>
      <sz val="10"/>
      <name val="STKaiti"/>
    </font>
    <font>
      <i/>
      <sz val="10"/>
      <name val="STKaiti"/>
    </font>
    <font>
      <sz val="10"/>
      <color rgb="FF97999B"/>
      <name val="Symbol"/>
      <family val="1"/>
      <charset val="2"/>
    </font>
    <font>
      <sz val="7"/>
      <color rgb="FF97999B"/>
      <name val="Times New Roman"/>
      <family val="1"/>
    </font>
    <font>
      <sz val="10"/>
      <color rgb="FF000000"/>
      <name val="STKaiti"/>
    </font>
    <font>
      <b/>
      <sz val="10"/>
      <color rgb="FF000000"/>
      <name val="STKaiti"/>
    </font>
    <font>
      <i/>
      <sz val="10"/>
      <color rgb="FF000000"/>
      <name val="STKaiti"/>
    </font>
    <font>
      <b/>
      <u val="singleAccounting"/>
      <sz val="10"/>
      <color rgb="FF000000"/>
      <name val="微软雅黑"/>
      <family val="2"/>
      <charset val="134"/>
    </font>
    <font>
      <sz val="10"/>
      <color theme="1"/>
      <name val="微软雅黑"/>
      <family val="2"/>
      <charset val="134"/>
    </font>
    <font>
      <sz val="11"/>
      <name val="STKaiti"/>
    </font>
    <font>
      <b/>
      <sz val="11"/>
      <name val="STKaiti"/>
    </font>
    <font>
      <sz val="11"/>
      <color rgb="FF000000"/>
      <name val="STKaiti"/>
    </font>
    <font>
      <sz val="11"/>
      <color rgb="FF000000"/>
      <name val="Arial"/>
      <family val="2"/>
    </font>
    <font>
      <i/>
      <sz val="11"/>
      <color rgb="FF000000"/>
      <name val="STKaiti"/>
    </font>
    <font>
      <i/>
      <sz val="11"/>
      <color rgb="FF000000"/>
      <name val="Arial"/>
      <family val="2"/>
    </font>
    <font>
      <b/>
      <i/>
      <sz val="10"/>
      <name val="STKaiti"/>
    </font>
    <font>
      <i/>
      <sz val="11"/>
      <color theme="0" tint="-0.34998626667073579"/>
      <name val="宋体"/>
      <family val="2"/>
      <scheme val="minor"/>
    </font>
    <font>
      <sz val="10"/>
      <color rgb="FF000000"/>
      <name val="华文楷体"/>
      <family val="3"/>
      <charset val="134"/>
    </font>
    <font>
      <sz val="11"/>
      <color rgb="FF000000"/>
      <name val="华文楷体"/>
      <family val="3"/>
      <charset val="134"/>
    </font>
    <font>
      <b/>
      <sz val="11"/>
      <name val="华文楷体"/>
      <family val="3"/>
      <charset val="134"/>
    </font>
    <font>
      <i/>
      <sz val="10"/>
      <color theme="1"/>
      <name val="宋体"/>
      <family val="2"/>
      <scheme val="minor"/>
    </font>
    <font>
      <b/>
      <u val="singleAccounting"/>
      <sz val="11"/>
      <color theme="1"/>
      <name val="宋体"/>
      <family val="2"/>
      <scheme val="minor"/>
    </font>
    <font>
      <b/>
      <sz val="10"/>
      <name val="宋体"/>
      <family val="3"/>
      <charset val="134"/>
    </font>
    <font>
      <sz val="11"/>
      <color rgb="FF0000FF"/>
      <name val="宋体"/>
      <family val="2"/>
      <scheme val="minor"/>
    </font>
  </fonts>
  <fills count="100">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indexed="13"/>
        <bgColor indexed="64"/>
      </patternFill>
    </fill>
    <fill>
      <patternFill patternType="solid">
        <fgColor rgb="FFFF0000"/>
        <bgColor indexed="64"/>
      </patternFill>
    </fill>
    <fill>
      <patternFill patternType="solid">
        <fgColor indexed="42"/>
        <bgColor indexed="64"/>
      </patternFill>
    </fill>
    <fill>
      <patternFill patternType="solid">
        <fgColor indexed="22"/>
        <bgColor indexed="64"/>
      </patternFill>
    </fill>
    <fill>
      <patternFill patternType="solid">
        <fgColor indexed="31"/>
        <bgColor indexed="64"/>
      </patternFill>
    </fill>
    <fill>
      <patternFill patternType="solid">
        <fgColor indexed="29"/>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49"/>
        <bgColor indexed="64"/>
      </patternFill>
    </fill>
    <fill>
      <patternFill patternType="solid">
        <fgColor indexed="26"/>
        <bgColor indexed="64"/>
      </patternFill>
    </fill>
    <fill>
      <patternFill patternType="solid">
        <fgColor indexed="9"/>
        <bgColor indexed="64"/>
      </patternFill>
    </fill>
    <fill>
      <patternFill patternType="solid">
        <fgColor indexed="55"/>
        <bgColor indexed="64"/>
      </patternFill>
    </fill>
    <fill>
      <patternFill patternType="solid">
        <fgColor indexed="10"/>
        <bgColor indexed="64"/>
      </patternFill>
    </fill>
    <fill>
      <patternFill patternType="solid">
        <fgColor indexed="57"/>
        <bgColor indexed="64"/>
      </patternFill>
    </fill>
    <fill>
      <patternFill patternType="solid">
        <fgColor indexed="25"/>
        <bgColor indexed="64"/>
      </patternFill>
    </fill>
    <fill>
      <patternFill patternType="solid">
        <fgColor indexed="53"/>
        <bgColor indexed="64"/>
      </patternFill>
    </fill>
    <fill>
      <patternFill patternType="solid">
        <fgColor indexed="43"/>
        <bgColor indexed="64"/>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bgColor indexed="64"/>
      </patternFill>
    </fill>
    <fill>
      <patternFill patternType="solid">
        <fgColor rgb="FFFFC7CE"/>
        <bgColor indexed="64"/>
      </patternFill>
    </fill>
    <fill>
      <patternFill patternType="solid">
        <fgColor theme="4"/>
        <bgColor indexed="64"/>
      </patternFill>
    </fill>
    <fill>
      <patternFill patternType="solid">
        <fgColor theme="8"/>
        <bgColor indexed="64"/>
      </patternFill>
    </fill>
    <fill>
      <patternFill patternType="solid">
        <fgColor theme="6" tint="0.59999389629810485"/>
        <bgColor indexed="64"/>
      </patternFill>
    </fill>
    <fill>
      <patternFill patternType="solid">
        <fgColor theme="6"/>
        <bgColor indexed="64"/>
      </patternFill>
    </fill>
    <fill>
      <patternFill patternType="solid">
        <fgColor theme="5" tint="0.79940183721427049"/>
        <bgColor indexed="64"/>
      </patternFill>
    </fill>
    <fill>
      <patternFill patternType="solid">
        <fgColor theme="6" tint="0.79940183721427049"/>
        <bgColor indexed="64"/>
      </patternFill>
    </fill>
    <fill>
      <patternFill patternType="solid">
        <fgColor indexed="12"/>
        <bgColor indexed="64"/>
      </patternFill>
    </fill>
    <fill>
      <patternFill patternType="solid">
        <fgColor theme="9" tint="0.79940183721427049"/>
        <bgColor indexed="64"/>
      </patternFill>
    </fill>
    <fill>
      <patternFill patternType="solid">
        <fgColor rgb="FFFFCC99"/>
        <bgColor indexed="64"/>
      </patternFill>
    </fill>
    <fill>
      <patternFill patternType="solid">
        <fgColor rgb="FFC6EFCE"/>
        <bgColor indexed="64"/>
      </patternFill>
    </fill>
    <fill>
      <patternFill patternType="solid">
        <fgColor theme="7" tint="0.79940183721427049"/>
        <bgColor indexed="64"/>
      </patternFill>
    </fill>
    <fill>
      <patternFill patternType="solid">
        <fgColor theme="5"/>
        <bgColor indexed="64"/>
      </patternFill>
    </fill>
    <fill>
      <patternFill patternType="solid">
        <fgColor theme="4" tint="0.79940183721427049"/>
        <bgColor indexed="64"/>
      </patternFill>
    </fill>
    <fill>
      <patternFill patternType="solid">
        <fgColor rgb="FFFFEB9C"/>
        <bgColor indexed="64"/>
      </patternFill>
    </fill>
    <fill>
      <patternFill patternType="solid">
        <fgColor theme="7"/>
        <bgColor indexed="64"/>
      </patternFill>
    </fill>
    <fill>
      <patternFill patternType="solid">
        <fgColor theme="9" tint="0.39939573351237523"/>
        <bgColor indexed="64"/>
      </patternFill>
    </fill>
    <fill>
      <patternFill patternType="solid">
        <fgColor indexed="52"/>
        <bgColor indexed="64"/>
      </patternFill>
    </fill>
    <fill>
      <patternFill patternType="solid">
        <fgColor indexed="9"/>
        <bgColor indexed="9"/>
      </patternFill>
    </fill>
    <fill>
      <patternFill patternType="solid">
        <fgColor theme="8" tint="0.79940183721427049"/>
        <bgColor indexed="64"/>
      </patternFill>
    </fill>
    <fill>
      <patternFill patternType="solid">
        <fgColor indexed="45"/>
        <bgColor indexed="64"/>
      </patternFill>
    </fill>
    <fill>
      <patternFill patternType="solid">
        <fgColor indexed="11"/>
        <bgColor indexed="64"/>
      </patternFill>
    </fill>
    <fill>
      <patternFill patternType="solid">
        <fgColor rgb="FFF2F2F2"/>
        <bgColor indexed="64"/>
      </patternFill>
    </fill>
    <fill>
      <patternFill patternType="solid">
        <fgColor rgb="FFA5A5A5"/>
        <bgColor indexed="64"/>
      </patternFill>
    </fill>
    <fill>
      <patternFill patternType="solid">
        <fgColor theme="7" tint="0.39939573351237523"/>
        <bgColor indexed="64"/>
      </patternFill>
    </fill>
    <fill>
      <patternFill patternType="solid">
        <fgColor indexed="8"/>
        <bgColor indexed="64"/>
      </patternFill>
    </fill>
    <fill>
      <patternFill patternType="solid">
        <fgColor indexed="9"/>
        <bgColor indexed="26"/>
      </patternFill>
    </fill>
    <fill>
      <patternFill patternType="solid">
        <fgColor indexed="17"/>
        <bgColor indexed="64"/>
      </patternFill>
    </fill>
    <fill>
      <patternFill patternType="solid">
        <fgColor indexed="30"/>
        <bgColor indexed="64"/>
      </patternFill>
    </fill>
    <fill>
      <patternFill patternType="solid">
        <fgColor indexed="54"/>
        <bgColor indexed="54"/>
      </patternFill>
    </fill>
    <fill>
      <patternFill patternType="solid">
        <fgColor theme="6" tint="0.39939573351237523"/>
        <bgColor indexed="64"/>
      </patternFill>
    </fill>
    <fill>
      <patternFill patternType="solid">
        <fgColor indexed="13"/>
        <bgColor indexed="34"/>
      </patternFill>
    </fill>
    <fill>
      <patternFill patternType="solid">
        <fgColor theme="4" tint="0.39939573351237523"/>
        <bgColor indexed="64"/>
      </patternFill>
    </fill>
    <fill>
      <patternFill patternType="solid">
        <fgColor indexed="31"/>
        <bgColor indexed="31"/>
      </patternFill>
    </fill>
    <fill>
      <patternFill patternType="solid">
        <fgColor indexed="62"/>
        <bgColor indexed="64"/>
      </patternFill>
    </fill>
    <fill>
      <patternFill patternType="solid">
        <fgColor indexed="36"/>
        <bgColor indexed="64"/>
      </patternFill>
    </fill>
    <fill>
      <patternFill patternType="solid">
        <fgColor indexed="54"/>
        <bgColor indexed="64"/>
      </patternFill>
    </fill>
    <fill>
      <patternFill patternType="solid">
        <fgColor theme="5" tint="0.39939573351237523"/>
        <bgColor indexed="64"/>
      </patternFill>
    </fill>
    <fill>
      <patternFill patternType="solid">
        <fgColor indexed="27"/>
        <bgColor indexed="27"/>
      </patternFill>
    </fill>
    <fill>
      <patternFill patternType="solid">
        <fgColor indexed="22"/>
        <bgColor indexed="22"/>
      </patternFill>
    </fill>
    <fill>
      <patternFill patternType="solid">
        <fgColor indexed="26"/>
        <bgColor indexed="26"/>
      </patternFill>
    </fill>
    <fill>
      <patternFill patternType="solid">
        <fgColor indexed="25"/>
        <bgColor indexed="25"/>
      </patternFill>
    </fill>
    <fill>
      <patternFill patternType="solid">
        <fgColor indexed="55"/>
        <bgColor indexed="55"/>
      </patternFill>
    </fill>
    <fill>
      <patternFill patternType="solid">
        <fgColor indexed="44"/>
        <bgColor indexed="44"/>
      </patternFill>
    </fill>
    <fill>
      <patternFill patternType="solid">
        <fgColor indexed="49"/>
        <bgColor indexed="49"/>
      </patternFill>
    </fill>
    <fill>
      <patternFill patternType="solid">
        <fgColor indexed="52"/>
        <bgColor indexed="52"/>
      </patternFill>
    </fill>
    <fill>
      <patternFill patternType="solid">
        <fgColor theme="8" tint="0.39939573351237523"/>
        <bgColor indexed="64"/>
      </patternFill>
    </fill>
    <fill>
      <patternFill patternType="solid">
        <fgColor indexed="22"/>
        <bgColor indexed="44"/>
      </patternFill>
    </fill>
    <fill>
      <patternFill patternType="solid">
        <fgColor indexed="8"/>
        <bgColor indexed="58"/>
      </patternFill>
    </fill>
    <fill>
      <patternFill patternType="solid">
        <fgColor indexed="51"/>
        <bgColor indexed="64"/>
      </patternFill>
    </fill>
    <fill>
      <patternFill patternType="solid">
        <fgColor indexed="42"/>
        <bgColor indexed="42"/>
      </patternFill>
    </fill>
    <fill>
      <patternFill patternType="solid">
        <fgColor indexed="47"/>
        <bgColor indexed="47"/>
      </patternFill>
    </fill>
    <fill>
      <patternFill patternType="solid">
        <fgColor indexed="15"/>
        <bgColor indexed="64"/>
      </patternFill>
    </fill>
    <fill>
      <patternFill patternType="solid">
        <fgColor indexed="12"/>
        <bgColor indexed="39"/>
      </patternFill>
    </fill>
    <fill>
      <patternFill patternType="mediumGray">
        <fgColor indexed="22"/>
      </patternFill>
    </fill>
    <fill>
      <patternFill patternType="darkVertica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56"/>
        <bgColor indexed="64"/>
      </patternFill>
    </fill>
    <fill>
      <patternFill patternType="solid">
        <fgColor indexed="42"/>
      </patternFill>
    </fill>
    <fill>
      <patternFill patternType="solid">
        <fgColor indexed="52"/>
      </patternFill>
    </fill>
    <fill>
      <patternFill patternType="solid">
        <fgColor indexed="53"/>
      </patternFill>
    </fill>
    <fill>
      <patternFill patternType="solid">
        <fgColor indexed="26"/>
      </patternFill>
    </fill>
    <fill>
      <patternFill patternType="solid">
        <fgColor theme="0" tint="-0.14999847407452621"/>
        <bgColor indexed="64"/>
      </patternFill>
    </fill>
    <fill>
      <patternFill patternType="solid">
        <fgColor theme="5" tint="0.79998168889431442"/>
        <bgColor indexed="64"/>
      </patternFill>
    </fill>
    <fill>
      <patternFill patternType="solid">
        <fgColor rgb="FFC00000"/>
        <bgColor indexed="64"/>
      </patternFill>
    </fill>
    <fill>
      <patternFill patternType="solid">
        <fgColor theme="0" tint="-0.249977111117893"/>
        <bgColor indexed="64"/>
      </patternFill>
    </fill>
  </fills>
  <borders count="67">
    <border>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right/>
      <top/>
      <bottom style="double">
        <color indexed="10"/>
      </bottom>
      <diagonal/>
    </border>
    <border>
      <left/>
      <right/>
      <top/>
      <bottom style="medium">
        <color indexed="49"/>
      </bottom>
      <diagonal/>
    </border>
    <border>
      <left/>
      <right/>
      <top style="hair">
        <color indexed="8"/>
      </top>
      <bottom style="hair">
        <color indexed="8"/>
      </bottom>
      <diagonal/>
    </border>
    <border>
      <left/>
      <right/>
      <top/>
      <bottom style="medium">
        <color indexed="8"/>
      </bottom>
      <diagonal/>
    </border>
    <border>
      <left/>
      <right/>
      <top/>
      <bottom style="thick">
        <color indexed="22"/>
      </bottom>
      <diagonal/>
    </border>
    <border>
      <left/>
      <right/>
      <top/>
      <bottom style="medium">
        <color indexed="30"/>
      </bottom>
      <diagonal/>
    </border>
    <border>
      <left/>
      <right/>
      <top/>
      <bottom style="thick">
        <color indexed="62"/>
      </bottom>
      <diagonal/>
    </border>
    <border>
      <left/>
      <right/>
      <top/>
      <bottom style="medium">
        <color theme="4" tint="0.39939573351237523"/>
      </bottom>
      <diagonal/>
    </border>
    <border>
      <left/>
      <right/>
      <top style="thin">
        <color auto="1"/>
      </top>
      <bottom style="double">
        <color auto="1"/>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style="thin">
        <color indexed="64"/>
      </top>
      <bottom style="double">
        <color indexed="64"/>
      </bottom>
      <diagonal/>
    </border>
    <border>
      <left/>
      <right/>
      <top style="thin">
        <color indexed="64"/>
      </top>
      <bottom style="medium">
        <color indexed="64"/>
      </bottom>
      <diagonal/>
    </border>
    <border>
      <left style="dashed">
        <color theme="1"/>
      </left>
      <right style="dashed">
        <color theme="1"/>
      </right>
      <top style="dashed">
        <color theme="1"/>
      </top>
      <bottom style="dashed">
        <color theme="1"/>
      </bottom>
      <diagonal/>
    </border>
    <border>
      <left style="thin">
        <color theme="2" tint="-9.9978637043366805E-2"/>
      </left>
      <right/>
      <top/>
      <bottom/>
      <diagonal/>
    </border>
    <border>
      <left style="thin">
        <color theme="2" tint="-9.9978637043366805E-2"/>
      </left>
      <right style="thin">
        <color theme="2" tint="-9.9978637043366805E-2"/>
      </right>
      <top/>
      <bottom/>
      <diagonal/>
    </border>
    <border>
      <left/>
      <right style="medium">
        <color indexed="64"/>
      </right>
      <top/>
      <bottom style="medium">
        <color indexed="64"/>
      </bottom>
      <diagonal/>
    </border>
    <border>
      <left style="dashed">
        <color theme="1"/>
      </left>
      <right style="dashed">
        <color theme="1"/>
      </right>
      <top style="dashed">
        <color theme="1"/>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hair">
        <color rgb="FF4D4D4D"/>
      </top>
      <bottom style="hair">
        <color rgb="FF4D4D4D"/>
      </bottom>
      <diagonal/>
    </border>
    <border>
      <left style="medium">
        <color rgb="FFFFFFFF"/>
      </left>
      <right style="medium">
        <color rgb="FFFFFFFF"/>
      </right>
      <top style="thick">
        <color rgb="FF000000"/>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s>
  <cellStyleXfs count="46167">
    <xf numFmtId="281" fontId="0" fillId="0" borderId="0"/>
    <xf numFmtId="183" fontId="11" fillId="0" borderId="0" applyFont="0" applyFill="0" applyBorder="0" applyAlignment="0" applyProtection="0"/>
    <xf numFmtId="281" fontId="12" fillId="0" borderId="0"/>
    <xf numFmtId="281" fontId="15" fillId="0" borderId="0"/>
    <xf numFmtId="281" fontId="18" fillId="0" borderId="0" applyNumberFormat="0" applyFill="0" applyBorder="0" applyAlignment="0" applyProtection="0"/>
    <xf numFmtId="183" fontId="12" fillId="0" borderId="0" applyFont="0" applyFill="0" applyBorder="0" applyAlignment="0" applyProtection="0"/>
    <xf numFmtId="9" fontId="11" fillId="0" borderId="0" applyFont="0" applyFill="0" applyBorder="0" applyAlignment="0" applyProtection="0"/>
    <xf numFmtId="281" fontId="10" fillId="0" borderId="0"/>
    <xf numFmtId="281" fontId="12" fillId="0" borderId="0"/>
    <xf numFmtId="281" fontId="12" fillId="0" borderId="0"/>
    <xf numFmtId="281" fontId="15" fillId="0" borderId="0">
      <alignment vertical="center"/>
    </xf>
    <xf numFmtId="183" fontId="15" fillId="0" borderId="0" applyFont="0" applyFill="0" applyBorder="0" applyAlignment="0" applyProtection="0">
      <alignment vertical="center"/>
    </xf>
    <xf numFmtId="281" fontId="12" fillId="0" borderId="0"/>
    <xf numFmtId="281" fontId="12" fillId="0" borderId="0"/>
    <xf numFmtId="281" fontId="12" fillId="0" borderId="0"/>
    <xf numFmtId="281" fontId="12" fillId="0" borderId="0"/>
    <xf numFmtId="281" fontId="12" fillId="0" borderId="0"/>
    <xf numFmtId="183" fontId="11" fillId="0" borderId="0" applyFont="0" applyFill="0" applyBorder="0" applyAlignment="0" applyProtection="0"/>
    <xf numFmtId="281" fontId="12" fillId="0" borderId="0"/>
    <xf numFmtId="281" fontId="12" fillId="0" borderId="0"/>
    <xf numFmtId="281" fontId="25" fillId="0" borderId="0" applyBorder="0"/>
    <xf numFmtId="183" fontId="24" fillId="0" borderId="0" applyFont="0" applyFill="0" applyBorder="0" applyAlignment="0" applyProtection="0"/>
    <xf numFmtId="181" fontId="24" fillId="0" borderId="0" applyFont="0" applyFill="0" applyBorder="0" applyAlignment="0" applyProtection="0"/>
    <xf numFmtId="183" fontId="24" fillId="0" borderId="0" applyFont="0" applyFill="0" applyBorder="0" applyAlignment="0" applyProtection="0"/>
    <xf numFmtId="183" fontId="24" fillId="0" borderId="0" applyFont="0" applyFill="0" applyBorder="0" applyAlignment="0" applyProtection="0"/>
    <xf numFmtId="281" fontId="12" fillId="0" borderId="0"/>
    <xf numFmtId="181" fontId="26" fillId="0" borderId="0" applyFont="0" applyFill="0" applyBorder="0" applyAlignment="0" applyProtection="0">
      <alignment vertical="center"/>
    </xf>
    <xf numFmtId="183" fontId="24" fillId="0" borderId="0" applyFont="0" applyFill="0" applyBorder="0" applyAlignment="0" applyProtection="0"/>
    <xf numFmtId="183" fontId="24" fillId="0" borderId="0" applyFont="0" applyFill="0" applyBorder="0" applyAlignment="0" applyProtection="0"/>
    <xf numFmtId="181" fontId="25" fillId="0" borderId="0" applyFont="0" applyFill="0" applyBorder="0" applyAlignment="0" applyProtection="0"/>
    <xf numFmtId="183" fontId="25" fillId="0" borderId="0" applyFont="0" applyFill="0" applyBorder="0" applyAlignment="0" applyProtection="0"/>
    <xf numFmtId="181" fontId="24" fillId="0" borderId="0" applyFont="0" applyFill="0" applyBorder="0" applyAlignment="0" applyProtection="0"/>
    <xf numFmtId="281" fontId="15"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xf numFmtId="281" fontId="25" fillId="0" borderId="0"/>
    <xf numFmtId="281" fontId="25" fillId="0" borderId="0"/>
    <xf numFmtId="281" fontId="25" fillId="0" borderId="0">
      <alignment vertical="center"/>
    </xf>
    <xf numFmtId="281" fontId="25" fillId="0" borderId="0" applyProtection="0">
      <alignment vertical="center"/>
    </xf>
    <xf numFmtId="281" fontId="25" fillId="0" borderId="0">
      <alignment vertical="center"/>
    </xf>
    <xf numFmtId="281" fontId="28" fillId="0" borderId="0">
      <alignment vertical="center"/>
    </xf>
    <xf numFmtId="281" fontId="12" fillId="0" borderId="0">
      <alignment vertical="center"/>
    </xf>
    <xf numFmtId="281" fontId="12" fillId="0" borderId="0">
      <alignment vertical="center"/>
    </xf>
    <xf numFmtId="281" fontId="12" fillId="0" borderId="0">
      <alignment vertical="center"/>
    </xf>
    <xf numFmtId="281" fontId="12" fillId="0" borderId="0">
      <alignment vertical="center"/>
    </xf>
    <xf numFmtId="281" fontId="37" fillId="0" borderId="0">
      <alignment vertical="center"/>
    </xf>
    <xf numFmtId="281" fontId="37" fillId="0" borderId="0">
      <alignment vertical="center"/>
    </xf>
    <xf numFmtId="281" fontId="37" fillId="0" borderId="0">
      <alignment vertical="center"/>
    </xf>
    <xf numFmtId="281" fontId="12" fillId="0" borderId="0">
      <alignment vertical="center"/>
    </xf>
    <xf numFmtId="281" fontId="37" fillId="0" borderId="0">
      <alignment vertical="center"/>
    </xf>
    <xf numFmtId="281" fontId="12" fillId="0" borderId="0">
      <alignment vertical="center"/>
    </xf>
    <xf numFmtId="281" fontId="12" fillId="0" borderId="0">
      <alignment vertical="center"/>
    </xf>
    <xf numFmtId="281" fontId="12" fillId="0" borderId="0">
      <alignment vertical="center"/>
    </xf>
    <xf numFmtId="281" fontId="12" fillId="0" borderId="0">
      <alignment vertical="center"/>
    </xf>
    <xf numFmtId="281" fontId="12" fillId="0" borderId="0">
      <alignment vertical="center"/>
    </xf>
    <xf numFmtId="281" fontId="12"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37" fillId="0" borderId="0">
      <alignment vertical="center"/>
    </xf>
    <xf numFmtId="281" fontId="12" fillId="0" borderId="0">
      <alignment vertical="center"/>
    </xf>
    <xf numFmtId="281" fontId="12" fillId="0" borderId="0">
      <alignment vertical="center"/>
    </xf>
    <xf numFmtId="281" fontId="12" fillId="0" borderId="0">
      <alignment vertical="center"/>
    </xf>
    <xf numFmtId="281" fontId="37" fillId="0" borderId="0">
      <alignment vertical="center"/>
    </xf>
    <xf numFmtId="281" fontId="25" fillId="0" borderId="0" applyBorder="0">
      <alignment vertical="center"/>
    </xf>
    <xf numFmtId="281" fontId="25" fillId="0" borderId="0" applyBorder="0"/>
    <xf numFmtId="281" fontId="25" fillId="0" borderId="0" applyBorder="0"/>
    <xf numFmtId="281" fontId="25" fillId="0" borderId="0" applyBorder="0"/>
    <xf numFmtId="281" fontId="25" fillId="0" borderId="0" applyBorder="0">
      <alignment vertical="center"/>
    </xf>
    <xf numFmtId="281" fontId="26" fillId="8" borderId="0" applyNumberFormat="0" applyBorder="0" applyAlignment="0" applyProtection="0">
      <alignment vertical="center"/>
    </xf>
    <xf numFmtId="281" fontId="26" fillId="8" borderId="0" applyNumberFormat="0" applyBorder="0" applyAlignment="0" applyProtection="0">
      <alignment vertical="center"/>
    </xf>
    <xf numFmtId="281" fontId="26" fillId="8" borderId="0" applyNumberFormat="0" applyBorder="0" applyAlignment="0" applyProtection="0">
      <alignment vertical="center"/>
    </xf>
    <xf numFmtId="281" fontId="26" fillId="8" borderId="0" applyNumberFormat="0" applyBorder="0" applyAlignment="0" applyProtection="0">
      <alignment vertical="center"/>
    </xf>
    <xf numFmtId="281" fontId="26" fillId="8" borderId="0" applyNumberFormat="0" applyBorder="0" applyAlignment="0" applyProtection="0">
      <alignment vertical="center"/>
    </xf>
    <xf numFmtId="281" fontId="26" fillId="9" borderId="0" applyNumberFormat="0" applyBorder="0" applyAlignment="0" applyProtection="0">
      <alignment vertical="center"/>
    </xf>
    <xf numFmtId="281" fontId="26" fillId="9" borderId="0" applyNumberFormat="0" applyBorder="0" applyAlignment="0" applyProtection="0">
      <alignment vertical="center"/>
    </xf>
    <xf numFmtId="281" fontId="26" fillId="9" borderId="0" applyNumberFormat="0" applyBorder="0" applyAlignment="0" applyProtection="0">
      <alignment vertical="center"/>
    </xf>
    <xf numFmtId="281" fontId="26" fillId="9" borderId="0" applyNumberFormat="0" applyBorder="0" applyAlignment="0" applyProtection="0">
      <alignment vertical="center"/>
    </xf>
    <xf numFmtId="281" fontId="26" fillId="9" borderId="0" applyNumberFormat="0" applyBorder="0" applyAlignment="0" applyProtection="0">
      <alignment vertical="center"/>
    </xf>
    <xf numFmtId="281" fontId="26" fillId="6" borderId="0" applyNumberFormat="0" applyBorder="0" applyAlignment="0" applyProtection="0">
      <alignment vertical="center"/>
    </xf>
    <xf numFmtId="281" fontId="26" fillId="6" borderId="0" applyNumberFormat="0" applyBorder="0" applyAlignment="0" applyProtection="0">
      <alignment vertical="center"/>
    </xf>
    <xf numFmtId="281" fontId="26" fillId="6" borderId="0" applyNumberFormat="0" applyBorder="0" applyAlignment="0" applyProtection="0">
      <alignment vertical="center"/>
    </xf>
    <xf numFmtId="281" fontId="26" fillId="6" borderId="0" applyNumberFormat="0" applyBorder="0" applyAlignment="0" applyProtection="0">
      <alignment vertical="center"/>
    </xf>
    <xf numFmtId="281" fontId="26" fillId="6" borderId="0" applyNumberFormat="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11" borderId="0" applyNumberFormat="0" applyBorder="0" applyAlignment="0" applyProtection="0">
      <alignment vertical="center"/>
    </xf>
    <xf numFmtId="281" fontId="26" fillId="11" borderId="0" applyNumberFormat="0" applyBorder="0" applyAlignment="0" applyProtection="0">
      <alignment vertical="center"/>
    </xf>
    <xf numFmtId="281" fontId="26" fillId="11" borderId="0" applyNumberFormat="0" applyBorder="0" applyAlignment="0" applyProtection="0">
      <alignment vertical="center"/>
    </xf>
    <xf numFmtId="281" fontId="26" fillId="11" borderId="0" applyNumberFormat="0" applyBorder="0" applyAlignment="0" applyProtection="0">
      <alignment vertical="center"/>
    </xf>
    <xf numFmtId="281" fontId="26" fillId="11"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5" fillId="0" borderId="0" applyBorder="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9" borderId="0" applyNumberFormat="0" applyBorder="0" applyAlignment="0" applyProtection="0">
      <alignment vertical="center"/>
    </xf>
    <xf numFmtId="281" fontId="26" fillId="9" borderId="0" applyNumberFormat="0" applyBorder="0" applyAlignment="0" applyProtection="0">
      <alignment vertical="center"/>
    </xf>
    <xf numFmtId="281" fontId="26" fillId="9" borderId="0" applyNumberFormat="0" applyBorder="0" applyAlignment="0" applyProtection="0">
      <alignment vertical="center"/>
    </xf>
    <xf numFmtId="281" fontId="26" fillId="9" borderId="0" applyNumberFormat="0" applyBorder="0" applyAlignment="0" applyProtection="0">
      <alignment vertical="center"/>
    </xf>
    <xf numFmtId="281" fontId="26" fillId="9" borderId="0" applyNumberFormat="0" applyBorder="0" applyAlignment="0" applyProtection="0">
      <alignment vertical="center"/>
    </xf>
    <xf numFmtId="281" fontId="26" fillId="6" borderId="0" applyNumberFormat="0" applyBorder="0" applyAlignment="0" applyProtection="0">
      <alignment vertical="center"/>
    </xf>
    <xf numFmtId="281" fontId="26" fillId="6" borderId="0" applyNumberFormat="0" applyBorder="0" applyAlignment="0" applyProtection="0">
      <alignment vertical="center"/>
    </xf>
    <xf numFmtId="281" fontId="26" fillId="6" borderId="0" applyNumberFormat="0" applyBorder="0" applyAlignment="0" applyProtection="0">
      <alignment vertical="center"/>
    </xf>
    <xf numFmtId="281" fontId="26" fillId="6" borderId="0" applyNumberFormat="0" applyBorder="0" applyAlignment="0" applyProtection="0">
      <alignment vertical="center"/>
    </xf>
    <xf numFmtId="281" fontId="26" fillId="6" borderId="0" applyNumberFormat="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36" fillId="13" borderId="0" applyNumberFormat="0" applyBorder="0" applyAlignment="0" applyProtection="0">
      <alignment vertical="center"/>
    </xf>
    <xf numFmtId="281" fontId="36" fillId="13" borderId="0" applyNumberFormat="0" applyBorder="0" applyAlignment="0" applyProtection="0">
      <alignment vertical="center"/>
    </xf>
    <xf numFmtId="281" fontId="36" fillId="13" borderId="0" applyNumberFormat="0" applyBorder="0" applyAlignment="0" applyProtection="0">
      <alignment vertical="center"/>
    </xf>
    <xf numFmtId="281" fontId="36" fillId="13" borderId="0" applyNumberFormat="0" applyBorder="0" applyAlignment="0" applyProtection="0">
      <alignment vertical="center"/>
    </xf>
    <xf numFmtId="281" fontId="36" fillId="13" borderId="0" applyNumberFormat="0" applyBorder="0" applyAlignment="0" applyProtection="0">
      <alignment vertical="center"/>
    </xf>
    <xf numFmtId="281" fontId="36" fillId="9" borderId="0" applyNumberFormat="0" applyBorder="0" applyAlignment="0" applyProtection="0">
      <alignment vertical="center"/>
    </xf>
    <xf numFmtId="281" fontId="36" fillId="9" borderId="0" applyNumberFormat="0" applyBorder="0" applyAlignment="0" applyProtection="0">
      <alignment vertical="center"/>
    </xf>
    <xf numFmtId="281" fontId="36" fillId="9" borderId="0" applyNumberFormat="0" applyBorder="0" applyAlignment="0" applyProtection="0">
      <alignment vertical="center"/>
    </xf>
    <xf numFmtId="281" fontId="36" fillId="9" borderId="0" applyNumberFormat="0" applyBorder="0" applyAlignment="0" applyProtection="0">
      <alignment vertical="center"/>
    </xf>
    <xf numFmtId="281" fontId="36" fillId="9" borderId="0" applyNumberFormat="0" applyBorder="0" applyAlignment="0" applyProtection="0">
      <alignment vertical="center"/>
    </xf>
    <xf numFmtId="281" fontId="36" fillId="6" borderId="0" applyNumberFormat="0" applyBorder="0" applyAlignment="0" applyProtection="0">
      <alignment vertical="center"/>
    </xf>
    <xf numFmtId="281" fontId="36" fillId="6" borderId="0" applyNumberFormat="0" applyBorder="0" applyAlignment="0" applyProtection="0">
      <alignment vertical="center"/>
    </xf>
    <xf numFmtId="281" fontId="36" fillId="6" borderId="0" applyNumberFormat="0" applyBorder="0" applyAlignment="0" applyProtection="0">
      <alignment vertical="center"/>
    </xf>
    <xf numFmtId="281" fontId="36" fillId="6" borderId="0" applyNumberFormat="0" applyBorder="0" applyAlignment="0" applyProtection="0">
      <alignment vertical="center"/>
    </xf>
    <xf numFmtId="281" fontId="36" fillId="6" borderId="0" applyNumberFormat="0" applyBorder="0" applyAlignment="0" applyProtection="0">
      <alignment vertical="center"/>
    </xf>
    <xf numFmtId="281" fontId="36" fillId="10" borderId="0" applyNumberFormat="0" applyBorder="0" applyAlignment="0" applyProtection="0">
      <alignment vertical="center"/>
    </xf>
    <xf numFmtId="281" fontId="36" fillId="10" borderId="0" applyNumberFormat="0" applyBorder="0" applyAlignment="0" applyProtection="0">
      <alignment vertical="center"/>
    </xf>
    <xf numFmtId="281" fontId="36" fillId="10" borderId="0" applyNumberFormat="0" applyBorder="0" applyAlignment="0" applyProtection="0">
      <alignment vertical="center"/>
    </xf>
    <xf numFmtId="281" fontId="36" fillId="10" borderId="0" applyNumberFormat="0" applyBorder="0" applyAlignment="0" applyProtection="0">
      <alignment vertical="center"/>
    </xf>
    <xf numFmtId="281" fontId="36" fillId="10" borderId="0" applyNumberFormat="0" applyBorder="0" applyAlignment="0" applyProtection="0">
      <alignment vertical="center"/>
    </xf>
    <xf numFmtId="281" fontId="36" fillId="13" borderId="0" applyNumberFormat="0" applyBorder="0" applyAlignment="0" applyProtection="0">
      <alignment vertical="center"/>
    </xf>
    <xf numFmtId="281" fontId="36" fillId="13" borderId="0" applyNumberFormat="0" applyBorder="0" applyAlignment="0" applyProtection="0">
      <alignment vertical="center"/>
    </xf>
    <xf numFmtId="281" fontId="36" fillId="13" borderId="0" applyNumberFormat="0" applyBorder="0" applyAlignment="0" applyProtection="0">
      <alignment vertical="center"/>
    </xf>
    <xf numFmtId="281" fontId="36" fillId="13" borderId="0" applyNumberFormat="0" applyBorder="0" applyAlignment="0" applyProtection="0">
      <alignment vertical="center"/>
    </xf>
    <xf numFmtId="281" fontId="36" fillId="13" borderId="0" applyNumberFormat="0" applyBorder="0" applyAlignment="0" applyProtection="0">
      <alignment vertical="center"/>
    </xf>
    <xf numFmtId="281" fontId="36" fillId="12" borderId="0" applyNumberFormat="0" applyBorder="0" applyAlignment="0" applyProtection="0">
      <alignment vertical="center"/>
    </xf>
    <xf numFmtId="281" fontId="36" fillId="12" borderId="0" applyNumberFormat="0" applyBorder="0" applyAlignment="0" applyProtection="0">
      <alignment vertical="center"/>
    </xf>
    <xf numFmtId="281" fontId="36" fillId="12" borderId="0" applyNumberFormat="0" applyBorder="0" applyAlignment="0" applyProtection="0">
      <alignment vertical="center"/>
    </xf>
    <xf numFmtId="281" fontId="36" fillId="12" borderId="0" applyNumberFormat="0" applyBorder="0" applyAlignment="0" applyProtection="0">
      <alignment vertical="center"/>
    </xf>
    <xf numFmtId="281" fontId="36" fillId="12" borderId="0" applyNumberFormat="0" applyBorder="0" applyAlignment="0" applyProtection="0">
      <alignment vertical="center"/>
    </xf>
    <xf numFmtId="181" fontId="26" fillId="0" borderId="0" applyFont="0" applyFill="0" applyBorder="0" applyAlignment="0" applyProtection="0">
      <alignment vertical="center"/>
    </xf>
    <xf numFmtId="181" fontId="48" fillId="0" borderId="0" applyFont="0" applyFill="0" applyBorder="0" applyAlignment="0" applyProtection="0">
      <alignment vertical="center"/>
    </xf>
    <xf numFmtId="183" fontId="26" fillId="0" borderId="0" applyFont="0" applyFill="0" applyBorder="0" applyAlignment="0" applyProtection="0">
      <alignment vertical="center"/>
    </xf>
    <xf numFmtId="183" fontId="25" fillId="0" borderId="0" applyFont="0" applyFill="0" applyBorder="0" applyAlignment="0" applyProtection="0">
      <alignment vertical="center"/>
    </xf>
    <xf numFmtId="183" fontId="26" fillId="0" borderId="0" applyFont="0" applyFill="0" applyBorder="0" applyAlignment="0" applyProtection="0">
      <alignment vertical="center"/>
    </xf>
    <xf numFmtId="183" fontId="48" fillId="0" borderId="0" applyFont="0" applyFill="0" applyBorder="0" applyAlignment="0" applyProtection="0"/>
    <xf numFmtId="183" fontId="48" fillId="0" borderId="0" applyFont="0" applyFill="0" applyBorder="0" applyAlignment="0" applyProtection="0">
      <alignment vertical="center"/>
    </xf>
    <xf numFmtId="281" fontId="52" fillId="7" borderId="0" applyNumberFormat="0" applyBorder="0" applyAlignment="0" applyProtection="0">
      <alignment vertical="center"/>
    </xf>
    <xf numFmtId="281" fontId="33" fillId="0" borderId="7" applyNumberFormat="0" applyAlignment="0" applyProtection="0">
      <alignment horizontal="left" vertical="center"/>
    </xf>
    <xf numFmtId="281" fontId="33" fillId="0" borderId="6">
      <alignment horizontal="left" vertical="center"/>
    </xf>
    <xf numFmtId="281" fontId="52" fillId="15" borderId="8" applyNumberFormat="0" applyBorder="0" applyAlignment="0" applyProtection="0">
      <alignment vertical="center"/>
    </xf>
    <xf numFmtId="187" fontId="25" fillId="0" borderId="0">
      <alignment vertical="center"/>
    </xf>
    <xf numFmtId="281" fontId="12" fillId="0" borderId="0"/>
    <xf numFmtId="281" fontId="12" fillId="0" borderId="0"/>
    <xf numFmtId="281" fontId="26" fillId="0" borderId="0">
      <alignment vertical="center"/>
    </xf>
    <xf numFmtId="281" fontId="55" fillId="0" borderId="0"/>
    <xf numFmtId="281" fontId="25" fillId="0" borderId="0"/>
    <xf numFmtId="281" fontId="31" fillId="0" borderId="0">
      <alignment vertical="center"/>
    </xf>
    <xf numFmtId="281" fontId="55" fillId="0" borderId="0">
      <alignment vertical="center"/>
    </xf>
    <xf numFmtId="281" fontId="27" fillId="0" borderId="0"/>
    <xf numFmtId="10" fontId="25" fillId="0" borderId="0" applyFont="0" applyFill="0" applyBorder="0" applyAlignment="0" applyProtection="0">
      <alignment vertical="center"/>
    </xf>
    <xf numFmtId="9" fontId="24" fillId="0" borderId="0" applyFont="0" applyFill="0" applyBorder="0" applyAlignment="0" applyProtection="0"/>
    <xf numFmtId="9" fontId="48" fillId="0" borderId="0" applyFont="0" applyFill="0" applyBorder="0" applyAlignment="0" applyProtection="0"/>
    <xf numFmtId="181" fontId="25" fillId="0" borderId="0" applyFont="0" applyFill="0" applyBorder="0" applyAlignment="0" applyProtection="0">
      <alignment vertical="center"/>
    </xf>
    <xf numFmtId="281" fontId="27" fillId="0" borderId="0">
      <alignment vertical="top"/>
      <protection locked="0"/>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48" fillId="0" borderId="0" applyFont="0" applyFill="0" applyBorder="0" applyAlignment="0" applyProtection="0"/>
    <xf numFmtId="9" fontId="48" fillId="0" borderId="0" applyFont="0" applyFill="0" applyBorder="0" applyAlignment="0" applyProtection="0">
      <alignment vertical="center"/>
    </xf>
    <xf numFmtId="9" fontId="26" fillId="0" borderId="0" applyFont="0" applyFill="0" applyBorder="0" applyAlignment="0" applyProtection="0">
      <alignment vertical="center"/>
    </xf>
    <xf numFmtId="281" fontId="25" fillId="0" borderId="0" applyFont="0" applyFill="0" applyBorder="0" applyAlignment="0" applyProtection="0">
      <alignment vertical="center"/>
    </xf>
    <xf numFmtId="281" fontId="25" fillId="0" borderId="0" applyFont="0" applyFill="0" applyBorder="0" applyAlignment="0" applyProtection="0">
      <alignment vertical="center"/>
    </xf>
    <xf numFmtId="281" fontId="40" fillId="0" borderId="9" applyNumberFormat="0" applyFill="0" applyAlignment="0" applyProtection="0">
      <alignment vertical="center"/>
    </xf>
    <xf numFmtId="281" fontId="40" fillId="0" borderId="9" applyNumberFormat="0" applyFill="0" applyAlignment="0" applyProtection="0">
      <alignment vertical="center"/>
    </xf>
    <xf numFmtId="281" fontId="40" fillId="0" borderId="9" applyNumberFormat="0" applyFill="0" applyAlignment="0" applyProtection="0">
      <alignment vertical="center"/>
    </xf>
    <xf numFmtId="281" fontId="40" fillId="0" borderId="9" applyNumberFormat="0" applyFill="0" applyAlignment="0" applyProtection="0">
      <alignment vertical="center"/>
    </xf>
    <xf numFmtId="281" fontId="40" fillId="0" borderId="9" applyNumberFormat="0" applyFill="0" applyAlignment="0" applyProtection="0">
      <alignment vertical="center"/>
    </xf>
    <xf numFmtId="281" fontId="42" fillId="0" borderId="10" applyNumberFormat="0" applyFill="0" applyAlignment="0" applyProtection="0">
      <alignment vertical="center"/>
    </xf>
    <xf numFmtId="281" fontId="42" fillId="0" borderId="10" applyNumberFormat="0" applyFill="0" applyAlignment="0" applyProtection="0">
      <alignment vertical="center"/>
    </xf>
    <xf numFmtId="281" fontId="42" fillId="0" borderId="10" applyNumberFormat="0" applyFill="0" applyAlignment="0" applyProtection="0">
      <alignment vertical="center"/>
    </xf>
    <xf numFmtId="281" fontId="42" fillId="0" borderId="10" applyNumberFormat="0" applyFill="0" applyAlignment="0" applyProtection="0">
      <alignment vertical="center"/>
    </xf>
    <xf numFmtId="281" fontId="42" fillId="0" borderId="10" applyNumberFormat="0" applyFill="0" applyAlignment="0" applyProtection="0">
      <alignment vertical="center"/>
    </xf>
    <xf numFmtId="281" fontId="32" fillId="0" borderId="11" applyNumberFormat="0" applyFill="0" applyAlignment="0" applyProtection="0">
      <alignment vertical="center"/>
    </xf>
    <xf numFmtId="281" fontId="32" fillId="0" borderId="11" applyNumberFormat="0" applyFill="0" applyAlignment="0" applyProtection="0">
      <alignment vertical="center"/>
    </xf>
    <xf numFmtId="281" fontId="32" fillId="0" borderId="11" applyNumberFormat="0" applyFill="0" applyAlignment="0" applyProtection="0">
      <alignment vertical="center"/>
    </xf>
    <xf numFmtId="281" fontId="32" fillId="0" borderId="11" applyNumberFormat="0" applyFill="0" applyAlignment="0" applyProtection="0">
      <alignment vertical="center"/>
    </xf>
    <xf numFmtId="281" fontId="32" fillId="0" borderId="11" applyNumberFormat="0" applyFill="0" applyAlignment="0" applyProtection="0">
      <alignment vertical="center"/>
    </xf>
    <xf numFmtId="281" fontId="32" fillId="0" borderId="0" applyNumberFormat="0" applyFill="0" applyBorder="0" applyAlignment="0" applyProtection="0">
      <alignment vertical="center"/>
    </xf>
    <xf numFmtId="281" fontId="32" fillId="0" borderId="0" applyNumberFormat="0" applyFill="0" applyBorder="0" applyAlignment="0" applyProtection="0">
      <alignment vertical="center"/>
    </xf>
    <xf numFmtId="281" fontId="32" fillId="0" borderId="0" applyNumberFormat="0" applyFill="0" applyBorder="0" applyAlignment="0" applyProtection="0">
      <alignment vertical="center"/>
    </xf>
    <xf numFmtId="281" fontId="32" fillId="0" borderId="0" applyNumberFormat="0" applyFill="0" applyBorder="0" applyAlignment="0" applyProtection="0">
      <alignment vertical="center"/>
    </xf>
    <xf numFmtId="281" fontId="32" fillId="0" borderId="0" applyNumberFormat="0" applyFill="0" applyBorder="0" applyAlignment="0" applyProtection="0">
      <alignment vertical="center"/>
    </xf>
    <xf numFmtId="281" fontId="53" fillId="0" borderId="0" applyNumberFormat="0" applyFill="0" applyBorder="0" applyAlignment="0" applyProtection="0">
      <alignment vertical="center"/>
    </xf>
    <xf numFmtId="281" fontId="53" fillId="0" borderId="0" applyNumberFormat="0" applyFill="0" applyBorder="0" applyAlignment="0" applyProtection="0">
      <alignment vertical="center"/>
    </xf>
    <xf numFmtId="281" fontId="53" fillId="0" borderId="0" applyNumberFormat="0" applyFill="0" applyBorder="0" applyAlignment="0" applyProtection="0">
      <alignment vertical="center"/>
    </xf>
    <xf numFmtId="281" fontId="53" fillId="0" borderId="0" applyNumberFormat="0" applyFill="0" applyBorder="0" applyAlignment="0" applyProtection="0">
      <alignment vertical="center"/>
    </xf>
    <xf numFmtId="281" fontId="53" fillId="0" borderId="0" applyNumberFormat="0" applyFill="0" applyBorder="0" applyAlignment="0" applyProtection="0">
      <alignment vertical="center"/>
    </xf>
    <xf numFmtId="281" fontId="34" fillId="9" borderId="0" applyNumberFormat="0" applyBorder="0" applyAlignment="0" applyProtection="0">
      <alignment vertical="center"/>
    </xf>
    <xf numFmtId="281" fontId="34" fillId="9" borderId="0" applyNumberFormat="0" applyBorder="0" applyAlignment="0" applyProtection="0">
      <alignment vertical="center"/>
    </xf>
    <xf numFmtId="281" fontId="34" fillId="9" borderId="0" applyNumberFormat="0" applyBorder="0" applyAlignment="0" applyProtection="0">
      <alignment vertical="center"/>
    </xf>
    <xf numFmtId="281" fontId="34" fillId="9" borderId="0" applyNumberFormat="0" applyBorder="0" applyAlignment="0" applyProtection="0">
      <alignment vertical="center"/>
    </xf>
    <xf numFmtId="281" fontId="34" fillId="9" borderId="0" applyNumberFormat="0" applyBorder="0" applyAlignment="0" applyProtection="0">
      <alignment vertical="center"/>
    </xf>
    <xf numFmtId="4" fontId="29" fillId="0" borderId="0" applyBorder="0" applyProtection="0">
      <alignment horizontal="center" vertical="center"/>
    </xf>
    <xf numFmtId="281" fontId="55" fillId="0" borderId="0">
      <alignment vertical="center"/>
    </xf>
    <xf numFmtId="281" fontId="55" fillId="0" borderId="0"/>
    <xf numFmtId="281" fontId="26" fillId="0" borderId="0"/>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56" fillId="0" borderId="0">
      <alignment vertical="center"/>
    </xf>
    <xf numFmtId="281" fontId="25" fillId="0" borderId="0">
      <alignment vertical="center"/>
    </xf>
    <xf numFmtId="281" fontId="55" fillId="0" borderId="0"/>
    <xf numFmtId="281" fontId="26" fillId="0" borderId="0">
      <alignment vertical="center"/>
    </xf>
    <xf numFmtId="281" fontId="57" fillId="0" borderId="0"/>
    <xf numFmtId="281" fontId="47" fillId="0" borderId="0">
      <alignment vertical="center"/>
    </xf>
    <xf numFmtId="281" fontId="25" fillId="0" borderId="0">
      <alignment vertical="center"/>
    </xf>
    <xf numFmtId="281" fontId="25" fillId="0" borderId="0">
      <alignment vertical="center"/>
    </xf>
    <xf numFmtId="281" fontId="25" fillId="0" borderId="0">
      <alignment vertical="center"/>
    </xf>
    <xf numFmtId="281" fontId="44" fillId="0" borderId="0" applyNumberFormat="0" applyFill="0" applyBorder="0" applyAlignment="0" applyProtection="0">
      <alignment vertical="top"/>
      <protection locked="0"/>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39" fillId="0" borderId="12" applyNumberFormat="0" applyFill="0" applyAlignment="0" applyProtection="0">
      <alignment vertical="center"/>
    </xf>
    <xf numFmtId="281" fontId="39" fillId="0" borderId="12" applyNumberFormat="0" applyFill="0" applyAlignment="0" applyProtection="0">
      <alignment vertical="center"/>
    </xf>
    <xf numFmtId="281" fontId="39" fillId="0" borderId="12" applyNumberFormat="0" applyFill="0" applyAlignment="0" applyProtection="0">
      <alignment vertical="center"/>
    </xf>
    <xf numFmtId="281" fontId="39" fillId="0" borderId="12" applyNumberFormat="0" applyFill="0" applyAlignment="0" applyProtection="0">
      <alignment vertical="center"/>
    </xf>
    <xf numFmtId="281" fontId="39" fillId="0" borderId="12" applyNumberFormat="0" applyFill="0" applyAlignment="0" applyProtection="0">
      <alignment vertical="center"/>
    </xf>
    <xf numFmtId="281" fontId="43" fillId="16" borderId="13" applyNumberFormat="0" applyAlignment="0" applyProtection="0">
      <alignment vertical="center"/>
    </xf>
    <xf numFmtId="281" fontId="43" fillId="16" borderId="13" applyNumberFormat="0" applyAlignment="0" applyProtection="0">
      <alignment vertical="center"/>
    </xf>
    <xf numFmtId="281" fontId="43" fillId="16" borderId="13" applyNumberFormat="0" applyAlignment="0" applyProtection="0">
      <alignment vertical="center"/>
    </xf>
    <xf numFmtId="281" fontId="43" fillId="16" borderId="13" applyNumberFormat="0" applyAlignment="0" applyProtection="0">
      <alignment vertical="center"/>
    </xf>
    <xf numFmtId="281" fontId="43" fillId="16" borderId="13" applyNumberFormat="0" applyAlignment="0" applyProtection="0">
      <alignment vertical="center"/>
    </xf>
    <xf numFmtId="281" fontId="45" fillId="17" borderId="14" applyNumberFormat="0" applyAlignment="0" applyProtection="0">
      <alignment vertical="center"/>
    </xf>
    <xf numFmtId="281" fontId="45" fillId="17" borderId="14" applyNumberFormat="0" applyAlignment="0" applyProtection="0">
      <alignment vertical="center"/>
    </xf>
    <xf numFmtId="281" fontId="45" fillId="17" borderId="14" applyNumberFormat="0" applyAlignment="0" applyProtection="0">
      <alignment vertical="center"/>
    </xf>
    <xf numFmtId="281" fontId="45" fillId="17" borderId="14" applyNumberFormat="0" applyAlignment="0" applyProtection="0">
      <alignment vertical="center"/>
    </xf>
    <xf numFmtId="281" fontId="45" fillId="17" borderId="14" applyNumberFormat="0" applyAlignment="0" applyProtection="0">
      <alignment vertical="center"/>
    </xf>
    <xf numFmtId="281" fontId="46"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49" fillId="0" borderId="0" applyNumberFormat="0" applyFill="0" applyBorder="0" applyAlignment="0" applyProtection="0">
      <alignment vertical="center"/>
    </xf>
    <xf numFmtId="281" fontId="49" fillId="0" borderId="0" applyNumberFormat="0" applyFill="0" applyBorder="0" applyAlignment="0" applyProtection="0">
      <alignment vertical="center"/>
    </xf>
    <xf numFmtId="281" fontId="49" fillId="0" borderId="0" applyNumberFormat="0" applyFill="0" applyBorder="0" applyAlignment="0" applyProtection="0">
      <alignment vertical="center"/>
    </xf>
    <xf numFmtId="281" fontId="49" fillId="0" borderId="0" applyNumberFormat="0" applyFill="0" applyBorder="0" applyAlignment="0" applyProtection="0">
      <alignment vertical="center"/>
    </xf>
    <xf numFmtId="281" fontId="49" fillId="0" borderId="0" applyNumberFormat="0" applyFill="0" applyBorder="0" applyAlignment="0" applyProtection="0">
      <alignment vertical="center"/>
    </xf>
    <xf numFmtId="281" fontId="38" fillId="0" borderId="15" applyNumberFormat="0" applyFill="0" applyAlignment="0" applyProtection="0">
      <alignment vertical="center"/>
    </xf>
    <xf numFmtId="281" fontId="38" fillId="0" borderId="15" applyNumberFormat="0" applyFill="0" applyAlignment="0" applyProtection="0">
      <alignment vertical="center"/>
    </xf>
    <xf numFmtId="281" fontId="38" fillId="0" borderId="15" applyNumberFormat="0" applyFill="0" applyAlignment="0" applyProtection="0">
      <alignment vertical="center"/>
    </xf>
    <xf numFmtId="281" fontId="38" fillId="0" borderId="15" applyNumberFormat="0" applyFill="0" applyAlignment="0" applyProtection="0">
      <alignment vertical="center"/>
    </xf>
    <xf numFmtId="281" fontId="38" fillId="0" borderId="15" applyNumberFormat="0" applyFill="0" applyAlignment="0" applyProtection="0">
      <alignment vertical="center"/>
    </xf>
    <xf numFmtId="183" fontId="25" fillId="0" borderId="0" applyFont="0" applyFill="0" applyBorder="0" applyAlignment="0" applyProtection="0">
      <alignment vertical="center"/>
    </xf>
    <xf numFmtId="183" fontId="25" fillId="0" borderId="0" applyFont="0" applyFill="0" applyBorder="0" applyAlignment="0" applyProtection="0">
      <alignment vertical="center"/>
    </xf>
    <xf numFmtId="183" fontId="25" fillId="0" borderId="0" applyFont="0" applyFill="0" applyBorder="0" applyAlignment="0" applyProtection="0">
      <alignment vertical="center"/>
    </xf>
    <xf numFmtId="183" fontId="25" fillId="0" borderId="0" applyFont="0" applyFill="0" applyBorder="0" applyAlignment="0" applyProtection="0">
      <alignment vertical="center"/>
    </xf>
    <xf numFmtId="183" fontId="25" fillId="0" borderId="0" applyFont="0" applyFill="0" applyBorder="0" applyAlignment="0" applyProtection="0"/>
    <xf numFmtId="183" fontId="25" fillId="0" borderId="0" applyFont="0" applyFill="0" applyBorder="0" applyAlignment="0" applyProtection="0"/>
    <xf numFmtId="183" fontId="25" fillId="0" borderId="0" applyFont="0" applyFill="0" applyBorder="0" applyAlignment="0" applyProtection="0">
      <alignment vertical="center"/>
    </xf>
    <xf numFmtId="183" fontId="48" fillId="0" borderId="0" applyFont="0" applyFill="0" applyBorder="0" applyAlignment="0" applyProtection="0"/>
    <xf numFmtId="183" fontId="26" fillId="0" borderId="0" applyFont="0" applyFill="0" applyBorder="0" applyAlignment="0" applyProtection="0">
      <alignment vertical="center"/>
    </xf>
    <xf numFmtId="183" fontId="25" fillId="0" borderId="0" applyFont="0" applyFill="0" applyBorder="0" applyAlignment="0" applyProtection="0">
      <alignment vertical="center"/>
    </xf>
    <xf numFmtId="183" fontId="48" fillId="0" borderId="0" applyFont="0" applyFill="0" applyBorder="0" applyAlignment="0" applyProtection="0">
      <alignment vertical="center"/>
    </xf>
    <xf numFmtId="183" fontId="48" fillId="0" borderId="0" applyFont="0" applyFill="0" applyBorder="0" applyAlignment="0" applyProtection="0"/>
    <xf numFmtId="183" fontId="26" fillId="0" borderId="0" applyFont="0" applyFill="0" applyBorder="0" applyAlignment="0" applyProtection="0">
      <alignment vertical="center"/>
    </xf>
    <xf numFmtId="181" fontId="25" fillId="0" borderId="0" applyFont="0" applyFill="0" applyBorder="0" applyAlignment="0" applyProtection="0">
      <alignment vertical="center"/>
    </xf>
    <xf numFmtId="181" fontId="48" fillId="0" borderId="0" applyFont="0" applyFill="0" applyBorder="0" applyAlignment="0" applyProtection="0">
      <alignment vertical="center"/>
    </xf>
    <xf numFmtId="181" fontId="26" fillId="0" borderId="0" applyFont="0" applyFill="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36" fillId="19" borderId="0" applyNumberFormat="0" applyBorder="0" applyAlignment="0" applyProtection="0">
      <alignment vertical="center"/>
    </xf>
    <xf numFmtId="281" fontId="36" fillId="19" borderId="0" applyNumberFormat="0" applyBorder="0" applyAlignment="0" applyProtection="0">
      <alignment vertical="center"/>
    </xf>
    <xf numFmtId="281" fontId="36" fillId="19" borderId="0" applyNumberFormat="0" applyBorder="0" applyAlignment="0" applyProtection="0">
      <alignment vertical="center"/>
    </xf>
    <xf numFmtId="281" fontId="36" fillId="19" borderId="0" applyNumberFormat="0" applyBorder="0" applyAlignment="0" applyProtection="0">
      <alignment vertical="center"/>
    </xf>
    <xf numFmtId="281" fontId="36" fillId="19" borderId="0" applyNumberFormat="0" applyBorder="0" applyAlignment="0" applyProtection="0">
      <alignment vertical="center"/>
    </xf>
    <xf numFmtId="281" fontId="36" fillId="20" borderId="0" applyNumberFormat="0" applyBorder="0" applyAlignment="0" applyProtection="0">
      <alignment vertical="center"/>
    </xf>
    <xf numFmtId="281" fontId="36" fillId="20" borderId="0" applyNumberFormat="0" applyBorder="0" applyAlignment="0" applyProtection="0">
      <alignment vertical="center"/>
    </xf>
    <xf numFmtId="281" fontId="36" fillId="20" borderId="0" applyNumberFormat="0" applyBorder="0" applyAlignment="0" applyProtection="0">
      <alignment vertical="center"/>
    </xf>
    <xf numFmtId="281" fontId="36" fillId="20" borderId="0" applyNumberFormat="0" applyBorder="0" applyAlignment="0" applyProtection="0">
      <alignment vertical="center"/>
    </xf>
    <xf numFmtId="281" fontId="36" fillId="20"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21" borderId="0" applyNumberFormat="0" applyBorder="0" applyAlignment="0" applyProtection="0">
      <alignment vertical="center"/>
    </xf>
    <xf numFmtId="281" fontId="36" fillId="21" borderId="0" applyNumberFormat="0" applyBorder="0" applyAlignment="0" applyProtection="0">
      <alignment vertical="center"/>
    </xf>
    <xf numFmtId="281" fontId="36" fillId="21" borderId="0" applyNumberFormat="0" applyBorder="0" applyAlignment="0" applyProtection="0">
      <alignment vertical="center"/>
    </xf>
    <xf numFmtId="281" fontId="36" fillId="21" borderId="0" applyNumberFormat="0" applyBorder="0" applyAlignment="0" applyProtection="0">
      <alignment vertical="center"/>
    </xf>
    <xf numFmtId="281" fontId="36" fillId="21" borderId="0" applyNumberFormat="0" applyBorder="0" applyAlignment="0" applyProtection="0">
      <alignment vertical="center"/>
    </xf>
    <xf numFmtId="281" fontId="34" fillId="22" borderId="0" applyNumberFormat="0" applyBorder="0" applyAlignment="0" applyProtection="0">
      <alignment vertical="center"/>
    </xf>
    <xf numFmtId="281" fontId="34" fillId="22" borderId="0" applyNumberFormat="0" applyBorder="0" applyAlignment="0" applyProtection="0">
      <alignment vertical="center"/>
    </xf>
    <xf numFmtId="281" fontId="34" fillId="22" borderId="0" applyNumberFormat="0" applyBorder="0" applyAlignment="0" applyProtection="0">
      <alignment vertical="center"/>
    </xf>
    <xf numFmtId="281" fontId="34" fillId="22" borderId="0" applyNumberFormat="0" applyBorder="0" applyAlignment="0" applyProtection="0">
      <alignment vertical="center"/>
    </xf>
    <xf numFmtId="281" fontId="34" fillId="22" borderId="0" applyNumberFormat="0" applyBorder="0" applyAlignment="0" applyProtection="0">
      <alignment vertical="center"/>
    </xf>
    <xf numFmtId="281" fontId="35" fillId="16" borderId="16" applyNumberFormat="0" applyAlignment="0" applyProtection="0">
      <alignment vertical="center"/>
    </xf>
    <xf numFmtId="281" fontId="35" fillId="16" borderId="16" applyNumberFormat="0" applyAlignment="0" applyProtection="0">
      <alignment vertical="center"/>
    </xf>
    <xf numFmtId="281" fontId="35" fillId="16" borderId="16" applyNumberFormat="0" applyAlignment="0" applyProtection="0">
      <alignment vertical="center"/>
    </xf>
    <xf numFmtId="281" fontId="35" fillId="16" borderId="16" applyNumberFormat="0" applyAlignment="0" applyProtection="0">
      <alignment vertical="center"/>
    </xf>
    <xf numFmtId="281" fontId="35" fillId="16" borderId="16" applyNumberFormat="0" applyAlignment="0" applyProtection="0">
      <alignment vertical="center"/>
    </xf>
    <xf numFmtId="281" fontId="54" fillId="12" borderId="13" applyNumberFormat="0" applyAlignment="0" applyProtection="0">
      <alignment vertical="center"/>
    </xf>
    <xf numFmtId="281" fontId="54" fillId="12" borderId="13" applyNumberFormat="0" applyAlignment="0" applyProtection="0">
      <alignment vertical="center"/>
    </xf>
    <xf numFmtId="281" fontId="54" fillId="12" borderId="13" applyNumberFormat="0" applyAlignment="0" applyProtection="0">
      <alignment vertical="center"/>
    </xf>
    <xf numFmtId="281" fontId="54" fillId="12" borderId="13" applyNumberFormat="0" applyAlignment="0" applyProtection="0">
      <alignment vertical="center"/>
    </xf>
    <xf numFmtId="281" fontId="54" fillId="12" borderId="13" applyNumberFormat="0" applyAlignment="0" applyProtection="0">
      <alignment vertical="center"/>
    </xf>
    <xf numFmtId="281" fontId="51" fillId="0" borderId="0">
      <alignment vertical="center"/>
    </xf>
    <xf numFmtId="281" fontId="28" fillId="0" borderId="0"/>
    <xf numFmtId="281" fontId="50" fillId="0" borderId="0">
      <alignment vertical="center"/>
    </xf>
    <xf numFmtId="40" fontId="25" fillId="0" borderId="0" applyFont="0" applyFill="0" applyBorder="0" applyAlignment="0" applyProtection="0">
      <alignment vertical="center"/>
    </xf>
    <xf numFmtId="38" fontId="25" fillId="0" borderId="0" applyFont="0" applyFill="0" applyBorder="0" applyAlignment="0" applyProtection="0">
      <alignment vertical="center"/>
    </xf>
    <xf numFmtId="281" fontId="25" fillId="15" borderId="17" applyNumberFormat="0" applyFont="0" applyAlignment="0" applyProtection="0">
      <alignment vertical="center"/>
    </xf>
    <xf numFmtId="281" fontId="25" fillId="15" borderId="17" applyNumberFormat="0" applyFont="0" applyAlignment="0" applyProtection="0">
      <alignment vertical="center"/>
    </xf>
    <xf numFmtId="281" fontId="25" fillId="15" borderId="17" applyNumberFormat="0" applyFont="0" applyAlignment="0" applyProtection="0">
      <alignment vertical="center"/>
    </xf>
    <xf numFmtId="281" fontId="25" fillId="15" borderId="17" applyNumberFormat="0" applyFont="0" applyAlignment="0" applyProtection="0">
      <alignment vertical="center"/>
    </xf>
    <xf numFmtId="281" fontId="25" fillId="15" borderId="17" applyNumberFormat="0" applyFont="0" applyAlignment="0" applyProtection="0">
      <alignment vertical="center"/>
    </xf>
    <xf numFmtId="281" fontId="58" fillId="0" borderId="0">
      <alignment vertical="center"/>
    </xf>
    <xf numFmtId="281" fontId="58" fillId="0" borderId="0">
      <alignment vertical="center"/>
    </xf>
    <xf numFmtId="183" fontId="58" fillId="0" borderId="0" applyFont="0" applyFill="0" applyBorder="0" applyAlignment="0" applyProtection="0">
      <alignment vertical="center"/>
    </xf>
    <xf numFmtId="183" fontId="58" fillId="0" borderId="0" applyFont="0" applyFill="0" applyBorder="0" applyAlignment="0" applyProtection="0">
      <alignment vertical="center"/>
    </xf>
    <xf numFmtId="183" fontId="58" fillId="0" borderId="0" applyFont="0" applyFill="0" applyBorder="0" applyAlignment="0" applyProtection="0">
      <alignment vertical="center"/>
    </xf>
    <xf numFmtId="183" fontId="11" fillId="0" borderId="0" applyFont="0" applyFill="0" applyBorder="0" applyAlignment="0" applyProtection="0"/>
    <xf numFmtId="281" fontId="12" fillId="0" borderId="0"/>
    <xf numFmtId="281" fontId="11" fillId="23" borderId="19" applyNumberFormat="0" applyFont="0" applyAlignment="0" applyProtection="0"/>
    <xf numFmtId="281" fontId="61" fillId="0" borderId="0"/>
    <xf numFmtId="281" fontId="12" fillId="0" borderId="0" applyNumberFormat="0" applyFont="0" applyFill="0" applyBorder="0" applyAlignment="0" applyProtection="0"/>
    <xf numFmtId="183" fontId="13" fillId="0" borderId="0" applyFont="0" applyFill="0" applyBorder="0" applyAlignment="0" applyProtection="0"/>
    <xf numFmtId="281" fontId="9" fillId="0" borderId="0"/>
    <xf numFmtId="281" fontId="86" fillId="0" borderId="0"/>
    <xf numFmtId="14" fontId="14" fillId="11" borderId="20">
      <alignment horizontal="center" vertical="center" wrapText="1"/>
    </xf>
    <xf numFmtId="183" fontId="86" fillId="0" borderId="0" applyFont="0" applyFill="0" applyBorder="0" applyAlignment="0" applyProtection="0"/>
    <xf numFmtId="281" fontId="47" fillId="0" borderId="0"/>
    <xf numFmtId="183" fontId="26" fillId="0" borderId="0" applyFont="0" applyFill="0" applyBorder="0" applyAlignment="0" applyProtection="0">
      <alignment vertical="center"/>
    </xf>
    <xf numFmtId="281" fontId="81" fillId="0" borderId="0" applyNumberFormat="0" applyFill="0" applyBorder="0" applyAlignment="0" applyProtection="0"/>
    <xf numFmtId="9" fontId="86" fillId="0" borderId="0" applyFont="0" applyFill="0" applyBorder="0" applyAlignment="0" applyProtection="0"/>
    <xf numFmtId="183" fontId="28" fillId="0" borderId="0" applyFont="0" applyFill="0" applyBorder="0" applyAlignment="0" applyProtection="0"/>
    <xf numFmtId="183" fontId="12" fillId="0" borderId="0" applyFont="0" applyFill="0" applyBorder="0" applyAlignment="0" applyProtection="0"/>
    <xf numFmtId="183" fontId="24"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3" fontId="86" fillId="0" borderId="0" applyFont="0" applyFill="0" applyBorder="0" applyAlignment="0" applyProtection="0"/>
    <xf numFmtId="281" fontId="12" fillId="0" borderId="0"/>
    <xf numFmtId="183" fontId="12" fillId="0" borderId="0" applyFont="0" applyFill="0" applyBorder="0" applyAlignment="0" applyProtection="0"/>
    <xf numFmtId="183" fontId="86" fillId="0" borderId="0" applyFont="0" applyFill="0" applyBorder="0" applyAlignment="0" applyProtection="0"/>
    <xf numFmtId="9" fontId="24" fillId="0" borderId="0" applyFont="0" applyFill="0" applyBorder="0" applyAlignment="0" applyProtection="0"/>
    <xf numFmtId="183" fontId="86" fillId="0" borderId="0" applyFont="0" applyFill="0" applyBorder="0" applyAlignment="0" applyProtection="0"/>
    <xf numFmtId="183" fontId="24" fillId="0" borderId="0" applyFont="0" applyFill="0" applyBorder="0" applyAlignment="0" applyProtection="0"/>
    <xf numFmtId="281" fontId="12" fillId="0" borderId="0"/>
    <xf numFmtId="281" fontId="82" fillId="0" borderId="0">
      <protection locked="0"/>
    </xf>
    <xf numFmtId="178" fontId="86" fillId="0" borderId="0" applyFont="0" applyFill="0" applyBorder="0" applyAlignment="0" applyProtection="0"/>
    <xf numFmtId="281" fontId="47" fillId="0" borderId="0"/>
    <xf numFmtId="281" fontId="86" fillId="0" borderId="0"/>
    <xf numFmtId="281" fontId="83" fillId="0" borderId="0"/>
    <xf numFmtId="281" fontId="86" fillId="0" borderId="0"/>
    <xf numFmtId="281" fontId="86" fillId="0" borderId="0"/>
    <xf numFmtId="281" fontId="12" fillId="0" borderId="0">
      <alignment vertical="top"/>
    </xf>
    <xf numFmtId="281" fontId="12" fillId="0" borderId="0"/>
    <xf numFmtId="281" fontId="86" fillId="0" borderId="0"/>
    <xf numFmtId="281" fontId="86" fillId="0" borderId="0"/>
    <xf numFmtId="281" fontId="12" fillId="0" borderId="0"/>
    <xf numFmtId="281" fontId="86" fillId="0" borderId="0"/>
    <xf numFmtId="281" fontId="12" fillId="0" borderId="0"/>
    <xf numFmtId="281" fontId="84" fillId="0" borderId="0"/>
    <xf numFmtId="281" fontId="25" fillId="0" borderId="0">
      <alignment vertical="center"/>
    </xf>
    <xf numFmtId="281" fontId="12" fillId="0" borderId="0"/>
    <xf numFmtId="281" fontId="12" fillId="0" borderId="0">
      <alignment vertical="top"/>
    </xf>
    <xf numFmtId="201" fontId="12" fillId="0" borderId="0" applyFont="0" applyFill="0" applyBorder="0" applyAlignment="0" applyProtection="0"/>
    <xf numFmtId="14" fontId="14" fillId="11" borderId="2">
      <alignment horizontal="center" vertical="center" wrapText="1"/>
    </xf>
    <xf numFmtId="9" fontId="86" fillId="0" borderId="0" applyFont="0" applyFill="0" applyBorder="0" applyAlignment="0" applyProtection="0"/>
    <xf numFmtId="9" fontId="86" fillId="0" borderId="0" applyFont="0" applyFill="0" applyBorder="0" applyAlignment="0" applyProtection="0"/>
    <xf numFmtId="281" fontId="27" fillId="0" borderId="0">
      <alignment vertical="top"/>
    </xf>
    <xf numFmtId="281" fontId="85" fillId="0" borderId="0" applyFill="0" applyBorder="0" applyProtection="0">
      <alignment horizontal="left" vertical="top"/>
    </xf>
    <xf numFmtId="281" fontId="84" fillId="0" borderId="0"/>
    <xf numFmtId="183" fontId="12" fillId="0" borderId="0" applyFont="0" applyFill="0" applyBorder="0" applyAlignment="0" applyProtection="0"/>
    <xf numFmtId="178" fontId="86" fillId="0" borderId="0" applyFont="0" applyFill="0" applyBorder="0" applyAlignment="0" applyProtection="0"/>
    <xf numFmtId="178" fontId="86" fillId="0" borderId="0" applyFont="0" applyFill="0" applyBorder="0" applyAlignment="0" applyProtection="0">
      <alignment vertical="center"/>
    </xf>
    <xf numFmtId="183" fontId="86" fillId="0" borderId="0" applyFont="0" applyFill="0" applyBorder="0" applyAlignment="0" applyProtection="0"/>
    <xf numFmtId="178" fontId="86" fillId="0" borderId="0" applyFont="0" applyFill="0" applyBorder="0" applyAlignment="0" applyProtection="0"/>
    <xf numFmtId="281" fontId="86" fillId="0" borderId="0"/>
    <xf numFmtId="281" fontId="86" fillId="0" borderId="0"/>
    <xf numFmtId="281" fontId="8" fillId="0" borderId="0"/>
    <xf numFmtId="183" fontId="10" fillId="0" borderId="0" applyFont="0" applyFill="0" applyBorder="0" applyAlignment="0" applyProtection="0"/>
    <xf numFmtId="281" fontId="88" fillId="0" borderId="0">
      <protection locked="0"/>
    </xf>
    <xf numFmtId="281" fontId="8" fillId="0" borderId="0"/>
    <xf numFmtId="183" fontId="10" fillId="0" borderId="0" applyFont="0" applyFill="0" applyBorder="0" applyAlignment="0" applyProtection="0"/>
    <xf numFmtId="281" fontId="10" fillId="0" borderId="0"/>
    <xf numFmtId="281" fontId="89" fillId="0" borderId="0"/>
    <xf numFmtId="281" fontId="10" fillId="0" borderId="0"/>
    <xf numFmtId="281" fontId="10" fillId="0" borderId="0"/>
    <xf numFmtId="281" fontId="10" fillId="0" borderId="0"/>
    <xf numFmtId="281" fontId="10" fillId="0" borderId="0"/>
    <xf numFmtId="281" fontId="11" fillId="0" borderId="0"/>
    <xf numFmtId="9" fontId="10" fillId="0" borderId="0" applyFont="0" applyFill="0" applyBorder="0" applyAlignment="0" applyProtection="0"/>
    <xf numFmtId="9" fontId="10" fillId="0" borderId="0" applyFont="0" applyFill="0" applyBorder="0" applyAlignment="0" applyProtection="0"/>
    <xf numFmtId="281" fontId="11" fillId="0" borderId="0"/>
    <xf numFmtId="281" fontId="90" fillId="0" borderId="0"/>
    <xf numFmtId="183" fontId="10" fillId="0" borderId="0" applyFont="0" applyFill="0" applyBorder="0" applyAlignment="0" applyProtection="0"/>
    <xf numFmtId="281" fontId="10" fillId="0" borderId="0"/>
    <xf numFmtId="281" fontId="77" fillId="0" borderId="0" applyNumberFormat="0" applyFill="0" applyBorder="0" applyAlignment="0" applyProtection="0"/>
    <xf numFmtId="281" fontId="7" fillId="0" borderId="0"/>
    <xf numFmtId="178" fontId="7" fillId="0" borderId="0" applyFont="0" applyFill="0" applyBorder="0" applyAlignment="0" applyProtection="0"/>
    <xf numFmtId="178" fontId="7" fillId="0" borderId="0" applyFont="0" applyFill="0" applyBorder="0" applyAlignment="0" applyProtection="0">
      <alignment vertical="center"/>
    </xf>
    <xf numFmtId="281" fontId="10" fillId="0" borderId="0">
      <alignment vertical="center"/>
    </xf>
    <xf numFmtId="281" fontId="7" fillId="0" borderId="0"/>
    <xf numFmtId="281" fontId="25" fillId="0" borderId="0">
      <alignment vertical="center"/>
    </xf>
    <xf numFmtId="281" fontId="25" fillId="0" borderId="0"/>
    <xf numFmtId="178" fontId="10" fillId="0" borderId="0" applyFont="0" applyFill="0" applyBorder="0" applyAlignment="0" applyProtection="0">
      <alignment vertical="center"/>
    </xf>
    <xf numFmtId="281" fontId="91" fillId="0" borderId="0"/>
    <xf numFmtId="281" fontId="10" fillId="0" borderId="0">
      <alignment vertical="center"/>
    </xf>
    <xf numFmtId="178" fontId="10" fillId="0" borderId="0" applyFont="0" applyFill="0" applyBorder="0" applyAlignment="0" applyProtection="0">
      <alignment vertical="center"/>
    </xf>
    <xf numFmtId="178" fontId="10" fillId="0" borderId="0" applyFont="0" applyFill="0" applyBorder="0" applyAlignment="0" applyProtection="0"/>
    <xf numFmtId="203" fontId="62" fillId="0" borderId="0">
      <alignment horizontal="right"/>
    </xf>
    <xf numFmtId="281" fontId="108" fillId="0" borderId="0">
      <alignment vertical="center"/>
    </xf>
    <xf numFmtId="281" fontId="113" fillId="0" borderId="0">
      <alignment vertical="center"/>
    </xf>
    <xf numFmtId="178" fontId="25" fillId="0" borderId="0" applyFont="0" applyFill="0" applyBorder="0" applyAlignment="0" applyProtection="0">
      <alignment vertical="center"/>
    </xf>
    <xf numFmtId="281" fontId="86" fillId="0" borderId="0">
      <alignment vertical="center"/>
    </xf>
    <xf numFmtId="281" fontId="25" fillId="0" borderId="0">
      <alignment vertical="center"/>
    </xf>
    <xf numFmtId="281" fontId="115" fillId="0" borderId="0"/>
    <xf numFmtId="178" fontId="115" fillId="0" borderId="0" applyFont="0" applyFill="0" applyBorder="0" applyAlignment="0" applyProtection="0">
      <alignment vertical="center"/>
    </xf>
    <xf numFmtId="281" fontId="93" fillId="0" borderId="0"/>
    <xf numFmtId="9" fontId="93" fillId="0" borderId="0" applyFont="0" applyFill="0" applyBorder="0" applyAlignment="0" applyProtection="0">
      <alignment vertical="center"/>
    </xf>
    <xf numFmtId="281" fontId="6" fillId="0" borderId="0"/>
    <xf numFmtId="281" fontId="25" fillId="0" borderId="0">
      <alignment vertical="center"/>
    </xf>
    <xf numFmtId="281" fontId="25" fillId="0" borderId="0">
      <alignment vertical="center"/>
    </xf>
    <xf numFmtId="281" fontId="47" fillId="0" borderId="0"/>
    <xf numFmtId="178" fontId="93" fillId="0" borderId="0" applyFont="0" applyFill="0" applyBorder="0" applyAlignment="0" applyProtection="0">
      <alignment vertical="center"/>
    </xf>
    <xf numFmtId="281" fontId="25" fillId="0" borderId="0">
      <alignment vertical="center"/>
    </xf>
    <xf numFmtId="281" fontId="116" fillId="0" borderId="0">
      <alignment vertical="center"/>
    </xf>
    <xf numFmtId="178" fontId="6" fillId="0" borderId="0" applyFont="0" applyFill="0" applyBorder="0" applyAlignment="0" applyProtection="0"/>
    <xf numFmtId="178" fontId="116" fillId="0" borderId="0" applyFont="0" applyFill="0" applyBorder="0" applyAlignment="0" applyProtection="0"/>
    <xf numFmtId="281" fontId="25" fillId="0" borderId="0">
      <alignment vertical="center"/>
    </xf>
    <xf numFmtId="281" fontId="117" fillId="0" borderId="0">
      <alignment vertical="center"/>
    </xf>
    <xf numFmtId="281" fontId="117" fillId="0" borderId="0">
      <alignment vertical="center"/>
    </xf>
    <xf numFmtId="182" fontId="6" fillId="0" borderId="0" applyFont="0" applyFill="0" applyBorder="0" applyAlignment="0" applyProtection="0"/>
    <xf numFmtId="183" fontId="6" fillId="0" borderId="0" applyFont="0" applyFill="0" applyBorder="0" applyAlignment="0" applyProtection="0"/>
    <xf numFmtId="9" fontId="6" fillId="0" borderId="0" applyFont="0" applyFill="0" applyBorder="0" applyAlignment="0" applyProtection="0"/>
    <xf numFmtId="281" fontId="117" fillId="0" borderId="0">
      <alignment vertical="center"/>
    </xf>
    <xf numFmtId="281" fontId="12" fillId="0" borderId="0">
      <alignment vertical="center"/>
    </xf>
    <xf numFmtId="183" fontId="12" fillId="0" borderId="0" applyFont="0" applyFill="0" applyBorder="0" applyAlignment="0" applyProtection="0">
      <alignment vertical="center"/>
    </xf>
    <xf numFmtId="281" fontId="118" fillId="0" borderId="0"/>
    <xf numFmtId="281" fontId="6" fillId="0" borderId="0"/>
    <xf numFmtId="281" fontId="6" fillId="0" borderId="0"/>
    <xf numFmtId="281" fontId="25" fillId="0" borderId="0">
      <alignment vertical="center"/>
    </xf>
    <xf numFmtId="281" fontId="6" fillId="0" borderId="0"/>
    <xf numFmtId="43" fontId="6" fillId="0" borderId="0" applyFont="0" applyFill="0" applyBorder="0" applyAlignment="0" applyProtection="0"/>
    <xf numFmtId="281" fontId="93" fillId="0" borderId="0"/>
    <xf numFmtId="281" fontId="6" fillId="0" borderId="0"/>
    <xf numFmtId="178" fontId="119" fillId="0" borderId="0" applyFont="0" applyFill="0" applyBorder="0" applyAlignment="0" applyProtection="0">
      <alignment vertical="center"/>
    </xf>
    <xf numFmtId="281" fontId="6" fillId="0" borderId="0"/>
    <xf numFmtId="43" fontId="6" fillId="0" borderId="0" applyFont="0" applyFill="0" applyBorder="0" applyAlignment="0" applyProtection="0"/>
    <xf numFmtId="281" fontId="6" fillId="0" borderId="0"/>
    <xf numFmtId="43" fontId="6" fillId="0" borderId="0" applyFont="0" applyFill="0" applyBorder="0" applyAlignment="0" applyProtection="0"/>
    <xf numFmtId="281" fontId="6" fillId="0" borderId="0"/>
    <xf numFmtId="43" fontId="6" fillId="0" borderId="0" applyFont="0" applyFill="0" applyBorder="0" applyAlignment="0" applyProtection="0"/>
    <xf numFmtId="281" fontId="118" fillId="0" borderId="0"/>
    <xf numFmtId="281" fontId="6" fillId="0" borderId="0"/>
    <xf numFmtId="43" fontId="6" fillId="0" borderId="0" applyFont="0" applyFill="0" applyBorder="0" applyAlignment="0" applyProtection="0"/>
    <xf numFmtId="281" fontId="25" fillId="0" borderId="0">
      <alignment vertical="center"/>
    </xf>
    <xf numFmtId="281" fontId="6" fillId="0" borderId="0"/>
    <xf numFmtId="281" fontId="6" fillId="0" borderId="0"/>
    <xf numFmtId="183" fontId="6" fillId="0" borderId="0" applyFont="0" applyFill="0" applyBorder="0" applyAlignment="0" applyProtection="0"/>
    <xf numFmtId="281" fontId="93" fillId="0" borderId="0"/>
    <xf numFmtId="281" fontId="6" fillId="0" borderId="0"/>
    <xf numFmtId="281" fontId="13" fillId="0" borderId="0"/>
    <xf numFmtId="281" fontId="86" fillId="0" borderId="0"/>
    <xf numFmtId="281" fontId="118" fillId="0" borderId="0"/>
    <xf numFmtId="281" fontId="117" fillId="0" borderId="0">
      <alignment vertical="center"/>
    </xf>
    <xf numFmtId="281" fontId="6" fillId="0" borderId="0"/>
    <xf numFmtId="178" fontId="122" fillId="0" borderId="0" applyFont="0" applyFill="0" applyBorder="0" applyAlignment="0" applyProtection="0">
      <alignment vertical="center"/>
    </xf>
    <xf numFmtId="281" fontId="117" fillId="0" borderId="0"/>
    <xf numFmtId="178" fontId="118" fillId="0" borderId="0" applyFont="0" applyFill="0" applyBorder="0" applyAlignment="0" applyProtection="0"/>
    <xf numFmtId="281" fontId="6" fillId="0" borderId="0">
      <alignment vertical="center"/>
    </xf>
    <xf numFmtId="9" fontId="86" fillId="0" borderId="0" applyFont="0" applyFill="0" applyBorder="0" applyAlignment="0" applyProtection="0">
      <alignment vertical="center"/>
    </xf>
    <xf numFmtId="281" fontId="6" fillId="0" borderId="0">
      <alignment vertical="center"/>
    </xf>
    <xf numFmtId="9" fontId="6" fillId="0" borderId="0" applyFont="0" applyFill="0" applyBorder="0" applyAlignment="0" applyProtection="0">
      <alignment vertical="center"/>
    </xf>
    <xf numFmtId="178" fontId="25" fillId="0" borderId="0" applyFont="0" applyFill="0" applyBorder="0" applyAlignment="0" applyProtection="0">
      <alignment vertical="center"/>
    </xf>
    <xf numFmtId="178" fontId="6" fillId="0" borderId="0" applyFont="0" applyFill="0" applyBorder="0" applyAlignment="0" applyProtection="0">
      <alignment vertical="center"/>
    </xf>
    <xf numFmtId="281" fontId="6" fillId="0" borderId="0">
      <alignment vertical="center"/>
    </xf>
    <xf numFmtId="178" fontId="25" fillId="0" borderId="0" applyFont="0" applyFill="0" applyBorder="0" applyAlignment="0" applyProtection="0">
      <alignment vertical="center"/>
    </xf>
    <xf numFmtId="178" fontId="6" fillId="0" borderId="0" applyFont="0" applyFill="0" applyBorder="0" applyAlignment="0" applyProtection="0">
      <alignment vertical="center"/>
    </xf>
    <xf numFmtId="281" fontId="25" fillId="0" borderId="0">
      <alignment vertical="center"/>
    </xf>
    <xf numFmtId="281" fontId="6" fillId="0" borderId="0"/>
    <xf numFmtId="178" fontId="6" fillId="0" borderId="0" applyFont="0" applyFill="0" applyBorder="0" applyAlignment="0" applyProtection="0"/>
    <xf numFmtId="178" fontId="6" fillId="0" borderId="0" applyFont="0" applyFill="0" applyBorder="0" applyAlignment="0" applyProtection="0"/>
    <xf numFmtId="9" fontId="6" fillId="0" borderId="0" applyFont="0" applyFill="0" applyBorder="0" applyAlignment="0" applyProtection="0"/>
    <xf numFmtId="281" fontId="119" fillId="0" borderId="0">
      <alignment vertical="center"/>
    </xf>
    <xf numFmtId="178" fontId="119" fillId="0" borderId="0" applyFont="0" applyFill="0" applyBorder="0" applyAlignment="0" applyProtection="0">
      <alignment vertical="center"/>
    </xf>
    <xf numFmtId="178" fontId="74" fillId="0" borderId="0" applyFont="0" applyFill="0" applyBorder="0" applyAlignment="0" applyProtection="0"/>
    <xf numFmtId="281" fontId="74" fillId="0" borderId="0"/>
    <xf numFmtId="281" fontId="6" fillId="0" borderId="0"/>
    <xf numFmtId="281" fontId="93" fillId="0" borderId="0"/>
    <xf numFmtId="281" fontId="117" fillId="0" borderId="0">
      <alignment vertical="center"/>
    </xf>
    <xf numFmtId="281" fontId="6" fillId="0" borderId="0"/>
    <xf numFmtId="281" fontId="6" fillId="0" borderId="0"/>
    <xf numFmtId="281" fontId="6" fillId="0" borderId="0"/>
    <xf numFmtId="281" fontId="6" fillId="0" borderId="0"/>
    <xf numFmtId="43" fontId="6" fillId="0" borderId="0" applyFont="0" applyFill="0" applyBorder="0" applyAlignment="0" applyProtection="0"/>
    <xf numFmtId="9" fontId="118" fillId="0" borderId="0" applyFont="0" applyFill="0" applyBorder="0" applyAlignment="0" applyProtection="0">
      <alignment vertical="center"/>
    </xf>
    <xf numFmtId="281" fontId="86" fillId="0" borderId="0">
      <alignment vertical="center"/>
    </xf>
    <xf numFmtId="9" fontId="86" fillId="0" borderId="0" applyFont="0" applyFill="0" applyBorder="0" applyAlignment="0" applyProtection="0">
      <alignment vertical="center"/>
    </xf>
    <xf numFmtId="281" fontId="25" fillId="0" borderId="0">
      <alignment vertical="center"/>
    </xf>
    <xf numFmtId="178" fontId="86" fillId="0" borderId="0" applyFont="0" applyFill="0" applyBorder="0" applyAlignment="0" applyProtection="0">
      <alignment vertical="center"/>
    </xf>
    <xf numFmtId="9" fontId="6" fillId="0" borderId="0" applyFont="0" applyFill="0" applyBorder="0" applyAlignment="0" applyProtection="0">
      <alignment vertical="center"/>
    </xf>
    <xf numFmtId="281" fontId="117" fillId="0" borderId="0">
      <alignment vertical="center"/>
    </xf>
    <xf numFmtId="281" fontId="117" fillId="0" borderId="0">
      <alignment vertical="center"/>
    </xf>
    <xf numFmtId="281" fontId="117" fillId="0" borderId="0">
      <alignment vertical="center"/>
    </xf>
    <xf numFmtId="178" fontId="118" fillId="0" borderId="0" applyFont="0" applyFill="0" applyBorder="0" applyAlignment="0" applyProtection="0"/>
    <xf numFmtId="281" fontId="25" fillId="0" borderId="0">
      <alignment vertical="center"/>
    </xf>
    <xf numFmtId="178" fontId="25" fillId="0" borderId="0" applyFont="0" applyFill="0" applyBorder="0" applyAlignment="0" applyProtection="0">
      <alignment vertical="center"/>
    </xf>
    <xf numFmtId="281" fontId="6" fillId="0" borderId="0">
      <alignment vertical="center"/>
    </xf>
    <xf numFmtId="281" fontId="6" fillId="0" borderId="0">
      <alignment vertical="center"/>
    </xf>
    <xf numFmtId="9" fontId="6" fillId="0" borderId="0" applyFont="0" applyFill="0" applyBorder="0" applyAlignment="0" applyProtection="0">
      <alignment vertical="center"/>
    </xf>
    <xf numFmtId="281" fontId="6" fillId="0" borderId="0"/>
    <xf numFmtId="281" fontId="117" fillId="0" borderId="0">
      <alignment vertical="center"/>
    </xf>
    <xf numFmtId="178" fontId="117" fillId="0" borderId="0" applyFont="0" applyFill="0" applyBorder="0" applyAlignment="0" applyProtection="0">
      <alignment vertical="center"/>
    </xf>
    <xf numFmtId="9" fontId="117" fillId="0" borderId="0" applyFont="0" applyFill="0" applyBorder="0" applyAlignment="0" applyProtection="0">
      <alignment vertical="center"/>
    </xf>
    <xf numFmtId="281" fontId="86" fillId="0" borderId="0">
      <alignment vertical="center"/>
    </xf>
    <xf numFmtId="178" fontId="25" fillId="0" borderId="0" applyFont="0" applyFill="0" applyBorder="0" applyAlignment="0" applyProtection="0">
      <alignment vertical="center"/>
    </xf>
    <xf numFmtId="9" fontId="25" fillId="0" borderId="0" applyFont="0" applyFill="0" applyBorder="0" applyAlignment="0" applyProtection="0">
      <alignment vertical="center"/>
    </xf>
    <xf numFmtId="178" fontId="117" fillId="0" borderId="0" applyFont="0" applyFill="0" applyBorder="0" applyAlignment="0" applyProtection="0">
      <alignment vertical="center"/>
    </xf>
    <xf numFmtId="281" fontId="25" fillId="0" borderId="0"/>
    <xf numFmtId="281" fontId="125" fillId="0" borderId="0"/>
    <xf numFmtId="281" fontId="86" fillId="45" borderId="0" applyNumberFormat="0" applyBorder="0" applyAlignment="0" applyProtection="0">
      <alignment vertical="center"/>
    </xf>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26" fontId="125" fillId="0" borderId="0" applyFill="0" applyBorder="0" applyAlignment="0" applyProtection="0"/>
    <xf numFmtId="226" fontId="125" fillId="0" borderId="0" applyFill="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7" fillId="0" borderId="0">
      <alignment vertical="top"/>
    </xf>
    <xf numFmtId="281" fontId="25" fillId="0" borderId="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24" fontId="12" fillId="0" borderId="0"/>
    <xf numFmtId="10" fontId="52" fillId="15" borderId="8" applyNumberFormat="0" applyBorder="0" applyAlignment="0" applyProtection="0"/>
    <xf numFmtId="281" fontId="125" fillId="0" borderId="0"/>
    <xf numFmtId="281" fontId="25" fillId="0" borderId="0" applyNumberFormat="0" applyFont="0" applyFill="0" applyBorder="0" applyAlignment="0" applyProtection="0">
      <alignment vertical="center"/>
    </xf>
    <xf numFmtId="49" fontId="24" fillId="0" borderId="0" applyProtection="0">
      <alignment horizontal="left"/>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8"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30" fontId="125" fillId="0" borderId="0" applyFill="0" applyBorder="0" applyAlignment="0" applyProtection="0"/>
    <xf numFmtId="281" fontId="149" fillId="0" borderId="32" applyNumberFormat="0" applyFill="0" applyAlignment="0" applyProtection="0">
      <alignment vertical="center"/>
    </xf>
    <xf numFmtId="281" fontId="25" fillId="0" borderId="0" applyNumberFormat="0" applyFont="0" applyFill="0" applyBorder="0" applyAlignment="0" applyProtection="0">
      <alignment vertical="center"/>
    </xf>
    <xf numFmtId="220" fontId="146"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1"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31" fontId="125" fillId="0" borderId="0" applyFill="0" applyBorder="0" applyAlignment="0" applyProtection="0"/>
    <xf numFmtId="281" fontId="25" fillId="0" borderId="0" applyNumberFormat="0" applyFont="0" applyFill="0" applyBorder="0" applyAlignment="0" applyProtection="0">
      <alignment vertical="center"/>
    </xf>
    <xf numFmtId="281" fontId="125"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7" fillId="0" borderId="0">
      <alignment vertical="top"/>
    </xf>
    <xf numFmtId="281" fontId="27" fillId="0" borderId="0">
      <alignment vertical="top"/>
    </xf>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47" fillId="50" borderId="0"/>
    <xf numFmtId="281" fontId="25" fillId="0" borderId="0" applyNumberFormat="0" applyFont="0" applyFill="0" applyBorder="0" applyAlignment="0" applyProtection="0">
      <alignment vertical="center"/>
    </xf>
    <xf numFmtId="226" fontId="125" fillId="0" borderId="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8" fillId="0" borderId="0"/>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 fillId="0" borderId="0"/>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12" fillId="0" borderId="0">
      <alignment vertical="center"/>
    </xf>
    <xf numFmtId="281" fontId="86" fillId="30" borderId="0" applyNumberFormat="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49" fontId="24" fillId="0" borderId="0">
      <alignment horizontal="left"/>
      <protection locked="0"/>
    </xf>
    <xf numFmtId="281" fontId="28"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8" fillId="0" borderId="0"/>
    <xf numFmtId="281" fontId="86" fillId="40" borderId="0" applyNumberFormat="0" applyBorder="0" applyAlignment="0" applyProtection="0">
      <alignment vertical="center"/>
    </xf>
    <xf numFmtId="281" fontId="145" fillId="0" borderId="0"/>
    <xf numFmtId="281" fontId="1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7" fillId="0" borderId="0">
      <alignment vertical="top"/>
    </xf>
    <xf numFmtId="281" fontId="125" fillId="0" borderId="0"/>
    <xf numFmtId="281" fontId="25" fillId="0" borderId="0" applyNumberFormat="0" applyFont="0" applyFill="0" applyBorder="0" applyAlignment="0" applyProtection="0">
      <alignment vertical="center"/>
    </xf>
    <xf numFmtId="281" fontId="151" fillId="0" borderId="0" applyNumberFormat="0" applyFill="0" applyBorder="0" applyAlignment="0" applyProtection="0"/>
    <xf numFmtId="281" fontId="28" fillId="0" borderId="0"/>
    <xf numFmtId="281" fontId="25" fillId="0" borderId="0">
      <alignment vertical="center"/>
    </xf>
    <xf numFmtId="281" fontId="28" fillId="0" borderId="0"/>
    <xf numFmtId="281" fontId="28" fillId="0" borderId="0"/>
    <xf numFmtId="281" fontId="125" fillId="0" borderId="0"/>
    <xf numFmtId="281" fontId="134" fillId="56" borderId="0" applyNumberFormat="0" applyBorder="0" applyAlignment="0" applyProtection="0">
      <alignment vertical="center"/>
    </xf>
    <xf numFmtId="39" fontId="158"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9" fontId="24" fillId="0" borderId="0" applyProtection="0">
      <alignment horizontal="left"/>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12"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144" fillId="0" borderId="0" applyFill="0" applyBorder="0" applyAlignment="0"/>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8" fillId="0" borderId="0"/>
    <xf numFmtId="235"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125" fillId="0" borderId="0"/>
    <xf numFmtId="281" fontId="25" fillId="0" borderId="0"/>
    <xf numFmtId="281" fontId="28" fillId="0" borderId="0"/>
    <xf numFmtId="281" fontId="12" fillId="0" borderId="0">
      <alignment vertical="center"/>
    </xf>
    <xf numFmtId="281" fontId="28" fillId="0" borderId="0"/>
    <xf numFmtId="281" fontId="125" fillId="0" borderId="0"/>
    <xf numFmtId="281" fontId="141" fillId="0" borderId="15" applyNumberFormat="0" applyFill="0" applyAlignment="0" applyProtection="0">
      <alignment vertical="center"/>
    </xf>
    <xf numFmtId="281" fontId="25" fillId="0" borderId="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Font="0" applyFill="0" applyBorder="0" applyAlignment="0" applyProtection="0"/>
    <xf numFmtId="281" fontId="25" fillId="0" borderId="0" applyNumberFormat="0" applyFont="0" applyFill="0" applyBorder="0" applyAlignment="0" applyProtection="0">
      <alignment vertical="center"/>
    </xf>
    <xf numFmtId="281" fontId="12"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9" fontId="139" fillId="0" borderId="0" applyFont="0" applyFill="0" applyBorder="0" applyAlignment="0" applyProtection="0"/>
    <xf numFmtId="240" fontId="125" fillId="0" borderId="0" applyFill="0" applyBorder="0" applyAlignment="0" applyProtection="0"/>
    <xf numFmtId="281" fontId="25" fillId="0" borderId="0" applyNumberFormat="0" applyFont="0" applyFill="0" applyBorder="0" applyAlignment="0" applyProtection="0">
      <alignment vertical="center"/>
    </xf>
    <xf numFmtId="281" fontId="28" fillId="0" borderId="0">
      <alignment vertical="center"/>
    </xf>
    <xf numFmtId="281" fontId="28" fillId="0" borderId="0"/>
    <xf numFmtId="178" fontId="86" fillId="0" borderId="0" applyFont="0" applyFill="0" applyBorder="0" applyAlignment="0" applyProtection="0">
      <alignment vertical="center"/>
    </xf>
    <xf numFmtId="281" fontId="125" fillId="0" borderId="0"/>
    <xf numFmtId="281" fontId="28" fillId="0" borderId="0"/>
    <xf numFmtId="281" fontId="12" fillId="0" borderId="0"/>
    <xf numFmtId="281" fontId="12" fillId="0" borderId="0" applyFont="0" applyFill="0" applyBorder="0" applyAlignment="0" applyProtection="0"/>
    <xf numFmtId="281" fontId="125" fillId="0" borderId="0"/>
    <xf numFmtId="281" fontId="12" fillId="0" borderId="0"/>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28" fontId="25" fillId="0" borderId="0" applyFill="0" applyBorder="0" applyProtection="0">
      <alignment vertical="center"/>
    </xf>
    <xf numFmtId="281" fontId="86" fillId="40" borderId="0" applyNumberFormat="0" applyBorder="0" applyAlignment="0" applyProtection="0">
      <alignment vertical="center"/>
    </xf>
    <xf numFmtId="49" fontId="24" fillId="0" borderId="0" applyProtection="0">
      <alignment horizontal="left"/>
    </xf>
    <xf numFmtId="281" fontId="25" fillId="0" borderId="0" applyNumberFormat="0" applyFont="0" applyFill="0" applyBorder="0" applyAlignment="0" applyProtection="0">
      <alignment vertical="center"/>
    </xf>
    <xf numFmtId="281" fontId="152" fillId="10" borderId="0" applyNumberFormat="0" applyBorder="0" applyAlignment="0" applyProtection="0">
      <alignment vertical="center"/>
    </xf>
    <xf numFmtId="281" fontId="28" fillId="0" borderId="0"/>
    <xf numFmtId="281" fontId="28"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281" fontId="12"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xf numFmtId="281" fontId="125" fillId="0" borderId="0"/>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157"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12" fillId="0" borderId="0"/>
    <xf numFmtId="281" fontId="25" fillId="0" borderId="0" applyNumberFormat="0" applyFont="0" applyFill="0" applyBorder="0" applyAlignment="0" applyProtection="0">
      <alignment vertical="center"/>
    </xf>
    <xf numFmtId="228" fontId="125" fillId="0" borderId="0" applyFill="0" applyBorder="0" applyAlignment="0" applyProtection="0"/>
    <xf numFmtId="281" fontId="86" fillId="2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8" fillId="0" borderId="0"/>
    <xf numFmtId="281" fontId="125" fillId="0" borderId="0"/>
    <xf numFmtId="281" fontId="28" fillId="0" borderId="0"/>
    <xf numFmtId="281" fontId="86" fillId="43"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xf numFmtId="281" fontId="25" fillId="0" borderId="0">
      <alignment vertical="center"/>
    </xf>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40" fillId="16" borderId="16" applyNumberFormat="0" applyAlignment="0" applyProtection="0"/>
    <xf numFmtId="281" fontId="125" fillId="0" borderId="0"/>
    <xf numFmtId="281" fontId="12" fillId="0" borderId="0"/>
    <xf numFmtId="281" fontId="1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140" fillId="16" borderId="16" applyNumberFormat="0" applyAlignment="0" applyProtection="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40" fillId="16" borderId="16" applyNumberFormat="0" applyAlignment="0" applyProtection="0"/>
    <xf numFmtId="281" fontId="25" fillId="0" borderId="0"/>
    <xf numFmtId="281" fontId="86" fillId="35" borderId="0" applyNumberFormat="0" applyBorder="0" applyAlignment="0" applyProtection="0">
      <alignment vertical="center"/>
    </xf>
    <xf numFmtId="281" fontId="25" fillId="0" borderId="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142" fillId="0" borderId="20"/>
    <xf numFmtId="281" fontId="25" fillId="0" borderId="0">
      <alignment vertical="center"/>
    </xf>
    <xf numFmtId="281" fontId="25" fillId="0" borderId="0" applyNumberFormat="0" applyFont="0" applyFill="0" applyBorder="0" applyAlignment="0" applyProtection="0">
      <alignment vertical="center"/>
    </xf>
    <xf numFmtId="49" fontId="24" fillId="0" borderId="0">
      <alignment horizontal="left"/>
      <protection locked="0"/>
    </xf>
    <xf numFmtId="281" fontId="86" fillId="40" borderId="0" applyNumberFormat="0" applyBorder="0" applyAlignment="0" applyProtection="0">
      <alignment vertical="center"/>
    </xf>
    <xf numFmtId="281" fontId="28" fillId="0" borderId="0"/>
    <xf numFmtId="281" fontId="125" fillId="0" borderId="0"/>
    <xf numFmtId="281" fontId="28" fillId="0" borderId="0"/>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8" fillId="0" borderId="0"/>
    <xf numFmtId="281" fontId="24" fillId="0" borderId="0" applyNumberFormat="0" applyFill="0" applyBorder="0" applyAlignment="0" applyProtection="0"/>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25" fillId="0" borderId="0"/>
    <xf numFmtId="281" fontId="86" fillId="38" borderId="0" applyNumberFormat="0" applyBorder="0" applyAlignment="0" applyProtection="0">
      <alignment vertical="center"/>
    </xf>
    <xf numFmtId="281" fontId="28" fillId="0" borderId="0"/>
    <xf numFmtId="281" fontId="125" fillId="0" borderId="0"/>
    <xf numFmtId="281" fontId="86" fillId="28" borderId="0" applyNumberFormat="0" applyBorder="0" applyAlignment="0" applyProtection="0">
      <alignment vertical="center"/>
    </xf>
    <xf numFmtId="49" fontId="24" fillId="0" borderId="0" applyProtection="0">
      <alignment horizontal="left"/>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125"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xf numFmtId="281" fontId="12" fillId="0" borderId="0"/>
    <xf numFmtId="281" fontId="25" fillId="0" borderId="0"/>
    <xf numFmtId="281" fontId="125"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 fillId="0" borderId="0"/>
    <xf numFmtId="281" fontId="25" fillId="0" borderId="0">
      <alignment vertical="center"/>
    </xf>
    <xf numFmtId="281" fontId="25" fillId="0" borderId="0"/>
    <xf numFmtId="281" fontId="12"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8" fillId="0" borderId="0"/>
    <xf numFmtId="281" fontId="86" fillId="27" borderId="0" applyNumberFormat="0" applyBorder="0" applyAlignment="0" applyProtection="0">
      <alignment vertical="center"/>
    </xf>
    <xf numFmtId="281" fontId="147" fillId="50" borderId="0"/>
    <xf numFmtId="281" fontId="25" fillId="0" borderId="0"/>
    <xf numFmtId="281" fontId="147" fillId="58" borderId="0"/>
    <xf numFmtId="281" fontId="28" fillId="0" borderId="0"/>
    <xf numFmtId="240" fontId="125" fillId="0" borderId="0" applyFill="0" applyBorder="0" applyAlignment="0" applyProtection="0"/>
    <xf numFmtId="281" fontId="162" fillId="0" borderId="0" applyNumberFormat="0" applyFill="0" applyBorder="0" applyAlignment="0" applyProtection="0"/>
    <xf numFmtId="281" fontId="125" fillId="0" borderId="0"/>
    <xf numFmtId="281" fontId="25" fillId="0" borderId="0" applyNumberFormat="0" applyFont="0" applyFill="0" applyBorder="0" applyAlignment="0" applyProtection="0">
      <alignment vertical="center"/>
    </xf>
    <xf numFmtId="281" fontId="125" fillId="0" borderId="0"/>
    <xf numFmtId="281" fontId="145" fillId="0" borderId="0"/>
    <xf numFmtId="281" fontId="25" fillId="0" borderId="0"/>
    <xf numFmtId="281" fontId="25" fillId="0" borderId="0"/>
    <xf numFmtId="281" fontId="25" fillId="0" borderId="0"/>
    <xf numFmtId="281" fontId="86" fillId="3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25" fontId="125" fillId="0" borderId="0" applyFill="0" applyBorder="0" applyAlignment="0" applyProtection="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125" fillId="0" borderId="0"/>
    <xf numFmtId="281" fontId="86" fillId="45" borderId="0" applyNumberFormat="0" applyBorder="0" applyAlignment="0" applyProtection="0">
      <alignment vertical="center"/>
    </xf>
    <xf numFmtId="281" fontId="125" fillId="0" borderId="0"/>
    <xf numFmtId="281" fontId="25" fillId="0" borderId="0"/>
    <xf numFmtId="281" fontId="125" fillId="0" borderId="0"/>
    <xf numFmtId="281" fontId="25" fillId="0" borderId="0"/>
    <xf numFmtId="281" fontId="51" fillId="0" borderId="0"/>
    <xf numFmtId="281" fontId="25" fillId="0" borderId="0" applyNumberFormat="0" applyFont="0" applyFill="0" applyBorder="0" applyAlignment="0" applyProtection="0">
      <alignment vertical="center"/>
    </xf>
    <xf numFmtId="225" fontId="125" fillId="0" borderId="0" applyFill="0" applyBorder="0" applyAlignment="0" applyProtection="0"/>
    <xf numFmtId="281" fontId="28" fillId="0" borderId="0"/>
    <xf numFmtId="281" fontId="125" fillId="0" borderId="0"/>
    <xf numFmtId="281" fontId="22" fillId="0" borderId="0" applyFill="0" applyBorder="0" applyAlignment="0"/>
    <xf numFmtId="281" fontId="125" fillId="0" borderId="0"/>
    <xf numFmtId="281" fontId="25" fillId="0" borderId="0" applyNumberFormat="0" applyFont="0" applyFill="0" applyBorder="0" applyAlignment="0" applyProtection="0">
      <alignment vertical="center"/>
    </xf>
    <xf numFmtId="281" fontId="25" fillId="0" borderId="0"/>
    <xf numFmtId="229" fontId="125" fillId="0" borderId="0" applyFill="0" applyBorder="0" applyAlignment="0" applyProtection="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29" fontId="125" fillId="0" borderId="0" applyFill="0" applyBorder="0" applyAlignment="0" applyProtection="0"/>
    <xf numFmtId="281" fontId="28" fillId="0" borderId="0"/>
    <xf numFmtId="281" fontId="28" fillId="0" borderId="0"/>
    <xf numFmtId="281" fontId="25" fillId="0" borderId="0" applyNumberFormat="0" applyFont="0" applyFill="0" applyBorder="0" applyAlignment="0" applyProtection="0">
      <alignment vertical="center"/>
    </xf>
    <xf numFmtId="281" fontId="161" fillId="0" borderId="0">
      <alignment horizontal="left"/>
    </xf>
    <xf numFmtId="281" fontId="125" fillId="0" borderId="0"/>
    <xf numFmtId="216" fontId="125" fillId="0" borderId="0" applyFill="0" applyBorder="0" applyAlignment="0" applyProtection="0"/>
    <xf numFmtId="281" fontId="125" fillId="0" borderId="0"/>
    <xf numFmtId="226" fontId="125" fillId="0" borderId="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6" borderId="8" applyNumberFormat="0" applyBorder="0" applyAlignment="0" applyProtection="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125" fillId="0" borderId="0"/>
    <xf numFmtId="281" fontId="125" fillId="0" borderId="0"/>
    <xf numFmtId="242" fontId="25" fillId="0" borderId="0" applyFont="0" applyFill="0" applyBorder="0" applyAlignment="0" applyProtection="0"/>
    <xf numFmtId="281" fontId="125" fillId="0" borderId="0"/>
    <xf numFmtId="9" fontId="25" fillId="0" borderId="0" applyFont="0" applyFill="0" applyBorder="0" applyAlignment="0" applyProtection="0">
      <alignment vertical="center"/>
    </xf>
    <xf numFmtId="281" fontId="25" fillId="0" borderId="0" applyFont="0" applyFill="0" applyBorder="0" applyAlignment="0" applyProtection="0"/>
    <xf numFmtId="281" fontId="25" fillId="0" borderId="0" applyNumberFormat="0" applyFont="0" applyFill="0" applyBorder="0" applyAlignment="0" applyProtection="0">
      <alignment vertical="center"/>
    </xf>
    <xf numFmtId="281" fontId="125" fillId="0" borderId="0"/>
    <xf numFmtId="226" fontId="125" fillId="0" borderId="0" applyFill="0" applyBorder="0" applyAlignment="0" applyProtection="0"/>
    <xf numFmtId="216" fontId="125" fillId="0" borderId="0" applyFill="0" applyBorder="0" applyAlignment="0" applyProtection="0"/>
    <xf numFmtId="281" fontId="25" fillId="0" borderId="0" applyNumberFormat="0" applyFont="0" applyFill="0" applyBorder="0" applyAlignment="0" applyProtection="0">
      <alignment vertical="center"/>
    </xf>
    <xf numFmtId="230" fontId="125" fillId="0" borderId="0" applyFill="0" applyBorder="0" applyAlignment="0" applyProtection="0"/>
    <xf numFmtId="281" fontId="25" fillId="0" borderId="0"/>
    <xf numFmtId="281" fontId="25" fillId="0" borderId="0" applyNumberFormat="0" applyFont="0" applyFill="0" applyBorder="0" applyAlignment="0" applyProtection="0">
      <alignment vertical="center"/>
    </xf>
    <xf numFmtId="241" fontId="125" fillId="0" borderId="0" applyFill="0" applyBorder="0" applyAlignment="0" applyProtection="0"/>
    <xf numFmtId="281" fontId="25" fillId="0" borderId="0" applyNumberFormat="0" applyFont="0" applyFill="0" applyBorder="0" applyAlignment="0" applyProtection="0">
      <alignment vertical="center"/>
    </xf>
    <xf numFmtId="281" fontId="145" fillId="0" borderId="0"/>
    <xf numFmtId="281" fontId="28" fillId="0" borderId="0"/>
    <xf numFmtId="281" fontId="125" fillId="0" borderId="0"/>
    <xf numFmtId="281" fontId="86" fillId="45" borderId="0" applyNumberFormat="0" applyBorder="0" applyAlignment="0" applyProtection="0">
      <alignment vertical="center"/>
    </xf>
    <xf numFmtId="281" fontId="164" fillId="59" borderId="0" applyBorder="0">
      <alignment horizontal="centerContinuous"/>
    </xf>
    <xf numFmtId="281" fontId="28"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49" fillId="0" borderId="32" applyNumberFormat="0" applyFill="0" applyAlignment="0" applyProtection="0">
      <alignment vertical="center"/>
    </xf>
    <xf numFmtId="281" fontId="145"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149" fillId="0" borderId="32" applyNumberFormat="0" applyFill="0" applyAlignment="0" applyProtection="0">
      <alignment vertical="center"/>
    </xf>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41" fontId="125" fillId="0" borderId="0" applyFill="0" applyBorder="0" applyAlignment="0" applyProtection="0"/>
    <xf numFmtId="281" fontId="149" fillId="0" borderId="32" applyNumberFormat="0" applyFill="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49" fillId="0" borderId="32" applyNumberFormat="0" applyFill="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8" fillId="0" borderId="0"/>
    <xf numFmtId="281" fontId="86" fillId="40" borderId="0" applyNumberFormat="0" applyBorder="0" applyAlignment="0" applyProtection="0">
      <alignment vertical="center"/>
    </xf>
    <xf numFmtId="245" fontId="125" fillId="0" borderId="0" applyFill="0" applyBorder="0" applyAlignment="0" applyProtection="0"/>
    <xf numFmtId="281" fontId="125" fillId="0" borderId="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171" fillId="49" borderId="0" applyNumberFormat="0" applyBorder="0" applyAlignment="0" applyProtection="0"/>
    <xf numFmtId="281" fontId="86" fillId="40" borderId="0" applyNumberFormat="0" applyBorder="0" applyAlignment="0" applyProtection="0">
      <alignment vertical="center"/>
    </xf>
    <xf numFmtId="281" fontId="125" fillId="0" borderId="0"/>
    <xf numFmtId="281" fontId="125" fillId="0" borderId="0"/>
    <xf numFmtId="281" fontId="12" fillId="0" borderId="0"/>
    <xf numFmtId="281" fontId="86" fillId="40" borderId="0" applyNumberFormat="0" applyBorder="0" applyAlignment="0" applyProtection="0">
      <alignment vertical="center"/>
    </xf>
    <xf numFmtId="281" fontId="125" fillId="0" borderId="0"/>
    <xf numFmtId="281" fontId="28" fillId="0" borderId="0"/>
    <xf numFmtId="281" fontId="125" fillId="0" borderId="0"/>
    <xf numFmtId="281" fontId="12" fillId="0" borderId="0"/>
    <xf numFmtId="281" fontId="125" fillId="0" borderId="0"/>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45" fontId="125" fillId="0" borderId="0" applyFill="0" applyBorder="0" applyAlignment="0" applyProtection="0"/>
    <xf numFmtId="281" fontId="12" fillId="0" borderId="0"/>
    <xf numFmtId="281" fontId="25" fillId="0" borderId="0" applyNumberFormat="0" applyFont="0" applyFill="0" applyBorder="0" applyAlignment="0" applyProtection="0">
      <alignment vertical="center"/>
    </xf>
    <xf numFmtId="226" fontId="125" fillId="0" borderId="0" applyFill="0" applyBorder="0" applyAlignment="0" applyProtection="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8" fillId="0" borderId="0"/>
    <xf numFmtId="251" fontId="125" fillId="0" borderId="0" applyFill="0" applyBorder="0" applyAlignment="0" applyProtection="0"/>
    <xf numFmtId="281" fontId="125" fillId="0" borderId="0" applyFill="0" applyBorder="0" applyAlignment="0" applyProtection="0"/>
    <xf numFmtId="281" fontId="14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36" fillId="4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134" fillId="44" borderId="0" applyNumberFormat="0" applyBorder="0" applyAlignment="0" applyProtection="0">
      <alignment vertical="center"/>
    </xf>
    <xf numFmtId="281" fontId="125" fillId="0" borderId="0"/>
    <xf numFmtId="281" fontId="86" fillId="28" borderId="0" applyNumberFormat="0" applyBorder="0" applyAlignment="0" applyProtection="0">
      <alignment vertical="center"/>
    </xf>
    <xf numFmtId="281" fontId="28" fillId="0" borderId="0"/>
    <xf numFmtId="281" fontId="25" fillId="0" borderId="0"/>
    <xf numFmtId="281" fontId="25" fillId="0" borderId="0"/>
    <xf numFmtId="281" fontId="86" fillId="40" borderId="0" applyNumberFormat="0" applyBorder="0" applyAlignment="0" applyProtection="0">
      <alignment vertical="center"/>
    </xf>
    <xf numFmtId="281" fontId="12" fillId="0" borderId="0"/>
    <xf numFmtId="281" fontId="125" fillId="0" borderId="0"/>
    <xf numFmtId="281" fontId="86" fillId="28" borderId="0" applyNumberFormat="0" applyBorder="0" applyAlignment="0" applyProtection="0">
      <alignment vertical="center"/>
    </xf>
    <xf numFmtId="281" fontId="25" fillId="0" borderId="0"/>
    <xf numFmtId="281" fontId="27" fillId="0" borderId="0">
      <alignment vertical="top"/>
    </xf>
    <xf numFmtId="281" fontId="134" fillId="36" borderId="0" applyNumberFormat="0" applyBorder="0" applyAlignment="0" applyProtection="0">
      <alignment vertical="center"/>
    </xf>
    <xf numFmtId="281" fontId="25" fillId="0" borderId="0"/>
    <xf numFmtId="281" fontId="25" fillId="0" borderId="0"/>
    <xf numFmtId="281" fontId="25" fillId="0" borderId="0" applyFont="0" applyFill="0" applyBorder="0" applyAlignment="0" applyProtection="0"/>
    <xf numFmtId="281" fontId="25" fillId="0" borderId="0" applyNumberFormat="0" applyFont="0" applyFill="0" applyBorder="0" applyAlignment="0" applyProtection="0">
      <alignment vertical="center"/>
    </xf>
    <xf numFmtId="281" fontId="12" fillId="0" borderId="0"/>
    <xf numFmtId="281" fontId="27" fillId="0" borderId="0">
      <alignment vertical="top"/>
    </xf>
    <xf numFmtId="281" fontId="25" fillId="0" borderId="0" applyNumberFormat="0" applyFont="0" applyFill="0" applyBorder="0" applyAlignment="0" applyProtection="0">
      <alignment vertical="center"/>
    </xf>
    <xf numFmtId="281" fontId="125" fillId="0" borderId="0" applyFill="0" applyBorder="0" applyAlignment="0" applyProtection="0"/>
    <xf numFmtId="281" fontId="1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168" fillId="0" borderId="0" applyFont="0" applyFill="0" applyBorder="0" applyAlignment="0" applyProtection="0"/>
    <xf numFmtId="281" fontId="125" fillId="0" borderId="0"/>
    <xf numFmtId="281" fontId="86" fillId="45" borderId="0" applyNumberFormat="0" applyBorder="0" applyAlignment="0" applyProtection="0">
      <alignment vertical="center"/>
    </xf>
    <xf numFmtId="281" fontId="27" fillId="0" borderId="0">
      <alignment vertical="top"/>
    </xf>
    <xf numFmtId="281" fontId="25" fillId="0" borderId="0"/>
    <xf numFmtId="281" fontId="28" fillId="0" borderId="0"/>
    <xf numFmtId="281" fontId="25" fillId="0" borderId="0" applyNumberFormat="0" applyFont="0" applyFill="0" applyBorder="0" applyAlignment="0" applyProtection="0">
      <alignment vertical="center"/>
    </xf>
    <xf numFmtId="281" fontId="154" fillId="0" borderId="21" applyNumberFormat="0" applyFill="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49" fontId="24" fillId="0" borderId="0" applyProtection="0">
      <alignment horizontal="left"/>
    </xf>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42" fillId="0" borderId="20"/>
    <xf numFmtId="281" fontId="25" fillId="0" borderId="0"/>
    <xf numFmtId="281" fontId="125" fillId="0" borderId="0">
      <alignment vertical="center"/>
    </xf>
    <xf numFmtId="281" fontId="25" fillId="0" borderId="0" applyNumberFormat="0" applyFont="0" applyFill="0" applyBorder="0" applyAlignment="0" applyProtection="0">
      <alignment vertical="center"/>
    </xf>
    <xf numFmtId="281" fontId="165" fillId="0" borderId="0"/>
    <xf numFmtId="281" fontId="169" fillId="0" borderId="0" applyNumberFormat="0" applyFill="0" applyBorder="0" applyAlignment="0" applyProtection="0"/>
    <xf numFmtId="226" fontId="125" fillId="0" borderId="0" applyFill="0" applyBorder="0" applyAlignment="0" applyProtection="0"/>
    <xf numFmtId="281" fontId="25" fillId="0" borderId="0"/>
    <xf numFmtId="281" fontId="125" fillId="0" borderId="0"/>
    <xf numFmtId="281" fontId="125" fillId="0" borderId="0"/>
    <xf numFmtId="281" fontId="28" fillId="0" borderId="0"/>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26" fontId="125" fillId="0" borderId="0" applyFill="0" applyBorder="0" applyAlignment="0" applyProtection="0"/>
    <xf numFmtId="281" fontId="125" fillId="0" borderId="0"/>
    <xf numFmtId="281" fontId="125" fillId="0" borderId="0"/>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6" fontId="125" fillId="0" borderId="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 fillId="0" borderId="0"/>
    <xf numFmtId="281" fontId="25" fillId="0" borderId="0"/>
    <xf numFmtId="281" fontId="25" fillId="0" borderId="0" applyNumberFormat="0" applyFont="0" applyFill="0" applyBorder="0" applyAlignment="0" applyProtection="0">
      <alignment vertical="center"/>
    </xf>
    <xf numFmtId="226" fontId="125" fillId="0" borderId="0" applyFill="0" applyBorder="0" applyAlignment="0" applyProtection="0"/>
    <xf numFmtId="281" fontId="172"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125" fillId="0" borderId="0"/>
    <xf numFmtId="281" fontId="25" fillId="0" borderId="0"/>
    <xf numFmtId="281" fontId="25" fillId="0" borderId="0"/>
    <xf numFmtId="281" fontId="25" fillId="0" borderId="0"/>
    <xf numFmtId="281" fontId="25" fillId="0" borderId="0">
      <alignment vertical="center"/>
    </xf>
    <xf numFmtId="281" fontId="125" fillId="0" borderId="0"/>
    <xf numFmtId="281" fontId="28" fillId="0" borderId="0"/>
    <xf numFmtId="281" fontId="25" fillId="0" borderId="0"/>
    <xf numFmtId="281" fontId="25"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Font="0" applyFill="0" applyBorder="0" applyAlignment="0" applyProtection="0"/>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168" fillId="0" borderId="0" applyFont="0" applyFill="0" applyBorder="0" applyAlignment="0" applyProtection="0"/>
    <xf numFmtId="226" fontId="125" fillId="0" borderId="0" applyFill="0" applyBorder="0" applyAlignment="0" applyProtection="0"/>
    <xf numFmtId="281" fontId="25" fillId="0" borderId="0" applyNumberFormat="0" applyFont="0" applyFill="0" applyBorder="0" applyAlignment="0" applyProtection="0">
      <alignment vertical="center"/>
    </xf>
    <xf numFmtId="176" fontId="167" fillId="0" borderId="0"/>
    <xf numFmtId="281" fontId="25" fillId="0" borderId="0"/>
    <xf numFmtId="281" fontId="25" fillId="0" borderId="0"/>
    <xf numFmtId="281" fontId="28" fillId="0" borderId="0"/>
    <xf numFmtId="281" fontId="125" fillId="0" borderId="0"/>
    <xf numFmtId="281" fontId="125" fillId="0" borderId="0"/>
    <xf numFmtId="281" fontId="125" fillId="0" borderId="0"/>
    <xf numFmtId="281" fontId="168" fillId="0" borderId="0" applyFont="0" applyFill="0" applyBorder="0" applyAlignment="0" applyProtection="0"/>
    <xf numFmtId="226" fontId="125" fillId="0" borderId="0" applyFill="0" applyBorder="0" applyAlignment="0" applyProtection="0"/>
    <xf numFmtId="281" fontId="125" fillId="0" borderId="0"/>
    <xf numFmtId="281" fontId="125"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168" fillId="0" borderId="0" applyFont="0" applyFill="0" applyBorder="0" applyAlignment="0" applyProtection="0"/>
    <xf numFmtId="226" fontId="125" fillId="0" borderId="0" applyFill="0" applyBorder="0" applyAlignment="0" applyProtection="0"/>
    <xf numFmtId="49" fontId="24" fillId="0" borderId="0" applyProtection="0">
      <alignment horizontal="left"/>
    </xf>
    <xf numFmtId="281" fontId="25" fillId="0" borderId="0" applyNumberFormat="0" applyFont="0" applyFill="0" applyBorder="0" applyAlignment="0" applyProtection="0">
      <alignment vertical="center"/>
    </xf>
    <xf numFmtId="226" fontId="125" fillId="0" borderId="0" applyFill="0" applyBorder="0" applyAlignment="0" applyProtection="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10" fontId="52" fillId="16" borderId="8" applyNumberFormat="0" applyBorder="0" applyAlignment="0" applyProtection="0"/>
    <xf numFmtId="281" fontId="25" fillId="0" borderId="0" applyNumberFormat="0" applyFont="0" applyFill="0" applyBorder="0" applyAlignment="0" applyProtection="0">
      <alignment vertical="center"/>
    </xf>
    <xf numFmtId="226" fontId="125" fillId="0" borderId="0" applyFill="0" applyBorder="0" applyAlignment="0" applyProtection="0"/>
    <xf numFmtId="281" fontId="12" fillId="0" borderId="0"/>
    <xf numFmtId="281" fontId="28" fillId="0" borderId="0"/>
    <xf numFmtId="281" fontId="25" fillId="0" borderId="0"/>
    <xf numFmtId="281" fontId="25" fillId="0" borderId="0"/>
    <xf numFmtId="281" fontId="25" fillId="0" borderId="0" applyFont="0" applyFill="0" applyBorder="0" applyAlignment="0" applyProtection="0"/>
    <xf numFmtId="9" fontId="25" fillId="0" borderId="0" applyFont="0" applyFill="0" applyBorder="0" applyAlignment="0" applyProtection="0"/>
    <xf numFmtId="281" fontId="12" fillId="0" borderId="0"/>
    <xf numFmtId="281" fontId="125" fillId="0" borderId="0"/>
    <xf numFmtId="281" fontId="25" fillId="0" borderId="0"/>
    <xf numFmtId="226" fontId="125" fillId="0" borderId="0" applyFill="0" applyBorder="0" applyAlignment="0" applyProtection="0"/>
    <xf numFmtId="281" fontId="25" fillId="0" borderId="0" applyNumberFormat="0" applyFont="0" applyFill="0" applyBorder="0" applyAlignment="0" applyProtection="0">
      <alignment vertical="center"/>
    </xf>
    <xf numFmtId="281" fontId="125" fillId="0" borderId="0"/>
    <xf numFmtId="281" fontId="25" fillId="0" borderId="0" applyFont="0" applyFill="0" applyBorder="0" applyAlignment="0" applyProtection="0"/>
    <xf numFmtId="9" fontId="25" fillId="0" borderId="0" applyFont="0" applyFill="0" applyBorder="0" applyAlignment="0" applyProtection="0"/>
    <xf numFmtId="226" fontId="125" fillId="0" borderId="0" applyFill="0" applyBorder="0" applyAlignment="0" applyProtection="0"/>
    <xf numFmtId="281" fontId="28" fillId="0" borderId="0"/>
    <xf numFmtId="281" fontId="25" fillId="0" borderId="0" applyFont="0" applyFill="0" applyBorder="0" applyAlignment="0" applyProtection="0"/>
    <xf numFmtId="9"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Font="0" applyFill="0" applyBorder="0" applyAlignment="0" applyProtection="0"/>
    <xf numFmtId="9" fontId="25" fillId="0" borderId="0" applyFont="0" applyFill="0" applyBorder="0" applyAlignment="0" applyProtection="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125" fillId="0" borderId="0"/>
    <xf numFmtId="226" fontId="125" fillId="0" borderId="0" applyFill="0" applyBorder="0" applyAlignment="0" applyProtection="0"/>
    <xf numFmtId="281" fontId="125" fillId="0" borderId="0"/>
    <xf numFmtId="281" fontId="25" fillId="0" borderId="0" applyFont="0" applyFill="0" applyBorder="0" applyAlignment="0" applyProtection="0"/>
    <xf numFmtId="281" fontId="86" fillId="0" borderId="0">
      <alignment vertical="center"/>
    </xf>
    <xf numFmtId="281" fontId="86" fillId="0" borderId="0">
      <alignment vertical="center"/>
    </xf>
    <xf numFmtId="281" fontId="86" fillId="30"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26" fontId="125" fillId="0" borderId="0" applyFill="0" applyBorder="0" applyAlignment="0" applyProtection="0"/>
    <xf numFmtId="281" fontId="25" fillId="0" borderId="0" applyNumberFormat="0" applyFont="0" applyFill="0" applyBorder="0" applyAlignment="0" applyProtection="0">
      <alignment vertical="center"/>
    </xf>
    <xf numFmtId="281" fontId="175" fillId="0" borderId="0" applyNumberFormat="0" applyFill="0" applyBorder="0" applyAlignment="0" applyProtection="0">
      <alignment vertical="top"/>
      <protection locked="0"/>
    </xf>
    <xf numFmtId="281" fontId="28"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75" fillId="0" borderId="0" applyNumberFormat="0" applyFill="0" applyBorder="0" applyAlignment="0" applyProtection="0"/>
    <xf numFmtId="281" fontId="125" fillId="0" borderId="0"/>
    <xf numFmtId="281" fontId="25" fillId="0" borderId="0" applyNumberFormat="0" applyFont="0" applyFill="0" applyBorder="0" applyAlignment="0" applyProtection="0">
      <alignment vertical="center"/>
    </xf>
    <xf numFmtId="281" fontId="12"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40" fontId="125" fillId="0" borderId="0" applyFill="0" applyBorder="0" applyAlignment="0" applyProtection="0"/>
    <xf numFmtId="281" fontId="125" fillId="0" borderId="0"/>
    <xf numFmtId="281" fontId="1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alignment vertical="center"/>
    </xf>
    <xf numFmtId="281" fontId="25" fillId="0" borderId="0" applyNumberFormat="0" applyFont="0" applyFill="0" applyBorder="0" applyAlignment="0" applyProtection="0">
      <alignment vertical="center"/>
    </xf>
    <xf numFmtId="281" fontId="178" fillId="0" borderId="0" applyNumberFormat="0" applyFill="0" applyBorder="0" applyAlignment="0" applyProtection="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17" fontId="139" fillId="0" borderId="0"/>
    <xf numFmtId="281" fontId="177" fillId="0" borderId="0" applyNumberFormat="0" applyFill="0" applyBorder="0" applyAlignment="0" applyProtection="0">
      <alignment vertical="top"/>
      <protection locked="0"/>
    </xf>
    <xf numFmtId="281" fontId="86" fillId="28" borderId="0" applyNumberFormat="0" applyBorder="0" applyAlignment="0" applyProtection="0">
      <alignment vertical="center"/>
    </xf>
    <xf numFmtId="281" fontId="125" fillId="0" borderId="0"/>
    <xf numFmtId="49" fontId="24" fillId="0" borderId="0" applyProtection="0">
      <alignment horizontal="left"/>
    </xf>
    <xf numFmtId="281" fontId="125" fillId="0" borderId="0"/>
    <xf numFmtId="281" fontId="51" fillId="0" borderId="0">
      <protection locked="0"/>
    </xf>
    <xf numFmtId="281" fontId="86" fillId="2" borderId="0" applyNumberFormat="0" applyBorder="0" applyAlignment="0" applyProtection="0">
      <alignment vertical="center"/>
    </xf>
    <xf numFmtId="281" fontId="162" fillId="0" borderId="0" applyNumberFormat="0" applyFill="0" applyBorder="0" applyAlignment="0" applyProtection="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25" fillId="0" borderId="0"/>
    <xf numFmtId="281" fontId="28"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28" fillId="0" borderId="0"/>
    <xf numFmtId="281" fontId="86" fillId="28" borderId="0" applyNumberFormat="0" applyBorder="0" applyAlignment="0" applyProtection="0">
      <alignment vertical="center"/>
    </xf>
    <xf numFmtId="281" fontId="125" fillId="0" borderId="0"/>
    <xf numFmtId="281" fontId="25" fillId="0" borderId="0"/>
    <xf numFmtId="176" fontId="28" fillId="0" borderId="0" applyFont="0" applyFill="0" applyBorder="0" applyAlignment="0" applyProtection="0"/>
    <xf numFmtId="281" fontId="86" fillId="28" borderId="0" applyNumberFormat="0" applyBorder="0" applyAlignment="0" applyProtection="0">
      <alignment vertical="center"/>
    </xf>
    <xf numFmtId="281" fontId="125" fillId="0" borderId="0"/>
    <xf numFmtId="281" fontId="176" fillId="0" borderId="0" applyNumberFormat="0" applyAlignment="0">
      <alignment horizontal="left"/>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8" fontId="125" fillId="0" borderId="0" applyFill="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45" fillId="0" borderId="0"/>
    <xf numFmtId="281" fontId="25" fillId="0" borderId="0"/>
    <xf numFmtId="281" fontId="25" fillId="0" borderId="0" applyNumberFormat="0" applyFont="0" applyFill="0" applyBorder="0" applyAlignment="0" applyProtection="0">
      <alignment vertical="center"/>
    </xf>
    <xf numFmtId="281" fontId="125" fillId="0" borderId="0" applyFill="0" applyBorder="0" applyAlignment="0" applyProtection="0"/>
    <xf numFmtId="281" fontId="28"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176" fontId="28"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125" fillId="0" borderId="0"/>
    <xf numFmtId="281" fontId="86" fillId="30" borderId="0" applyNumberFormat="0" applyBorder="0" applyAlignment="0" applyProtection="0">
      <alignment vertical="center"/>
    </xf>
    <xf numFmtId="281" fontId="125" fillId="0" borderId="0"/>
    <xf numFmtId="281" fontId="27" fillId="0" borderId="0">
      <alignment vertical="top"/>
    </xf>
    <xf numFmtId="281" fontId="28" fillId="0" borderId="0"/>
    <xf numFmtId="281" fontId="28" fillId="0" borderId="0"/>
    <xf numFmtId="281" fontId="125" fillId="0" borderId="0"/>
    <xf numFmtId="243" fontId="183" fillId="0" borderId="0" applyFont="0" applyFill="0" applyBorder="0" applyAlignment="0" applyProtection="0"/>
    <xf numFmtId="281" fontId="150" fillId="0" borderId="0" applyAlignment="0"/>
    <xf numFmtId="281" fontId="86" fillId="26" borderId="19" applyNumberFormat="0" applyFont="0" applyAlignment="0" applyProtection="0">
      <alignment vertical="center"/>
    </xf>
    <xf numFmtId="281" fontId="86" fillId="28" borderId="0" applyNumberFormat="0" applyBorder="0" applyAlignment="0" applyProtection="0">
      <alignment vertical="center"/>
    </xf>
    <xf numFmtId="228" fontId="125" fillId="0" borderId="0" applyFill="0" applyBorder="0" applyAlignment="0" applyProtection="0"/>
    <xf numFmtId="281" fontId="125" fillId="0" borderId="0"/>
    <xf numFmtId="223" fontId="184" fillId="0" borderId="0"/>
    <xf numFmtId="281" fontId="36" fillId="49" borderId="0" applyNumberFormat="0" applyBorder="0" applyAlignment="0" applyProtection="0">
      <alignment vertical="center"/>
    </xf>
    <xf numFmtId="281" fontId="25" fillId="0" borderId="0"/>
    <xf numFmtId="281" fontId="12" fillId="0" borderId="0" applyFont="0" applyFill="0" applyBorder="0" applyAlignment="0" applyProtection="0"/>
    <xf numFmtId="281" fontId="28"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9" fontId="186" fillId="0" borderId="0" applyFont="0" applyFill="0" applyBorder="0" applyAlignment="0" applyProtection="0"/>
    <xf numFmtId="281" fontId="175" fillId="0" borderId="0" applyNumberForma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lignment vertical="center"/>
    </xf>
    <xf numFmtId="281" fontId="125" fillId="0" borderId="0"/>
    <xf numFmtId="281" fontId="26" fillId="6" borderId="0" applyNumberFormat="0" applyBorder="0" applyAlignment="0" applyProtection="0">
      <alignment vertical="center"/>
    </xf>
    <xf numFmtId="281" fontId="125" fillId="0" borderId="0"/>
    <xf numFmtId="281" fontId="125" fillId="0" borderId="0"/>
    <xf numFmtId="281" fontId="25" fillId="0" borderId="0"/>
    <xf numFmtId="281" fontId="12" fillId="0" borderId="0"/>
    <xf numFmtId="281" fontId="86" fillId="30" borderId="0" applyNumberFormat="0" applyBorder="0" applyAlignment="0" applyProtection="0">
      <alignment vertical="center"/>
    </xf>
    <xf numFmtId="255" fontId="125" fillId="0" borderId="0" applyFill="0" applyBorder="0" applyAlignment="0" applyProtection="0"/>
    <xf numFmtId="281" fontId="27" fillId="0" borderId="0">
      <alignment vertical="top"/>
    </xf>
    <xf numFmtId="281" fontId="86" fillId="28" borderId="0" applyNumberFormat="0" applyBorder="0" applyAlignment="0" applyProtection="0">
      <alignment vertical="center"/>
    </xf>
    <xf numFmtId="253" fontId="28" fillId="0" borderId="0" applyFont="0" applyFill="0" applyBorder="0" applyAlignment="0" applyProtection="0"/>
    <xf numFmtId="281" fontId="86" fillId="27" borderId="0" applyNumberFormat="0" applyBorder="0" applyAlignment="0" applyProtection="0">
      <alignment vertical="center"/>
    </xf>
    <xf numFmtId="281" fontId="28" fillId="0" borderId="0"/>
    <xf numFmtId="281" fontId="25" fillId="0" borderId="0">
      <alignment vertical="center"/>
    </xf>
    <xf numFmtId="281" fontId="25" fillId="0" borderId="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28" fillId="0" borderId="0"/>
    <xf numFmtId="236" fontId="28"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lignment vertical="center"/>
    </xf>
    <xf numFmtId="281" fontId="12" fillId="0" borderId="0"/>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89" fillId="1" borderId="28" applyNumberFormat="0" applyFont="0" applyAlignment="0">
      <alignment horizontal="center"/>
    </xf>
    <xf numFmtId="281" fontId="28" fillId="0" borderId="0"/>
    <xf numFmtId="281" fontId="125" fillId="0" borderId="0"/>
    <xf numFmtId="281" fontId="28" fillId="0" borderId="0"/>
    <xf numFmtId="281" fontId="27" fillId="0" borderId="0">
      <alignment vertical="top"/>
    </xf>
    <xf numFmtId="178" fontId="25" fillId="0" borderId="0" applyFont="0" applyFill="0" applyBorder="0" applyAlignment="0" applyProtection="0"/>
    <xf numFmtId="281" fontId="28" fillId="0" borderId="0"/>
    <xf numFmtId="252" fontId="125" fillId="0" borderId="0" applyFill="0" applyBorder="0" applyAlignment="0" applyProtection="0"/>
    <xf numFmtId="281" fontId="190" fillId="0" borderId="0" applyNumberFormat="0" applyFill="0" applyBorder="0" applyAlignment="0" applyProtection="0"/>
    <xf numFmtId="281" fontId="125" fillId="0" borderId="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178" fontId="28" fillId="0" borderId="0" applyFont="0" applyFill="0" applyBorder="0" applyAlignment="0" applyProtection="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180"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8" fillId="0" borderId="0"/>
    <xf numFmtId="281" fontId="125" fillId="0" borderId="0"/>
    <xf numFmtId="281" fontId="25" fillId="0" borderId="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8" fillId="0" borderId="0"/>
    <xf numFmtId="281" fontId="12" fillId="0" borderId="0"/>
    <xf numFmtId="281" fontId="27" fillId="0" borderId="0">
      <alignment vertical="top"/>
    </xf>
    <xf numFmtId="281" fontId="25" fillId="15" borderId="17" applyNumberFormat="0" applyFont="0" applyAlignment="0" applyProtection="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125" fillId="0" borderId="0"/>
    <xf numFmtId="281" fontId="125" fillId="0" borderId="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14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86" fillId="40" borderId="0" applyNumberFormat="0" applyBorder="0" applyAlignment="0" applyProtection="0">
      <alignment vertical="center"/>
    </xf>
    <xf numFmtId="281" fontId="2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7" fillId="0" borderId="0" applyNumberFormat="0" applyFill="0" applyBorder="0" applyAlignment="0" applyProtection="0">
      <alignment vertical="top"/>
      <protection locked="0"/>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7" fillId="0" borderId="0" applyNumberForma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28"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35" borderId="0" applyNumberFormat="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86" fillId="37" borderId="0" applyNumberFormat="0" applyBorder="0" applyAlignment="0" applyProtection="0">
      <alignment vertical="center"/>
    </xf>
    <xf numFmtId="281" fontId="25" fillId="0" borderId="0"/>
    <xf numFmtId="281" fontId="86" fillId="37" borderId="0" applyNumberFormat="0" applyBorder="0" applyAlignment="0" applyProtection="0">
      <alignment vertical="center"/>
    </xf>
    <xf numFmtId="281" fontId="25" fillId="0" borderId="0"/>
    <xf numFmtId="281" fontId="27" fillId="0" borderId="0">
      <alignment vertical="top"/>
    </xf>
    <xf numFmtId="281" fontId="25" fillId="0" borderId="0"/>
    <xf numFmtId="281" fontId="25" fillId="0" borderId="0"/>
    <xf numFmtId="281" fontId="125" fillId="0" borderId="0"/>
    <xf numFmtId="281" fontId="28" fillId="0" borderId="0"/>
    <xf numFmtId="281" fontId="25" fillId="0" borderId="0"/>
    <xf numFmtId="281" fontId="28" fillId="0" borderId="0"/>
    <xf numFmtId="281" fontId="28" fillId="0" borderId="0"/>
    <xf numFmtId="281" fontId="86" fillId="0" borderId="0">
      <alignment vertical="center"/>
    </xf>
    <xf numFmtId="281" fontId="125" fillId="0" borderId="0"/>
    <xf numFmtId="281" fontId="25" fillId="0" borderId="0"/>
    <xf numFmtId="281" fontId="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12" fillId="0" borderId="0">
      <alignment vertical="center"/>
    </xf>
    <xf numFmtId="281" fontId="28" fillId="0" borderId="0"/>
    <xf numFmtId="281" fontId="25" fillId="0" borderId="0"/>
    <xf numFmtId="281" fontId="25" fillId="0" borderId="0"/>
    <xf numFmtId="281" fontId="191" fillId="0" borderId="34" applyNumberFormat="0" applyFill="0" applyAlignment="0" applyProtection="0"/>
    <xf numFmtId="281" fontId="125" fillId="0" borderId="0"/>
    <xf numFmtId="281" fontId="28" fillId="0" borderId="0"/>
    <xf numFmtId="281" fontId="1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125" fillId="0" borderId="0"/>
    <xf numFmtId="281" fontId="125" fillId="0" borderId="0"/>
    <xf numFmtId="281" fontId="86" fillId="2" borderId="0" applyNumberFormat="0" applyBorder="0" applyAlignment="0" applyProtection="0">
      <alignment vertical="center"/>
    </xf>
    <xf numFmtId="281" fontId="25" fillId="0" borderId="0"/>
    <xf numFmtId="281" fontId="25" fillId="0" borderId="0"/>
    <xf numFmtId="281" fontId="25" fillId="0" borderId="0"/>
    <xf numFmtId="281" fontId="125" fillId="0" borderId="0"/>
    <xf numFmtId="281" fontId="125" fillId="0" borderId="0"/>
    <xf numFmtId="281" fontId="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8" fillId="0" borderId="0"/>
    <xf numFmtId="281" fontId="142" fillId="0" borderId="20"/>
    <xf numFmtId="281" fontId="12"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lignment vertical="center"/>
    </xf>
    <xf numFmtId="281" fontId="25" fillId="0" borderId="0">
      <alignment vertical="center"/>
    </xf>
    <xf numFmtId="281" fontId="25" fillId="0" borderId="0"/>
    <xf numFmtId="281" fontId="25" fillId="0" borderId="0"/>
    <xf numFmtId="281" fontId="86" fillId="43"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281" fontId="86" fillId="43" borderId="0" applyNumberFormat="0" applyBorder="0" applyAlignment="0" applyProtection="0">
      <alignment vertical="center"/>
    </xf>
    <xf numFmtId="281" fontId="28" fillId="0" borderId="0"/>
    <xf numFmtId="281" fontId="28" fillId="0" borderId="0"/>
    <xf numFmtId="281" fontId="28" fillId="0" borderId="0"/>
    <xf numFmtId="281" fontId="142" fillId="0" borderId="2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49" fontId="24" fillId="0" borderId="0" applyProtection="0">
      <alignment horizontal="left"/>
    </xf>
    <xf numFmtId="281" fontId="125"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50"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36" fillId="60" borderId="0" applyNumberFormat="0" applyBorder="0" applyAlignment="0" applyProtection="0">
      <alignment vertical="center"/>
    </xf>
    <xf numFmtId="281" fontId="86" fillId="38" borderId="0" applyNumberFormat="0" applyBorder="0" applyAlignment="0" applyProtection="0">
      <alignment vertical="center"/>
    </xf>
    <xf numFmtId="49" fontId="24" fillId="0" borderId="0" applyProtection="0">
      <alignment horizontal="left"/>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25" fillId="0" borderId="0"/>
    <xf numFmtId="281" fontId="25" fillId="0" borderId="0">
      <alignment vertical="center"/>
    </xf>
    <xf numFmtId="281" fontId="86" fillId="29" borderId="0" applyNumberFormat="0" applyBorder="0" applyAlignment="0" applyProtection="0">
      <alignment vertical="center"/>
    </xf>
    <xf numFmtId="281" fontId="12" fillId="0" borderId="0"/>
    <xf numFmtId="224" fontId="12" fillId="0" borderId="0"/>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122" fillId="0" borderId="0">
      <alignment vertical="center"/>
    </xf>
    <xf numFmtId="281" fontId="122" fillId="0" borderId="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xf numFmtId="281" fontId="25" fillId="0" borderId="0"/>
    <xf numFmtId="281" fontId="25" fillId="0" borderId="0">
      <alignment vertical="center"/>
    </xf>
    <xf numFmtId="281" fontId="86" fillId="29" borderId="0" applyNumberFormat="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86" fillId="51" borderId="0" applyNumberFormat="0" applyBorder="0" applyAlignment="0" applyProtection="0">
      <alignment vertical="center"/>
    </xf>
    <xf numFmtId="281" fontId="86" fillId="38" borderId="0" applyNumberFormat="0" applyBorder="0" applyAlignment="0" applyProtection="0">
      <alignment vertical="center"/>
    </xf>
    <xf numFmtId="281" fontId="12" fillId="0" borderId="0"/>
    <xf numFmtId="281" fontId="12" fillId="0" borderId="0"/>
    <xf numFmtId="281" fontId="125" fillId="0" borderId="0"/>
    <xf numFmtId="281" fontId="28" fillId="0" borderId="0"/>
    <xf numFmtId="281" fontId="25" fillId="0" borderId="0"/>
    <xf numFmtId="281" fontId="25" fillId="0" borderId="0">
      <alignment vertical="center"/>
    </xf>
    <xf numFmtId="281" fontId="86" fillId="0" borderId="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alignment vertical="center"/>
    </xf>
    <xf numFmtId="281" fontId="125"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7" fillId="0" borderId="0">
      <alignment vertical="top"/>
    </xf>
    <xf numFmtId="281" fontId="86" fillId="38" borderId="0" applyNumberFormat="0" applyBorder="0" applyAlignment="0" applyProtection="0">
      <alignment vertical="center"/>
    </xf>
    <xf numFmtId="281" fontId="150" fillId="0" borderId="0"/>
    <xf numFmtId="281" fontId="12"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lignment vertical="center"/>
    </xf>
    <xf numFmtId="281" fontId="86" fillId="27" borderId="0" applyNumberFormat="0" applyBorder="0" applyAlignment="0" applyProtection="0">
      <alignment vertical="center"/>
    </xf>
    <xf numFmtId="281" fontId="28" fillId="0" borderId="0"/>
    <xf numFmtId="281" fontId="25" fillId="0" borderId="0"/>
    <xf numFmtId="281" fontId="125" fillId="0" borderId="0"/>
    <xf numFmtId="281" fontId="125" fillId="0" borderId="0"/>
    <xf numFmtId="281" fontId="27" fillId="0" borderId="0">
      <alignment vertical="top"/>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lignment vertical="center"/>
    </xf>
    <xf numFmtId="281" fontId="25" fillId="0" borderId="0"/>
    <xf numFmtId="281" fontId="86" fillId="27" borderId="0" applyNumberFormat="0" applyBorder="0" applyAlignment="0" applyProtection="0">
      <alignment vertical="center"/>
    </xf>
    <xf numFmtId="281" fontId="25" fillId="0" borderId="0"/>
    <xf numFmtId="281" fontId="125" fillId="0" borderId="0"/>
    <xf numFmtId="281" fontId="148" fillId="12" borderId="13" applyNumberFormat="0" applyAlignment="0" applyProtection="0"/>
    <xf numFmtId="281" fontId="25" fillId="0" borderId="0"/>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8" fillId="0" borderId="0"/>
    <xf numFmtId="49" fontId="24" fillId="0" borderId="0" applyProtection="0">
      <alignment horizontal="left"/>
    </xf>
    <xf numFmtId="281" fontId="12" fillId="0" borderId="0">
      <alignment vertical="center"/>
    </xf>
    <xf numFmtId="281" fontId="25" fillId="0" borderId="0"/>
    <xf numFmtId="281" fontId="25" fillId="0" borderId="0"/>
    <xf numFmtId="281" fontId="25" fillId="0" borderId="0"/>
    <xf numFmtId="281" fontId="125" fillId="0" borderId="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alignment vertical="center"/>
    </xf>
    <xf numFmtId="281" fontId="25" fillId="0" borderId="0"/>
    <xf numFmtId="281" fontId="86" fillId="26" borderId="19" applyNumberFormat="0" applyFont="0" applyAlignment="0" applyProtection="0">
      <alignment vertical="center"/>
    </xf>
    <xf numFmtId="281" fontId="145" fillId="0" borderId="0"/>
    <xf numFmtId="281" fontId="86" fillId="0" borderId="0">
      <alignment vertical="center"/>
    </xf>
    <xf numFmtId="281" fontId="86" fillId="0" borderId="0">
      <alignment vertical="center"/>
    </xf>
    <xf numFmtId="281" fontId="28" fillId="0" borderId="0"/>
    <xf numFmtId="281" fontId="25" fillId="0" borderId="0"/>
    <xf numFmtId="281" fontId="86" fillId="26" borderId="19" applyNumberFormat="0" applyFont="0" applyAlignment="0" applyProtection="0">
      <alignment vertical="center"/>
    </xf>
    <xf numFmtId="281" fontId="145" fillId="0" borderId="0"/>
    <xf numFmtId="281" fontId="25" fillId="0" borderId="0"/>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49" fontId="24" fillId="0" borderId="0">
      <alignment horizontal="left"/>
      <protection locked="0"/>
    </xf>
    <xf numFmtId="281" fontId="125" fillId="0" borderId="0"/>
    <xf numFmtId="281" fontId="25" fillId="0" borderId="0"/>
    <xf numFmtId="281" fontId="25" fillId="0" borderId="0"/>
    <xf numFmtId="281" fontId="25" fillId="0" borderId="0">
      <alignment vertical="center"/>
    </xf>
    <xf numFmtId="281" fontId="145" fillId="0" borderId="0"/>
    <xf numFmtId="281" fontId="25" fillId="0" borderId="0" applyNumberFormat="0" applyFont="0" applyFill="0" applyBorder="0" applyAlignment="0" applyProtection="0">
      <alignment vertical="center"/>
    </xf>
    <xf numFmtId="281" fontId="125" fillId="0" borderId="0"/>
    <xf numFmtId="281" fontId="152" fillId="52" borderId="0" applyNumberFormat="0" applyBorder="0" applyAlignment="0" applyProtection="0">
      <alignment vertical="center"/>
    </xf>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178" fontId="26" fillId="0" borderId="0" applyFont="0" applyFill="0" applyBorder="0" applyAlignment="0" applyProtection="0">
      <alignment vertical="center"/>
    </xf>
    <xf numFmtId="281" fontId="125" fillId="0" borderId="0"/>
    <xf numFmtId="281" fontId="148" fillId="12" borderId="13" applyNumberFormat="0" applyAlignment="0" applyProtection="0"/>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xf numFmtId="281" fontId="25" fillId="0" borderId="0">
      <alignment vertical="center"/>
    </xf>
    <xf numFmtId="281" fontId="12"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xf numFmtId="281" fontId="12"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86" fillId="27" borderId="0" applyNumberFormat="0" applyBorder="0" applyAlignment="0" applyProtection="0">
      <alignment vertical="center"/>
    </xf>
    <xf numFmtId="281" fontId="28" fillId="0" borderId="0"/>
    <xf numFmtId="281" fontId="28" fillId="0" borderId="0"/>
    <xf numFmtId="281" fontId="28" fillId="0" borderId="0"/>
    <xf numFmtId="281" fontId="12"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xf numFmtId="281" fontId="125" fillId="0" borderId="0"/>
    <xf numFmtId="281" fontId="27" fillId="0" borderId="0">
      <alignment vertical="top"/>
    </xf>
    <xf numFmtId="281" fontId="27" fillId="0" borderId="0">
      <alignment vertical="top"/>
    </xf>
    <xf numFmtId="281" fontId="86" fillId="30" borderId="0" applyNumberFormat="0" applyBorder="0" applyAlignment="0" applyProtection="0">
      <alignment vertical="center"/>
    </xf>
    <xf numFmtId="281" fontId="125" fillId="0" borderId="0"/>
    <xf numFmtId="281" fontId="159" fillId="14" borderId="0" applyNumberFormat="0" applyBorder="0" applyAlignment="0" applyProtection="0">
      <alignment vertical="center"/>
    </xf>
    <xf numFmtId="281" fontId="86" fillId="37" borderId="0" applyNumberFormat="0" applyBorder="0" applyAlignment="0" applyProtection="0">
      <alignment vertical="center"/>
    </xf>
    <xf numFmtId="49" fontId="24" fillId="0" borderId="0" applyProtection="0">
      <alignment horizontal="left"/>
    </xf>
    <xf numFmtId="281" fontId="25" fillId="0" borderId="0" applyNumberFormat="0" applyFont="0" applyFill="0" applyBorder="0" applyAlignment="0" applyProtection="0">
      <alignment vertical="center"/>
    </xf>
    <xf numFmtId="281" fontId="25" fillId="0" borderId="0"/>
    <xf numFmtId="281" fontId="125" fillId="0" borderId="0"/>
    <xf numFmtId="281" fontId="12" fillId="0" borderId="0"/>
    <xf numFmtId="281" fontId="25"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12"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125" fillId="0" borderId="0"/>
    <xf numFmtId="281" fontId="125" fillId="0" borderId="0"/>
    <xf numFmtId="281" fontId="125" fillId="0" borderId="0"/>
    <xf numFmtId="281" fontId="125" fillId="0" borderId="0"/>
    <xf numFmtId="281" fontId="170" fillId="0" borderId="8">
      <alignment horizontal="center"/>
    </xf>
    <xf numFmtId="281" fontId="41" fillId="6" borderId="0" applyNumberFormat="0" applyBorder="0" applyAlignment="0" applyProtection="0">
      <alignment vertical="center"/>
    </xf>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86" fillId="43"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18" fontId="12" fillId="0" borderId="0" applyFont="0" applyFill="0" applyBorder="0" applyAlignment="0" applyProtection="0"/>
    <xf numFmtId="281" fontId="125" fillId="0" borderId="0"/>
    <xf numFmtId="49" fontId="24" fillId="0" borderId="0" applyProtection="0">
      <alignment horizontal="left"/>
    </xf>
    <xf numFmtId="281" fontId="28" fillId="0" borderId="0"/>
    <xf numFmtId="281" fontId="86" fillId="30" borderId="0" applyNumberFormat="0" applyBorder="0" applyAlignment="0" applyProtection="0">
      <alignment vertical="center"/>
    </xf>
    <xf numFmtId="49" fontId="24" fillId="0" borderId="0" applyProtection="0">
      <alignment horizontal="left"/>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86" fillId="30"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148" fillId="12" borderId="13" applyNumberFormat="0" applyAlignment="0" applyProtection="0"/>
    <xf numFmtId="281" fontId="86" fillId="35"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8" fillId="0" borderId="0"/>
    <xf numFmtId="49" fontId="24" fillId="0" borderId="0" applyProtection="0">
      <alignment horizontal="left"/>
    </xf>
    <xf numFmtId="281" fontId="125" fillId="0" borderId="0"/>
    <xf numFmtId="281" fontId="145" fillId="0" borderId="0"/>
    <xf numFmtId="281" fontId="86" fillId="43" borderId="0" applyNumberFormat="0" applyBorder="0" applyAlignment="0" applyProtection="0">
      <alignment vertical="center"/>
    </xf>
    <xf numFmtId="281" fontId="28" fillId="0" borderId="0"/>
    <xf numFmtId="281" fontId="125" fillId="0" borderId="0"/>
    <xf numFmtId="281" fontId="27" fillId="0" borderId="0">
      <alignment vertical="top"/>
    </xf>
    <xf numFmtId="281" fontId="86" fillId="51" borderId="0" applyNumberFormat="0" applyBorder="0" applyAlignment="0" applyProtection="0">
      <alignment vertical="center"/>
    </xf>
    <xf numFmtId="281" fontId="125" fillId="0" borderId="0"/>
    <xf numFmtId="281" fontId="125" fillId="0" borderId="0"/>
    <xf numFmtId="281" fontId="28" fillId="0" borderId="0"/>
    <xf numFmtId="281" fontId="125" fillId="0" borderId="0"/>
    <xf numFmtId="49" fontId="24" fillId="0" borderId="0" applyProtection="0">
      <alignment horizontal="lef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49" fontId="24" fillId="0" borderId="0" applyProtection="0">
      <alignment horizontal="left"/>
    </xf>
    <xf numFmtId="281" fontId="188" fillId="7" borderId="13" applyNumberFormat="0" applyAlignment="0" applyProtection="0">
      <alignment vertical="center"/>
    </xf>
    <xf numFmtId="281" fontId="28" fillId="0" borderId="0"/>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125" fillId="0" borderId="0"/>
    <xf numFmtId="281" fontId="137" fillId="7" borderId="13" applyNumberFormat="0" applyAlignment="0" applyProtection="0"/>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xf numFmtId="281" fontId="51" fillId="0" borderId="0"/>
    <xf numFmtId="281" fontId="27" fillId="0" borderId="0">
      <alignment vertical="top"/>
    </xf>
    <xf numFmtId="281" fontId="27" fillId="0" borderId="0">
      <alignment vertical="top"/>
    </xf>
    <xf numFmtId="281" fontId="86" fillId="40" borderId="0" applyNumberFormat="0" applyBorder="0" applyAlignment="0" applyProtection="0">
      <alignment vertical="center"/>
    </xf>
    <xf numFmtId="49" fontId="24" fillId="0" borderId="0" applyProtection="0">
      <alignment horizontal="left"/>
    </xf>
    <xf numFmtId="281" fontId="86" fillId="27"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49" fontId="24" fillId="0" borderId="0" applyProtection="0">
      <alignment horizontal="left"/>
    </xf>
    <xf numFmtId="281" fontId="86" fillId="2" borderId="0" applyNumberFormat="0" applyBorder="0" applyAlignment="0" applyProtection="0">
      <alignment vertical="center"/>
    </xf>
    <xf numFmtId="49" fontId="24" fillId="0" borderId="0" applyProtection="0">
      <alignment horizontal="left"/>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12" fillId="0" borderId="0"/>
    <xf numFmtId="281" fontId="28"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46" fontId="197"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28" fillId="0" borderId="0"/>
    <xf numFmtId="281" fontId="125" fillId="0" borderId="0"/>
    <xf numFmtId="281" fontId="86" fillId="28" borderId="0" applyNumberFormat="0" applyBorder="0" applyAlignment="0" applyProtection="0">
      <alignment vertical="center"/>
    </xf>
    <xf numFmtId="281" fontId="125" fillId="0" borderId="0"/>
    <xf numFmtId="281" fontId="14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125" fillId="0" borderId="0"/>
    <xf numFmtId="281" fontId="125" fillId="0" borderId="0"/>
    <xf numFmtId="281" fontId="28" fillId="0" borderId="0"/>
    <xf numFmtId="281" fontId="27" fillId="0" borderId="0">
      <alignment vertical="top"/>
    </xf>
    <xf numFmtId="49" fontId="24" fillId="0" borderId="0" applyProtection="0">
      <alignment horizontal="left"/>
    </xf>
    <xf numFmtId="281" fontId="28" fillId="0" borderId="0"/>
    <xf numFmtId="281" fontId="12" fillId="0" borderId="0"/>
    <xf numFmtId="281" fontId="125" fillId="0" borderId="0"/>
    <xf numFmtId="281" fontId="86" fillId="45"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86" fillId="38" borderId="0" applyNumberFormat="0" applyBorder="0" applyAlignment="0" applyProtection="0">
      <alignment vertical="center"/>
    </xf>
    <xf numFmtId="281" fontId="28" fillId="0" borderId="0"/>
    <xf numFmtId="49" fontId="24" fillId="0" borderId="0" applyProtection="0">
      <alignment horizontal="left"/>
    </xf>
    <xf numFmtId="281" fontId="86" fillId="28" borderId="0" applyNumberFormat="0" applyBorder="0" applyAlignment="0" applyProtection="0">
      <alignment vertical="center"/>
    </xf>
    <xf numFmtId="281" fontId="86" fillId="27"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35" borderId="0" applyNumberFormat="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125" fillId="0" borderId="0"/>
    <xf numFmtId="281" fontId="28"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49" fontId="24" fillId="0" borderId="0" applyProtection="0">
      <alignment horizontal="left"/>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40" fillId="16" borderId="16" applyNumberFormat="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27" borderId="0" applyNumberFormat="0" applyBorder="0" applyAlignment="0" applyProtection="0">
      <alignment vertical="center"/>
    </xf>
    <xf numFmtId="49" fontId="24" fillId="0" borderId="0" applyProtection="0">
      <alignment horizontal="left"/>
    </xf>
    <xf numFmtId="281" fontId="125" fillId="0" borderId="0"/>
    <xf numFmtId="281" fontId="25" fillId="0" borderId="0" applyNumberFormat="0" applyFont="0" applyFill="0" applyBorder="0" applyAlignment="0" applyProtection="0">
      <alignment vertical="center"/>
    </xf>
    <xf numFmtId="281" fontId="125" fillId="0" borderId="0"/>
    <xf numFmtId="281" fontId="51" fillId="0" borderId="0">
      <protection locked="0"/>
    </xf>
    <xf numFmtId="281" fontId="125" fillId="0" borderId="0"/>
    <xf numFmtId="281" fontId="25" fillId="0" borderId="0" applyNumberFormat="0" applyFont="0" applyFill="0" applyBorder="0" applyAlignment="0" applyProtection="0">
      <alignment vertical="center"/>
    </xf>
    <xf numFmtId="281" fontId="125" fillId="0" borderId="0"/>
    <xf numFmtId="281" fontId="86" fillId="35"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186" fontId="183" fillId="0" borderId="0" applyFont="0" applyFill="0" applyBorder="0" applyAlignment="0" applyProtection="0"/>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8" fontId="25" fillId="0" borderId="0" applyFill="0" applyBorder="0" applyProtection="0">
      <alignment vertical="center"/>
    </xf>
    <xf numFmtId="281" fontId="125" fillId="0" borderId="0"/>
    <xf numFmtId="281" fontId="25" fillId="0" borderId="0" applyNumberFormat="0" applyFont="0" applyFill="0" applyBorder="0" applyAlignment="0" applyProtection="0">
      <alignment vertical="center"/>
    </xf>
    <xf numFmtId="228" fontId="25" fillId="0" borderId="0" applyFill="0" applyBorder="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125" fillId="0" borderId="0"/>
    <xf numFmtId="281" fontId="51"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178" fontId="86" fillId="0" borderId="0" applyFont="0" applyFill="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49" fontId="24" fillId="0" borderId="0">
      <alignment horizontal="left"/>
      <protection locked="0"/>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125" fillId="0" borderId="0"/>
    <xf numFmtId="281" fontId="27" fillId="0" borderId="0">
      <alignment vertical="top"/>
    </xf>
    <xf numFmtId="281" fontId="120" fillId="28"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125" fillId="0" borderId="0"/>
    <xf numFmtId="281" fontId="86" fillId="28" borderId="0" applyNumberFormat="0" applyBorder="0" applyAlignment="0" applyProtection="0">
      <alignment vertical="center"/>
    </xf>
    <xf numFmtId="281" fontId="27" fillId="0" borderId="0">
      <alignment vertical="top"/>
    </xf>
    <xf numFmtId="281" fontId="125" fillId="0" borderId="0"/>
    <xf numFmtId="281" fontId="125" fillId="0" borderId="0"/>
    <xf numFmtId="281" fontId="125" fillId="0" borderId="0"/>
    <xf numFmtId="281" fontId="86" fillId="45" borderId="0" applyNumberFormat="0" applyBorder="0" applyAlignment="0" applyProtection="0">
      <alignment vertical="center"/>
    </xf>
    <xf numFmtId="49" fontId="24" fillId="0" borderId="0" applyProtection="0">
      <alignment horizontal="left"/>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86" fillId="2" borderId="0" applyNumberFormat="0" applyBorder="0" applyAlignment="0" applyProtection="0">
      <alignment vertical="center"/>
    </xf>
    <xf numFmtId="281" fontId="148" fillId="12" borderId="13" applyNumberFormat="0" applyAlignment="0" applyProtection="0"/>
    <xf numFmtId="281" fontId="125" fillId="0" borderId="0"/>
    <xf numFmtId="281" fontId="28" fillId="0" borderId="0">
      <alignment vertical="center"/>
    </xf>
    <xf numFmtId="281" fontId="86" fillId="38" borderId="0" applyNumberFormat="0" applyBorder="0" applyAlignment="0" applyProtection="0">
      <alignment vertical="center"/>
    </xf>
    <xf numFmtId="281" fontId="125" fillId="0" borderId="0"/>
    <xf numFmtId="49" fontId="24" fillId="0" borderId="0" applyProtection="0">
      <alignment horizontal="left"/>
    </xf>
    <xf numFmtId="281" fontId="51" fillId="0" borderId="0"/>
    <xf numFmtId="281" fontId="125" fillId="0" borderId="0"/>
    <xf numFmtId="281" fontId="12"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9" fontId="24" fillId="0" borderId="0" applyProtection="0">
      <alignment horizontal="left"/>
    </xf>
    <xf numFmtId="281" fontId="86" fillId="51" borderId="0" applyNumberFormat="0" applyBorder="0" applyAlignment="0" applyProtection="0">
      <alignment vertical="center"/>
    </xf>
    <xf numFmtId="281" fontId="12" fillId="0" borderId="0"/>
    <xf numFmtId="281" fontId="125" fillId="0" borderId="0"/>
    <xf numFmtId="281" fontId="86" fillId="0" borderId="0">
      <alignment vertical="center"/>
    </xf>
    <xf numFmtId="281" fontId="25" fillId="0" borderId="0" applyNumberFormat="0" applyFont="0" applyFill="0" applyBorder="0" applyAlignment="0" applyProtection="0">
      <alignment vertical="center"/>
    </xf>
    <xf numFmtId="281" fontId="125" fillId="0" borderId="0"/>
    <xf numFmtId="255" fontId="25" fillId="0" borderId="0" applyFill="0" applyBorder="0" applyProtection="0">
      <alignment vertical="center"/>
    </xf>
    <xf numFmtId="281" fontId="27" fillId="0" borderId="0">
      <alignment vertical="top"/>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49" fontId="24" fillId="0" borderId="0" applyProtection="0">
      <alignment horizontal="left"/>
    </xf>
    <xf numFmtId="281" fontId="28"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125" fillId="0" borderId="0"/>
    <xf numFmtId="281" fontId="145" fillId="0" borderId="0"/>
    <xf numFmtId="281" fontId="125" fillId="0" borderId="0"/>
    <xf numFmtId="281" fontId="200" fillId="0" borderId="0" applyNumberFormat="0" applyFill="0">
      <alignment horizontal="lef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44" fontId="125" fillId="0" borderId="0" applyFill="0" applyBorder="0" applyAlignment="0" applyProtection="0"/>
    <xf numFmtId="281" fontId="25" fillId="0" borderId="0" applyNumberFormat="0" applyFont="0" applyFill="0" applyBorder="0" applyAlignment="0" applyProtection="0">
      <alignment vertical="center"/>
    </xf>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125" fillId="0" borderId="0"/>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125" fillId="0" borderId="0"/>
    <xf numFmtId="281" fontId="86" fillId="43"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horizontal="left"/>
    </xf>
    <xf numFmtId="281" fontId="25" fillId="0" borderId="0"/>
    <xf numFmtId="281" fontId="140" fillId="7" borderId="16" applyNumberFormat="0" applyAlignment="0" applyProtection="0"/>
    <xf numFmtId="281" fontId="25" fillId="0" borderId="0" applyNumberFormat="0" applyFont="0" applyFill="0" applyBorder="0" applyAlignment="0" applyProtection="0">
      <alignment vertical="center"/>
    </xf>
    <xf numFmtId="281" fontId="125" fillId="0" borderId="0"/>
    <xf numFmtId="281" fontId="86" fillId="0" borderId="0">
      <alignment vertical="center"/>
    </xf>
    <xf numFmtId="281" fontId="173" fillId="12" borderId="13" applyNumberFormat="0" applyAlignment="0" applyProtection="0">
      <alignment vertical="center"/>
    </xf>
    <xf numFmtId="281" fontId="125" fillId="0" borderId="0"/>
    <xf numFmtId="281" fontId="86" fillId="43"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44" fontId="125" fillId="0" borderId="0" applyFill="0" applyBorder="0" applyAlignment="0" applyProtection="0"/>
    <xf numFmtId="281" fontId="86" fillId="0" borderId="0">
      <alignment vertical="center"/>
    </xf>
    <xf numFmtId="281" fontId="25" fillId="0" borderId="0"/>
    <xf numFmtId="281" fontId="25" fillId="0" borderId="0"/>
    <xf numFmtId="281" fontId="28" fillId="0" borderId="0"/>
    <xf numFmtId="281" fontId="125" fillId="0" borderId="0"/>
    <xf numFmtId="281" fontId="86" fillId="43" borderId="0" applyNumberFormat="0" applyBorder="0" applyAlignment="0" applyProtection="0">
      <alignment vertical="center"/>
    </xf>
    <xf numFmtId="281" fontId="125" fillId="0" borderId="0"/>
    <xf numFmtId="231" fontId="12" fillId="0" borderId="0" applyFont="0" applyFill="0" applyBorder="0" applyAlignment="0" applyProtection="0"/>
    <xf numFmtId="281" fontId="27" fillId="0" borderId="0">
      <alignment vertical="top"/>
    </xf>
    <xf numFmtId="238" fontId="25" fillId="0" borderId="0" applyFill="0" applyBorder="0" applyProtection="0">
      <alignment vertical="center"/>
    </xf>
    <xf numFmtId="281" fontId="25" fillId="0" borderId="0" applyNumberFormat="0" applyFont="0" applyFill="0" applyBorder="0" applyAlignment="0" applyProtection="0">
      <alignment vertical="center"/>
    </xf>
    <xf numFmtId="281" fontId="125" fillId="0" borderId="0"/>
    <xf numFmtId="281" fontId="12" fillId="0" borderId="0">
      <alignment vertical="center"/>
    </xf>
    <xf numFmtId="281" fontId="136" fillId="0" borderId="0" applyFont="0" applyFill="0" applyBorder="0" applyAlignment="0" applyProtection="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38" fontId="25" fillId="0" borderId="0" applyFill="0" applyBorder="0" applyProtection="0">
      <alignment vertical="center"/>
    </xf>
    <xf numFmtId="281" fontId="27" fillId="0" borderId="0">
      <alignment vertical="top"/>
    </xf>
    <xf numFmtId="281" fontId="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lignment vertical="center"/>
    </xf>
    <xf numFmtId="231" fontId="125" fillId="0" borderId="0" applyFill="0" applyBorder="0" applyAlignment="0" applyProtection="0"/>
    <xf numFmtId="281" fontId="28" fillId="0" borderId="0"/>
    <xf numFmtId="281" fontId="125" fillId="0" borderId="0"/>
    <xf numFmtId="281" fontId="27" fillId="0" borderId="0">
      <alignment vertical="top"/>
    </xf>
    <xf numFmtId="281" fontId="125" fillId="0" borderId="0"/>
    <xf numFmtId="248" fontId="12" fillId="0" borderId="0"/>
    <xf numFmtId="281" fontId="12" fillId="0" borderId="0"/>
    <xf numFmtId="281" fontId="125" fillId="0" borderId="0"/>
    <xf numFmtId="281" fontId="125" fillId="0" borderId="0"/>
    <xf numFmtId="281" fontId="145" fillId="0" borderId="0"/>
    <xf numFmtId="281" fontId="28" fillId="0" borderId="0"/>
    <xf numFmtId="281" fontId="86" fillId="40" borderId="0" applyNumberFormat="0" applyBorder="0" applyAlignment="0" applyProtection="0">
      <alignment vertical="center"/>
    </xf>
    <xf numFmtId="281" fontId="28" fillId="0" borderId="0"/>
    <xf numFmtId="281" fontId="28" fillId="0" borderId="0"/>
    <xf numFmtId="281" fontId="125" fillId="0" borderId="0"/>
    <xf numFmtId="281" fontId="125" fillId="0" borderId="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7" fillId="0" borderId="0">
      <alignment vertical="top"/>
    </xf>
    <xf numFmtId="281" fontId="25"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28" fillId="0" borderId="0"/>
    <xf numFmtId="281" fontId="86" fillId="29" borderId="0" applyNumberFormat="0" applyBorder="0" applyAlignment="0" applyProtection="0">
      <alignment vertical="center"/>
    </xf>
    <xf numFmtId="281" fontId="28" fillId="0" borderId="0"/>
    <xf numFmtId="281" fontId="12" fillId="0" borderId="0"/>
    <xf numFmtId="281" fontId="25" fillId="0" borderId="0"/>
    <xf numFmtId="281" fontId="125" fillId="0" borderId="0"/>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8" fillId="0" borderId="0"/>
    <xf numFmtId="281" fontId="86" fillId="0" borderId="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145" fillId="0" borderId="0"/>
    <xf numFmtId="281" fontId="28" fillId="0" borderId="0"/>
    <xf numFmtId="281" fontId="86" fillId="2" borderId="0" applyNumberFormat="0" applyBorder="0" applyAlignment="0" applyProtection="0">
      <alignment vertical="center"/>
    </xf>
    <xf numFmtId="281" fontId="86" fillId="43" borderId="0" applyNumberFormat="0" applyBorder="0" applyAlignment="0" applyProtection="0">
      <alignment vertical="center"/>
    </xf>
    <xf numFmtId="250" fontId="24" fillId="0" borderId="0" applyFill="0" applyBorder="0" applyProtection="0">
      <alignment horizontal="right"/>
    </xf>
    <xf numFmtId="281" fontId="28" fillId="0" borderId="0"/>
    <xf numFmtId="281" fontId="51" fillId="0" borderId="0">
      <protection locked="0"/>
    </xf>
    <xf numFmtId="281" fontId="28" fillId="0" borderId="0"/>
    <xf numFmtId="281" fontId="125" fillId="0" borderId="0"/>
    <xf numFmtId="281" fontId="86" fillId="0" borderId="0">
      <alignment vertical="center"/>
    </xf>
    <xf numFmtId="281" fontId="86" fillId="40" borderId="0" applyNumberFormat="0" applyBorder="0" applyAlignment="0" applyProtection="0">
      <alignment vertical="center"/>
    </xf>
    <xf numFmtId="281" fontId="27" fillId="0" borderId="0">
      <alignment vertical="top"/>
    </xf>
    <xf numFmtId="281" fontId="28"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03" fillId="0" borderId="0"/>
    <xf numFmtId="281" fontId="125" fillId="0" borderId="0"/>
    <xf numFmtId="281" fontId="12"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protection locked="0"/>
    </xf>
    <xf numFmtId="255" fontId="25" fillId="0" borderId="0" applyFill="0" applyBorder="0" applyProtection="0">
      <alignment vertical="center"/>
    </xf>
    <xf numFmtId="281" fontId="52" fillId="63" borderId="31"/>
    <xf numFmtId="281" fontId="86" fillId="30" borderId="0" applyNumberFormat="0" applyBorder="0" applyAlignment="0" applyProtection="0">
      <alignment vertical="center"/>
    </xf>
    <xf numFmtId="281" fontId="27" fillId="0" borderId="0">
      <alignment vertical="top"/>
    </xf>
    <xf numFmtId="255" fontId="25" fillId="0" borderId="0" applyFill="0" applyBorder="0" applyProtection="0">
      <alignment vertical="center"/>
    </xf>
    <xf numFmtId="281" fontId="86" fillId="30" borderId="0" applyNumberFormat="0" applyBorder="0" applyAlignment="0" applyProtection="0">
      <alignment vertical="center"/>
    </xf>
    <xf numFmtId="281" fontId="27" fillId="0" borderId="0">
      <alignment vertical="top"/>
    </xf>
    <xf numFmtId="255" fontId="25" fillId="0" borderId="0" applyFill="0" applyBorder="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55" fontId="25" fillId="0" borderId="0" applyFill="0" applyBorder="0" applyProtection="0">
      <alignment vertical="center"/>
    </xf>
    <xf numFmtId="281" fontId="25" fillId="0" borderId="0" applyNumberFormat="0" applyFont="0" applyFill="0" applyBorder="0" applyAlignment="0" applyProtection="0">
      <alignment vertical="center"/>
    </xf>
    <xf numFmtId="178" fontId="139" fillId="0" borderId="0" applyFont="0" applyFill="0" applyBorder="0" applyAlignment="0" applyProtection="0">
      <alignment vertical="center"/>
    </xf>
    <xf numFmtId="281" fontId="86" fillId="38" borderId="0" applyNumberFormat="0" applyBorder="0" applyAlignment="0" applyProtection="0">
      <alignment vertical="center"/>
    </xf>
    <xf numFmtId="281" fontId="145" fillId="0" borderId="0"/>
    <xf numFmtId="281" fontId="145"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55" fontId="25" fillId="0" borderId="0" applyFill="0" applyBorder="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55" fontId="25" fillId="0" borderId="0" applyFill="0" applyBorder="0" applyAlignment="0" applyProtection="0"/>
    <xf numFmtId="281" fontId="25" fillId="0" borderId="0"/>
    <xf numFmtId="281" fontId="28" fillId="0" borderId="0"/>
    <xf numFmtId="281" fontId="25" fillId="0" borderId="0" applyNumberFormat="0" applyFont="0" applyFill="0" applyBorder="0" applyAlignment="0" applyProtection="0">
      <alignment vertical="center"/>
    </xf>
    <xf numFmtId="255" fontId="25" fillId="0" borderId="0" applyFill="0" applyBorder="0" applyProtection="0">
      <alignment vertical="center"/>
    </xf>
    <xf numFmtId="281" fontId="114" fillId="0" borderId="0"/>
    <xf numFmtId="255" fontId="25" fillId="0" borderId="0" applyFill="0" applyBorder="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55" fontId="25" fillId="0" borderId="0" applyFill="0" applyBorder="0" applyProtection="0">
      <alignment vertical="center"/>
    </xf>
    <xf numFmtId="255" fontId="25" fillId="0" borderId="0" applyFill="0" applyBorder="0" applyProtection="0">
      <alignment vertical="center"/>
    </xf>
    <xf numFmtId="281" fontId="86" fillId="45" borderId="0" applyNumberFormat="0" applyBorder="0" applyAlignment="0" applyProtection="0">
      <alignment vertical="center"/>
    </xf>
    <xf numFmtId="281" fontId="28" fillId="0" borderId="0"/>
    <xf numFmtId="281" fontId="125" fillId="0" borderId="0"/>
    <xf numFmtId="281" fontId="25" fillId="0" borderId="0"/>
    <xf numFmtId="255" fontId="25" fillId="0" borderId="0" applyFill="0" applyBorder="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28" fontId="25" fillId="0" borderId="0" applyFill="0" applyBorder="0" applyProtection="0">
      <alignment vertical="center"/>
    </xf>
    <xf numFmtId="281" fontId="25" fillId="0" borderId="0" applyNumberFormat="0" applyFont="0" applyFill="0" applyBorder="0" applyAlignment="0" applyProtection="0">
      <alignment vertical="center"/>
    </xf>
    <xf numFmtId="228" fontId="25" fillId="0" borderId="0" applyFill="0" applyBorder="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28" fontId="25" fillId="0" borderId="0" applyFill="0" applyBorder="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86" fillId="51" borderId="0" applyNumberFormat="0" applyBorder="0" applyAlignment="0" applyProtection="0">
      <alignment vertical="center"/>
    </xf>
    <xf numFmtId="281" fontId="12" fillId="0" borderId="0"/>
    <xf numFmtId="281" fontId="125" fillId="0" borderId="0"/>
    <xf numFmtId="281" fontId="86" fillId="30" borderId="0" applyNumberFormat="0" applyBorder="0" applyAlignment="0" applyProtection="0">
      <alignment vertical="center"/>
    </xf>
    <xf numFmtId="281" fontId="152" fillId="52" borderId="0" applyNumberFormat="0" applyBorder="0" applyAlignment="0" applyProtection="0">
      <alignment vertical="center"/>
    </xf>
    <xf numFmtId="281" fontId="25" fillId="0" borderId="0"/>
    <xf numFmtId="228" fontId="25" fillId="0" borderId="0" applyFill="0" applyBorder="0" applyProtection="0">
      <alignment vertical="center"/>
    </xf>
    <xf numFmtId="281" fontId="52" fillId="63" borderId="31"/>
    <xf numFmtId="281" fontId="86" fillId="30" borderId="0" applyNumberFormat="0" applyBorder="0" applyAlignment="0" applyProtection="0">
      <alignment vertical="center"/>
    </xf>
    <xf numFmtId="228" fontId="25" fillId="0" borderId="0" applyFill="0" applyBorder="0" applyProtection="0">
      <alignment vertical="center"/>
    </xf>
    <xf numFmtId="281" fontId="25" fillId="0" borderId="0" applyNumberFormat="0" applyFont="0" applyFill="0" applyBorder="0" applyAlignment="0" applyProtection="0">
      <alignment vertical="center"/>
    </xf>
    <xf numFmtId="228" fontId="25" fillId="0" borderId="0" applyFill="0" applyBorder="0" applyProtection="0">
      <alignment vertical="center"/>
    </xf>
    <xf numFmtId="281" fontId="28"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28" fontId="25" fillId="0" borderId="0" applyFill="0" applyBorder="0" applyProtection="0">
      <alignment vertical="center"/>
    </xf>
    <xf numFmtId="281" fontId="28" fillId="0" borderId="0"/>
    <xf numFmtId="281" fontId="28" fillId="0" borderId="0"/>
    <xf numFmtId="238" fontId="25" fillId="0" borderId="0" applyFill="0" applyBorder="0" applyProtection="0">
      <alignment vertical="center"/>
    </xf>
    <xf numFmtId="238" fontId="25" fillId="0" borderId="0" applyFill="0" applyBorder="0" applyProtection="0">
      <alignment vertical="center"/>
    </xf>
    <xf numFmtId="238" fontId="25" fillId="0" borderId="0" applyFill="0" applyBorder="0" applyProtection="0">
      <alignment vertical="center"/>
    </xf>
    <xf numFmtId="281" fontId="25" fillId="0" borderId="0" applyNumberFormat="0" applyFont="0" applyFill="0" applyBorder="0" applyAlignment="0" applyProtection="0">
      <alignment vertical="center"/>
    </xf>
    <xf numFmtId="238" fontId="25" fillId="0" borderId="0" applyFill="0" applyBorder="0" applyProtection="0">
      <alignment vertical="center"/>
    </xf>
    <xf numFmtId="281" fontId="86" fillId="0" borderId="0">
      <alignment vertical="center"/>
    </xf>
    <xf numFmtId="281" fontId="174" fillId="9" borderId="0" applyNumberFormat="0" applyBorder="0" applyAlignment="0" applyProtection="0">
      <alignment vertical="center"/>
    </xf>
    <xf numFmtId="281" fontId="12"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8" fillId="0" borderId="0"/>
    <xf numFmtId="238" fontId="25" fillId="0" borderId="0" applyFill="0" applyBorder="0" applyProtection="0">
      <alignment vertical="center"/>
    </xf>
    <xf numFmtId="281" fontId="12" fillId="0" borderId="0"/>
    <xf numFmtId="281" fontId="25" fillId="0" borderId="0"/>
    <xf numFmtId="238" fontId="25" fillId="0" borderId="0" applyFill="0" applyBorder="0" applyProtection="0">
      <alignment vertical="center"/>
    </xf>
    <xf numFmtId="238" fontId="25" fillId="0" borderId="0" applyFill="0" applyBorder="0" applyProtection="0">
      <alignment vertical="center"/>
    </xf>
    <xf numFmtId="281" fontId="86" fillId="28" borderId="0" applyNumberFormat="0" applyBorder="0" applyAlignment="0" applyProtection="0">
      <alignment vertical="center"/>
    </xf>
    <xf numFmtId="238" fontId="25" fillId="0" borderId="0" applyFill="0" applyBorder="0" applyProtection="0">
      <alignment vertical="center"/>
    </xf>
    <xf numFmtId="281" fontId="28" fillId="0" borderId="0"/>
    <xf numFmtId="255" fontId="25" fillId="0" borderId="0" applyFill="0" applyBorder="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7" fillId="0" borderId="0">
      <alignment vertical="top"/>
    </xf>
    <xf numFmtId="255" fontId="25" fillId="0" borderId="0" applyFill="0" applyBorder="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55" fontId="25" fillId="0" borderId="0" applyFill="0" applyBorder="0" applyProtection="0">
      <alignment vertical="center"/>
    </xf>
    <xf numFmtId="281" fontId="86" fillId="51" borderId="0" applyNumberFormat="0" applyBorder="0" applyAlignment="0" applyProtection="0">
      <alignment vertical="center"/>
    </xf>
    <xf numFmtId="281" fontId="25" fillId="0" borderId="0"/>
    <xf numFmtId="281" fontId="125" fillId="0" borderId="0"/>
    <xf numFmtId="255" fontId="25" fillId="0" borderId="0" applyFill="0" applyBorder="0" applyProtection="0">
      <alignment vertical="center"/>
    </xf>
    <xf numFmtId="281" fontId="28" fillId="0" borderId="0"/>
    <xf numFmtId="281" fontId="145" fillId="0" borderId="0"/>
    <xf numFmtId="281" fontId="25" fillId="0" borderId="0" applyNumberFormat="0" applyFont="0" applyFill="0" applyBorder="0" applyAlignment="0" applyProtection="0">
      <alignment vertical="center"/>
    </xf>
    <xf numFmtId="255" fontId="25" fillId="0" borderId="0" applyFill="0" applyBorder="0" applyAlignment="0" applyProtection="0"/>
    <xf numFmtId="235" fontId="12" fillId="0" borderId="0"/>
    <xf numFmtId="281" fontId="125" fillId="0" borderId="0"/>
    <xf numFmtId="281" fontId="25" fillId="0" borderId="0"/>
    <xf numFmtId="281" fontId="12" fillId="0" borderId="0"/>
    <xf numFmtId="281" fontId="41" fillId="6" borderId="0" applyNumberFormat="0" applyBorder="0" applyAlignment="0" applyProtection="0">
      <alignment vertical="center"/>
    </xf>
    <xf numFmtId="281" fontId="28" fillId="0" borderId="0"/>
    <xf numFmtId="281" fontId="12" fillId="0" borderId="0"/>
    <xf numFmtId="281" fontId="125" fillId="0" borderId="0"/>
    <xf numFmtId="235" fontId="12" fillId="0" borderId="0"/>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35"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35" fontId="12" fillId="0" borderId="0"/>
    <xf numFmtId="281" fontId="27" fillId="0" borderId="0">
      <alignment vertical="top"/>
    </xf>
    <xf numFmtId="235" fontId="12" fillId="0" borderId="0"/>
    <xf numFmtId="281" fontId="25" fillId="0" borderId="0" applyNumberFormat="0" applyFont="0" applyFill="0" applyBorder="0" applyAlignment="0" applyProtection="0">
      <alignment vertical="center"/>
    </xf>
    <xf numFmtId="255" fontId="25" fillId="0" borderId="0" applyFill="0" applyBorder="0" applyProtection="0">
      <alignment vertical="center"/>
    </xf>
    <xf numFmtId="281" fontId="86" fillId="30" borderId="0" applyNumberFormat="0" applyBorder="0" applyAlignment="0" applyProtection="0">
      <alignment vertical="center"/>
    </xf>
    <xf numFmtId="281" fontId="125" fillId="0" borderId="0"/>
    <xf numFmtId="281" fontId="198" fillId="0" borderId="0">
      <protection locked="0"/>
    </xf>
    <xf numFmtId="235"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5" fontId="25" fillId="0" borderId="0" applyFill="0" applyBorder="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5" fontId="25" fillId="0" borderId="0" applyFill="0" applyBorder="0" applyProtection="0">
      <alignment vertical="center"/>
    </xf>
    <xf numFmtId="255" fontId="25" fillId="0" borderId="0" applyFill="0" applyBorder="0" applyProtection="0">
      <alignment vertical="center"/>
    </xf>
    <xf numFmtId="255" fontId="25" fillId="0" borderId="0" applyFill="0" applyBorder="0" applyProtection="0">
      <alignment vertical="center"/>
    </xf>
    <xf numFmtId="281" fontId="86" fillId="37" borderId="0" applyNumberFormat="0" applyBorder="0" applyAlignment="0" applyProtection="0">
      <alignment vertical="center"/>
    </xf>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14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137" fillId="16"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27" fillId="0" borderId="0">
      <alignment vertical="top"/>
    </xf>
    <xf numFmtId="281" fontId="86" fillId="0" borderId="0">
      <alignment vertical="center"/>
    </xf>
    <xf numFmtId="281" fontId="86" fillId="0" borderId="0">
      <alignment vertical="center"/>
    </xf>
    <xf numFmtId="281" fontId="86" fillId="28" borderId="0" applyNumberFormat="0" applyBorder="0" applyAlignment="0" applyProtection="0">
      <alignment vertical="center"/>
    </xf>
    <xf numFmtId="281" fontId="28"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86" fillId="29"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7" fillId="0" borderId="0">
      <alignment vertical="top"/>
    </xf>
    <xf numFmtId="281" fontId="205" fillId="16" borderId="0">
      <alignment horizontal="center"/>
    </xf>
    <xf numFmtId="281" fontId="25" fillId="0" borderId="0" applyNumberFormat="0" applyFont="0" applyFill="0" applyBorder="0" applyAlignment="0" applyProtection="0">
      <alignment vertical="center"/>
    </xf>
    <xf numFmtId="281" fontId="125" fillId="0" borderId="0"/>
    <xf numFmtId="281" fontId="12" fillId="0" borderId="0"/>
    <xf numFmtId="281" fontId="205" fillId="16" borderId="0">
      <alignment horizontal="center"/>
    </xf>
    <xf numFmtId="281" fontId="1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86" fillId="0" borderId="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14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8" fillId="0" borderId="0"/>
    <xf numFmtId="281" fontId="28"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xf numFmtId="281" fontId="86" fillId="27" borderId="0" applyNumberFormat="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51"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125" fillId="0" borderId="0"/>
    <xf numFmtId="281" fontId="28" fillId="0" borderId="0"/>
    <xf numFmtId="281" fontId="25" fillId="0" borderId="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125" fillId="0" borderId="0"/>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0" borderId="0">
      <alignment vertical="center"/>
    </xf>
    <xf numFmtId="281" fontId="28" fillId="0" borderId="0"/>
    <xf numFmtId="281" fontId="86" fillId="51"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0" borderId="0">
      <alignment vertical="center"/>
    </xf>
    <xf numFmtId="281" fontId="1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86" fillId="26" borderId="19" applyNumberFormat="0" applyFont="0" applyAlignment="0" applyProtection="0">
      <alignment vertical="center"/>
    </xf>
    <xf numFmtId="3" fontId="201" fillId="0" borderId="0" applyFont="0" applyFill="0" applyBorder="0" applyAlignment="0" applyProtection="0"/>
    <xf numFmtId="281" fontId="25" fillId="0" borderId="0" applyNumberFormat="0" applyFont="0" applyFill="0" applyBorder="0" applyAlignment="0" applyProtection="0">
      <alignment vertical="center"/>
    </xf>
    <xf numFmtId="281" fontId="28" fillId="0" borderId="0"/>
    <xf numFmtId="281" fontId="145" fillId="0" borderId="0"/>
    <xf numFmtId="281" fontId="25" fillId="0" borderId="0" applyNumberFormat="0" applyFont="0" applyFill="0" applyBorder="0" applyAlignment="0" applyProtection="0">
      <alignment vertical="center"/>
    </xf>
    <xf numFmtId="281" fontId="25" fillId="0" borderId="0"/>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6" fillId="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12" fillId="0" borderId="0"/>
    <xf numFmtId="281" fontId="28" fillId="0" borderId="0"/>
    <xf numFmtId="281" fontId="25" fillId="0" borderId="0"/>
    <xf numFmtId="281" fontId="25" fillId="0" borderId="0">
      <alignment vertical="center"/>
    </xf>
    <xf numFmtId="281" fontId="86" fillId="28" borderId="0" applyNumberFormat="0" applyBorder="0" applyAlignment="0" applyProtection="0">
      <alignment vertical="center"/>
    </xf>
    <xf numFmtId="281" fontId="27" fillId="0" borderId="0">
      <alignment vertical="top"/>
    </xf>
    <xf numFmtId="281" fontId="25" fillId="0" borderId="0">
      <alignment vertical="center"/>
    </xf>
    <xf numFmtId="281" fontId="28" fillId="0" borderId="0"/>
    <xf numFmtId="281" fontId="1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26" fillId="0" borderId="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51" fillId="0" borderId="0"/>
    <xf numFmtId="281" fontId="28" fillId="0" borderId="0"/>
    <xf numFmtId="281" fontId="125" fillId="0" borderId="0"/>
    <xf numFmtId="281" fontId="12" fillId="0" borderId="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36" fillId="9" borderId="0" applyNumberFormat="0" applyBorder="0" applyAlignment="0" applyProtection="0">
      <alignment vertical="center"/>
    </xf>
    <xf numFmtId="281" fontId="28" fillId="0" borderId="0"/>
    <xf numFmtId="281" fontId="86" fillId="35" borderId="0" applyNumberFormat="0" applyBorder="0" applyAlignment="0" applyProtection="0">
      <alignment vertical="center"/>
    </xf>
    <xf numFmtId="281" fontId="125" fillId="0" borderId="0"/>
    <xf numFmtId="281" fontId="86" fillId="35" borderId="0" applyNumberFormat="0" applyBorder="0" applyAlignment="0" applyProtection="0">
      <alignment vertical="center"/>
    </xf>
    <xf numFmtId="281" fontId="125" fillId="0" borderId="0"/>
    <xf numFmtId="281" fontId="28" fillId="0" borderId="0">
      <alignment vertical="center"/>
    </xf>
    <xf numFmtId="281" fontId="25" fillId="0" borderId="0"/>
    <xf numFmtId="281" fontId="12" fillId="0" borderId="0"/>
    <xf numFmtId="281" fontId="86" fillId="35" borderId="0" applyNumberFormat="0" applyBorder="0" applyAlignment="0" applyProtection="0">
      <alignment vertical="center"/>
    </xf>
    <xf numFmtId="281" fontId="125" fillId="0" borderId="0"/>
    <xf numFmtId="281" fontId="125" fillId="0" borderId="0"/>
    <xf numFmtId="281" fontId="86" fillId="35" borderId="0" applyNumberFormat="0" applyBorder="0" applyAlignment="0" applyProtection="0">
      <alignment vertical="center"/>
    </xf>
    <xf numFmtId="281" fontId="12"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194" fillId="20" borderId="0" applyNumberFormat="0" applyBorder="0" applyAlignment="0" applyProtection="0"/>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28" fillId="0" borderId="0"/>
    <xf numFmtId="281" fontId="86" fillId="3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25" fillId="0" borderId="0"/>
    <xf numFmtId="281" fontId="28" fillId="0" borderId="0"/>
    <xf numFmtId="281" fontId="125" fillId="0" borderId="0"/>
    <xf numFmtId="281" fontId="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21" fontId="12" fillId="0" borderId="0" applyFill="0" applyBorder="0" applyAlignment="0"/>
    <xf numFmtId="281" fontId="28" fillId="0" borderId="0"/>
    <xf numFmtId="281" fontId="145"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86" fillId="40" borderId="0" applyNumberFormat="0" applyBorder="0" applyAlignment="0" applyProtection="0">
      <alignment vertical="center"/>
    </xf>
    <xf numFmtId="281" fontId="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12" fillId="0" borderId="0"/>
    <xf numFmtId="281" fontId="28" fillId="0" borderId="0"/>
    <xf numFmtId="281" fontId="27" fillId="0" borderId="0">
      <alignment vertical="top"/>
    </xf>
    <xf numFmtId="281" fontId="27" fillId="0" borderId="0">
      <alignment vertical="top"/>
    </xf>
    <xf numFmtId="281" fontId="28" fillId="0" borderId="0"/>
    <xf numFmtId="281" fontId="28" fillId="0" borderId="0"/>
    <xf numFmtId="281" fontId="12" fillId="0" borderId="0"/>
    <xf numFmtId="281" fontId="25" fillId="0" borderId="0"/>
    <xf numFmtId="281" fontId="27" fillId="0" borderId="0">
      <alignment vertical="top"/>
    </xf>
    <xf numFmtId="281" fontId="25" fillId="0" borderId="0"/>
    <xf numFmtId="281" fontId="86" fillId="2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45"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31" fillId="65" borderId="0" applyNumberFormat="0" applyBorder="0" applyAlignment="0" applyProtection="0"/>
    <xf numFmtId="281" fontId="51"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31" fillId="8" borderId="0" applyNumberFormat="0" applyBorder="0" applyAlignment="0" applyProtection="0"/>
    <xf numFmtId="281" fontId="12"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2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30" borderId="0" applyNumberFormat="0" applyBorder="0" applyAlignment="0" applyProtection="0">
      <alignment vertical="center"/>
    </xf>
    <xf numFmtId="281" fontId="41" fillId="11"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lignment vertical="center"/>
    </xf>
    <xf numFmtId="281" fontId="25" fillId="0" borderId="0">
      <alignment vertical="center"/>
    </xf>
    <xf numFmtId="281" fontId="25" fillId="0" borderId="0"/>
    <xf numFmtId="281" fontId="28" fillId="0" borderId="0"/>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6" fillId="52" borderId="0" applyNumberFormat="0" applyBorder="0" applyAlignment="0" applyProtection="0">
      <alignment vertical="center"/>
    </xf>
    <xf numFmtId="281" fontId="28"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5" fillId="0" borderId="0"/>
    <xf numFmtId="281" fontId="28" fillId="0" borderId="0"/>
    <xf numFmtId="281" fontId="28" fillId="0" borderId="0"/>
    <xf numFmtId="281" fontId="28" fillId="0" borderId="0"/>
    <xf numFmtId="281" fontId="139" fillId="15" borderId="17" applyNumberFormat="0" applyFont="0" applyAlignment="0" applyProtection="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48" fillId="12" borderId="13" applyNumberFormat="0" applyAlignment="0" applyProtection="0"/>
    <xf numFmtId="281" fontId="28" fillId="0" borderId="0">
      <alignment vertical="center"/>
    </xf>
    <xf numFmtId="281" fontId="139"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51" fillId="0" borderId="0"/>
    <xf numFmtId="178" fontId="86" fillId="0" borderId="0" applyFont="0" applyFill="0" applyBorder="0" applyAlignment="0" applyProtection="0">
      <alignment vertical="center"/>
    </xf>
    <xf numFmtId="281" fontId="125" fillId="0" borderId="0"/>
    <xf numFmtId="281" fontId="28" fillId="0" borderId="0"/>
    <xf numFmtId="281" fontId="28" fillId="0" borderId="0"/>
    <xf numFmtId="281" fontId="25" fillId="0" borderId="0"/>
    <xf numFmtId="281" fontId="27" fillId="0" borderId="0">
      <alignment vertical="top"/>
    </xf>
    <xf numFmtId="281" fontId="27" fillId="0" borderId="0">
      <alignment vertical="top"/>
    </xf>
    <xf numFmtId="281" fontId="12"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5" fillId="0" borderId="0"/>
    <xf numFmtId="281" fontId="125" fillId="0" borderId="0"/>
    <xf numFmtId="281" fontId="25" fillId="0" borderId="0">
      <alignment vertical="center"/>
    </xf>
    <xf numFmtId="281" fontId="25" fillId="0" borderId="0">
      <alignment vertical="center"/>
    </xf>
    <xf numFmtId="281" fontId="28" fillId="0" borderId="0"/>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125" fillId="0" borderId="0"/>
    <xf numFmtId="281" fontId="28"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16" borderId="13" applyNumberFormat="0" applyAlignment="0" applyProtection="0"/>
    <xf numFmtId="281" fontId="27" fillId="0" borderId="0">
      <alignment vertical="top"/>
    </xf>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12" fillId="0" borderId="0"/>
    <xf numFmtId="281" fontId="27" fillId="0" borderId="0">
      <alignment vertical="top"/>
    </xf>
    <xf numFmtId="281" fontId="86" fillId="2" borderId="0" applyNumberFormat="0" applyBorder="0" applyAlignment="0" applyProtection="0">
      <alignment vertical="center"/>
    </xf>
    <xf numFmtId="281" fontId="125" fillId="0" borderId="0"/>
    <xf numFmtId="281" fontId="25" fillId="0" borderId="0">
      <alignment vertical="top"/>
    </xf>
    <xf numFmtId="281" fontId="86" fillId="0" borderId="0">
      <alignment vertical="center"/>
    </xf>
    <xf numFmtId="281" fontId="170" fillId="0" borderId="8">
      <alignment horizontal="center"/>
    </xf>
    <xf numFmtId="281" fontId="28" fillId="0" borderId="0"/>
    <xf numFmtId="281" fontId="125" fillId="0" borderId="0"/>
    <xf numFmtId="281" fontId="86" fillId="0" borderId="0">
      <alignment vertical="center"/>
    </xf>
    <xf numFmtId="281" fontId="12" fillId="0" borderId="0"/>
    <xf numFmtId="281" fontId="25" fillId="0" borderId="0"/>
    <xf numFmtId="281" fontId="86" fillId="2" borderId="0" applyNumberFormat="0" applyBorder="0" applyAlignment="0" applyProtection="0">
      <alignment vertical="center"/>
    </xf>
    <xf numFmtId="281" fontId="86" fillId="40" borderId="0" applyNumberFormat="0" applyBorder="0" applyAlignment="0" applyProtection="0">
      <alignment vertical="center"/>
    </xf>
    <xf numFmtId="281" fontId="125" fillId="0" borderId="0"/>
    <xf numFmtId="281" fontId="86" fillId="0" borderId="0">
      <alignment vertical="center"/>
    </xf>
    <xf numFmtId="281" fontId="86" fillId="40" borderId="0" applyNumberFormat="0" applyBorder="0" applyAlignment="0" applyProtection="0">
      <alignment vertical="center"/>
    </xf>
    <xf numFmtId="281" fontId="125" fillId="0" borderId="0"/>
    <xf numFmtId="281" fontId="28" fillId="0" borderId="0"/>
    <xf numFmtId="281" fontId="12"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12" fillId="0" borderId="0"/>
    <xf numFmtId="281" fontId="12"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8"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34" fillId="56" borderId="0" applyNumberFormat="0" applyBorder="0" applyAlignment="0" applyProtection="0">
      <alignment vertical="center"/>
    </xf>
    <xf numFmtId="281" fontId="125" fillId="0" borderId="0"/>
    <xf numFmtId="281" fontId="86" fillId="2" borderId="0" applyNumberFormat="0" applyBorder="0" applyAlignment="0" applyProtection="0">
      <alignment vertical="center"/>
    </xf>
    <xf numFmtId="281" fontId="12" fillId="0" borderId="0">
      <alignment vertical="center"/>
    </xf>
    <xf numFmtId="281" fontId="36" fillId="67" borderId="0" applyNumberFormat="0" applyBorder="0" applyAlignment="0" applyProtection="0">
      <alignment vertical="center"/>
    </xf>
    <xf numFmtId="281" fontId="125" fillId="0" borderId="0"/>
    <xf numFmtId="281" fontId="28" fillId="0" borderId="0"/>
    <xf numFmtId="281" fontId="86" fillId="43"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lignment vertical="center"/>
    </xf>
    <xf numFmtId="281" fontId="26" fillId="0" borderId="0">
      <alignment vertical="center"/>
    </xf>
    <xf numFmtId="281" fontId="25" fillId="0" borderId="0" applyNumberFormat="0" applyFont="0" applyFill="0" applyBorder="0" applyAlignment="0" applyProtection="0">
      <alignment vertical="center"/>
    </xf>
    <xf numFmtId="281" fontId="27" fillId="0" borderId="0">
      <alignment vertical="top"/>
    </xf>
    <xf numFmtId="281" fontId="213" fillId="0" borderId="3" applyNumberFormat="0" applyFill="0" applyProtection="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86" fillId="30" borderId="0" applyNumberFormat="0" applyBorder="0" applyAlignment="0" applyProtection="0">
      <alignment vertical="center"/>
    </xf>
    <xf numFmtId="281" fontId="12" fillId="0" borderId="0">
      <alignment vertical="center"/>
    </xf>
    <xf numFmtId="281" fontId="125" fillId="0" borderId="0"/>
    <xf numFmtId="281" fontId="26" fillId="0" borderId="0">
      <alignment vertical="center"/>
    </xf>
    <xf numFmtId="281" fontId="26" fillId="0" borderId="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86" fillId="0" borderId="0">
      <alignment vertical="center"/>
    </xf>
    <xf numFmtId="281" fontId="28" fillId="0" borderId="0"/>
    <xf numFmtId="281" fontId="12" fillId="0" borderId="0">
      <alignment vertical="center"/>
    </xf>
    <xf numFmtId="281" fontId="86" fillId="0" borderId="0">
      <alignment vertical="center"/>
    </xf>
    <xf numFmtId="281" fontId="125" fillId="0" borderId="0"/>
    <xf numFmtId="281" fontId="12" fillId="0" borderId="0"/>
    <xf numFmtId="281" fontId="86" fillId="0" borderId="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86" fillId="29" borderId="0" applyNumberFormat="0" applyBorder="0" applyAlignment="0" applyProtection="0">
      <alignment vertical="center"/>
    </xf>
    <xf numFmtId="281" fontId="28" fillId="0" borderId="0"/>
    <xf numFmtId="281" fontId="25"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86" fillId="43" borderId="0" applyNumberFormat="0" applyBorder="0" applyAlignment="0" applyProtection="0">
      <alignment vertical="center"/>
    </xf>
    <xf numFmtId="281" fontId="125" fillId="0" borderId="0"/>
    <xf numFmtId="281" fontId="86" fillId="0" borderId="0">
      <alignment vertical="center"/>
    </xf>
    <xf numFmtId="281" fontId="12" fillId="0" borderId="0"/>
    <xf numFmtId="281" fontId="86" fillId="2" borderId="0" applyNumberFormat="0" applyBorder="0" applyAlignment="0" applyProtection="0">
      <alignment vertical="center"/>
    </xf>
    <xf numFmtId="281" fontId="12" fillId="0" borderId="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12" fillId="0" borderId="0"/>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25" fillId="0" borderId="0"/>
    <xf numFmtId="281" fontId="12" fillId="0" borderId="0"/>
    <xf numFmtId="10" fontId="25" fillId="0" borderId="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3" borderId="0" applyNumberFormat="0" applyBorder="0" applyAlignment="0" applyProtection="0">
      <alignment vertical="center"/>
    </xf>
    <xf numFmtId="281" fontId="12" fillId="0" borderId="0">
      <alignment vertical="center"/>
    </xf>
    <xf numFmtId="281" fontId="28"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38" borderId="0" applyNumberFormat="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12" fillId="0" borderId="0"/>
    <xf numFmtId="281" fontId="51"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xf numFmtId="281" fontId="2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 fillId="0" borderId="0"/>
    <xf numFmtId="281" fontId="28" fillId="0" borderId="0"/>
    <xf numFmtId="281" fontId="12" fillId="0" borderId="0"/>
    <xf numFmtId="281" fontId="27" fillId="0" borderId="0">
      <alignment vertical="top"/>
    </xf>
    <xf numFmtId="281" fontId="25" fillId="0" borderId="0" applyNumberFormat="0" applyFont="0" applyFill="0" applyBorder="0" applyAlignment="0" applyProtection="0">
      <alignment vertical="center"/>
    </xf>
    <xf numFmtId="281" fontId="12" fillId="0" borderId="0"/>
    <xf numFmtId="281" fontId="12" fillId="0" borderId="0">
      <alignment vertical="center"/>
    </xf>
    <xf numFmtId="281" fontId="12" fillId="0" borderId="0"/>
    <xf numFmtId="281" fontId="28" fillId="0" borderId="0">
      <alignment vertical="center"/>
    </xf>
    <xf numFmtId="281" fontId="12" fillId="0" borderId="0">
      <alignment vertical="center"/>
    </xf>
    <xf numFmtId="281" fontId="12" fillId="0" borderId="0"/>
    <xf numFmtId="281" fontId="25" fillId="0" borderId="0">
      <alignment vertical="center"/>
    </xf>
    <xf numFmtId="281" fontId="25" fillId="0" borderId="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12" fillId="0" borderId="0"/>
    <xf numFmtId="281" fontId="12" fillId="0" borderId="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12" fillId="0" borderId="0"/>
    <xf numFmtId="281" fontId="12" fillId="0" borderId="0"/>
    <xf numFmtId="281" fontId="12" fillId="0" borderId="0">
      <alignment vertical="center"/>
    </xf>
    <xf numFmtId="10" fontId="52" fillId="15" borderId="8" applyNumberFormat="0" applyBorder="0" applyAlignment="0" applyProtection="0"/>
    <xf numFmtId="281" fontId="27" fillId="0" borderId="0">
      <alignment vertical="top"/>
    </xf>
    <xf numFmtId="281" fontId="12" fillId="0" borderId="0"/>
    <xf numFmtId="281" fontId="12" fillId="0" borderId="0">
      <alignment vertical="center"/>
    </xf>
    <xf numFmtId="281" fontId="28"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125" fillId="0" borderId="0"/>
    <xf numFmtId="281" fontId="28" fillId="0" borderId="0"/>
    <xf numFmtId="281" fontId="12" fillId="0" borderId="0"/>
    <xf numFmtId="281" fontId="151" fillId="0" borderId="0" applyNumberFormat="0" applyFill="0" applyBorder="0" applyAlignment="0" applyProtection="0"/>
    <xf numFmtId="281" fontId="12" fillId="0" borderId="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176" fontId="86" fillId="0" borderId="0" applyFont="0" applyFill="0" applyBorder="0" applyAlignment="0" applyProtection="0">
      <alignment vertical="center"/>
    </xf>
    <xf numFmtId="281" fontId="28" fillId="0" borderId="0"/>
    <xf numFmtId="281" fontId="12" fillId="0" borderId="0"/>
    <xf numFmtId="281" fontId="125" fillId="0" borderId="0"/>
    <xf numFmtId="281" fontId="12" fillId="0" borderId="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xf numFmtId="281" fontId="28" fillId="0" borderId="0"/>
    <xf numFmtId="281" fontId="86" fillId="0" borderId="0">
      <alignment vertical="center"/>
    </xf>
    <xf numFmtId="281" fontId="25" fillId="0" borderId="0" applyNumberFormat="0" applyFont="0" applyFill="0" applyBorder="0" applyAlignment="0" applyProtection="0">
      <alignment vertical="center"/>
    </xf>
    <xf numFmtId="281" fontId="12" fillId="0" borderId="0">
      <alignment vertical="center"/>
    </xf>
    <xf numFmtId="281" fontId="12" fillId="0" borderId="0"/>
    <xf numFmtId="281" fontId="12" fillId="0" borderId="0">
      <alignment vertical="center"/>
    </xf>
    <xf numFmtId="281" fontId="125" fillId="0" borderId="0"/>
    <xf numFmtId="281" fontId="12" fillId="0" borderId="0"/>
    <xf numFmtId="281" fontId="12"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8" fillId="0" borderId="0"/>
    <xf numFmtId="281" fontId="125" fillId="0" borderId="0"/>
    <xf numFmtId="281" fontId="86" fillId="30"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xf numFmtId="281" fontId="28" fillId="0" borderId="0"/>
    <xf numFmtId="281" fontId="33" fillId="0" borderId="28">
      <alignment horizontal="left" vertical="center"/>
    </xf>
    <xf numFmtId="281" fontId="194" fillId="68" borderId="0" applyNumberFormat="0" applyBorder="0" applyAlignment="0" applyProtection="0"/>
    <xf numFmtId="281" fontId="27" fillId="0" borderId="0">
      <alignment vertical="top"/>
    </xf>
    <xf numFmtId="281" fontId="25" fillId="0" borderId="0"/>
    <xf numFmtId="281" fontId="129" fillId="1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5" fillId="0" borderId="0"/>
    <xf numFmtId="281" fontId="25" fillId="0" borderId="0" applyNumberFormat="0" applyFont="0" applyFill="0" applyBorder="0" applyAlignment="0" applyProtection="0">
      <alignment vertical="center"/>
    </xf>
    <xf numFmtId="281" fontId="12" fillId="0" borderId="0">
      <alignment vertical="center"/>
    </xf>
    <xf numFmtId="281" fontId="125" fillId="0" borderId="0"/>
    <xf numFmtId="281" fontId="12" fillId="0" borderId="0"/>
    <xf numFmtId="281" fontId="52" fillId="63" borderId="31"/>
    <xf numFmtId="281" fontId="86" fillId="30" borderId="0" applyNumberFormat="0" applyBorder="0" applyAlignment="0" applyProtection="0">
      <alignment vertical="center"/>
    </xf>
    <xf numFmtId="281" fontId="12" fillId="0" borderId="0">
      <alignment vertical="center"/>
    </xf>
    <xf numFmtId="281" fontId="27" fillId="0" borderId="0">
      <alignment vertical="top"/>
    </xf>
    <xf numFmtId="281" fontId="25" fillId="0" borderId="0" applyNumberFormat="0" applyFont="0" applyFill="0" applyBorder="0" applyAlignment="0" applyProtection="0">
      <alignment vertical="center"/>
    </xf>
    <xf numFmtId="281" fontId="12" fillId="0" borderId="0"/>
    <xf numFmtId="281" fontId="25" fillId="0" borderId="0"/>
    <xf numFmtId="281" fontId="86" fillId="30"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27" fillId="0" borderId="0">
      <alignment vertical="top"/>
    </xf>
    <xf numFmtId="281" fontId="12" fillId="0" borderId="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125" fillId="0" borderId="0"/>
    <xf numFmtId="281" fontId="28" fillId="0" borderId="0"/>
    <xf numFmtId="281" fontId="51"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12"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8" fillId="0" borderId="0"/>
    <xf numFmtId="281" fontId="12" fillId="0" borderId="0"/>
    <xf numFmtId="281" fontId="27" fillId="0" borderId="0">
      <alignment vertical="top"/>
    </xf>
    <xf numFmtId="281" fontId="27" fillId="0" borderId="0">
      <alignment vertical="top"/>
    </xf>
    <xf numFmtId="281" fontId="163"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8" fillId="0" borderId="0"/>
    <xf numFmtId="281" fontId="12" fillId="0" borderId="0"/>
    <xf numFmtId="281" fontId="12" fillId="0" borderId="0">
      <alignment vertical="center"/>
    </xf>
    <xf numFmtId="281" fontId="25" fillId="0" borderId="0" applyNumberFormat="0" applyFont="0" applyFill="0" applyBorder="0" applyAlignment="0" applyProtection="0">
      <alignment vertical="center"/>
    </xf>
    <xf numFmtId="281" fontId="28" fillId="0" borderId="0"/>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7" fillId="0" borderId="0">
      <alignment vertical="top"/>
    </xf>
    <xf numFmtId="227" fontId="24" fillId="0" borderId="0" applyFill="0" applyBorder="0" applyProtection="0">
      <alignment horizontal="right"/>
    </xf>
    <xf numFmtId="281" fontId="25" fillId="0" borderId="0" applyNumberFormat="0" applyFont="0" applyFill="0" applyBorder="0" applyAlignment="0" applyProtection="0">
      <alignment vertical="center"/>
    </xf>
    <xf numFmtId="281" fontId="12" fillId="0" borderId="0"/>
    <xf numFmtId="281" fontId="25" fillId="0" borderId="0"/>
    <xf numFmtId="281" fontId="12" fillId="0" borderId="0"/>
    <xf numFmtId="281" fontId="28" fillId="0" borderId="0"/>
    <xf numFmtId="281" fontId="28" fillId="0" borderId="0"/>
    <xf numFmtId="281" fontId="12" fillId="0" borderId="0"/>
    <xf numFmtId="281" fontId="25" fillId="0" borderId="0" applyNumberFormat="0" applyFont="0" applyFill="0" applyBorder="0" applyAlignment="0" applyProtection="0">
      <alignment vertical="center"/>
    </xf>
    <xf numFmtId="281" fontId="25" fillId="0" borderId="0"/>
    <xf numFmtId="281" fontId="125" fillId="0" borderId="0"/>
    <xf numFmtId="281" fontId="12" fillId="0" borderId="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12" fillId="0" borderId="0"/>
    <xf numFmtId="281" fontId="86" fillId="37" borderId="0" applyNumberFormat="0" applyBorder="0" applyAlignment="0" applyProtection="0">
      <alignment vertical="center"/>
    </xf>
    <xf numFmtId="281" fontId="28" fillId="0" borderId="0"/>
    <xf numFmtId="281" fontId="12" fillId="0" borderId="0">
      <alignment vertical="center"/>
    </xf>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178" fontId="26" fillId="0" borderId="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28" fillId="0" borderId="0"/>
    <xf numFmtId="281" fontId="12"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28" fillId="0" borderId="0"/>
    <xf numFmtId="281" fontId="28" fillId="0" borderId="0"/>
    <xf numFmtId="281" fontId="12" fillId="0" borderId="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xf numFmtId="281" fontId="28" fillId="0" borderId="0"/>
    <xf numFmtId="281" fontId="12" fillId="0" borderId="0"/>
    <xf numFmtId="281" fontId="12" fillId="0" borderId="0"/>
    <xf numFmtId="281" fontId="125" fillId="0" borderId="0"/>
    <xf numFmtId="281" fontId="125" fillId="0" borderId="0"/>
    <xf numFmtId="281" fontId="12" fillId="0" borderId="0">
      <alignment vertical="center"/>
    </xf>
    <xf numFmtId="281" fontId="12" fillId="0" borderId="0"/>
    <xf numFmtId="281" fontId="1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12" fillId="0" borderId="0"/>
    <xf numFmtId="281" fontId="25" fillId="0" borderId="0" applyNumberFormat="0" applyFont="0" applyFill="0" applyBorder="0" applyAlignment="0" applyProtection="0">
      <alignment vertical="center"/>
    </xf>
    <xf numFmtId="281" fontId="25" fillId="0" borderId="0"/>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7" fillId="0" borderId="0">
      <alignment vertical="top"/>
    </xf>
    <xf numFmtId="281" fontId="170" fillId="0" borderId="8">
      <alignment horizontal="center"/>
    </xf>
    <xf numFmtId="281" fontId="173" fillId="12" borderId="13" applyNumberFormat="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alignment vertical="center"/>
    </xf>
    <xf numFmtId="281" fontId="125" fillId="0" borderId="0"/>
    <xf numFmtId="281" fontId="25" fillId="0" borderId="0"/>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7" fillId="0" borderId="0">
      <alignment vertical="top"/>
    </xf>
    <xf numFmtId="281" fontId="12" fillId="0" borderId="0"/>
    <xf numFmtId="281" fontId="86" fillId="38" borderId="0" applyNumberFormat="0" applyBorder="0" applyAlignment="0" applyProtection="0">
      <alignment vertical="center"/>
    </xf>
    <xf numFmtId="281" fontId="12" fillId="0" borderId="0">
      <alignment vertical="center"/>
    </xf>
    <xf numFmtId="281" fontId="52" fillId="63" borderId="31"/>
    <xf numFmtId="281" fontId="86" fillId="30" borderId="0" applyNumberFormat="0" applyBorder="0" applyAlignment="0" applyProtection="0">
      <alignment vertical="center"/>
    </xf>
    <xf numFmtId="281" fontId="27" fillId="0" borderId="0">
      <alignment vertical="top"/>
    </xf>
    <xf numFmtId="281" fontId="12"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45"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12" fillId="0" borderId="0"/>
    <xf numFmtId="281" fontId="52" fillId="63" borderId="31"/>
    <xf numFmtId="281" fontId="25" fillId="0" borderId="0" applyNumberFormat="0" applyFont="0" applyFill="0" applyBorder="0" applyAlignment="0" applyProtection="0">
      <alignment vertical="center"/>
    </xf>
    <xf numFmtId="281" fontId="12" fillId="0" borderId="0">
      <protection locked="0"/>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 fillId="0" borderId="0"/>
    <xf numFmtId="281" fontId="28" fillId="0" borderId="0"/>
    <xf numFmtId="281" fontId="12" fillId="0" borderId="0">
      <alignment vertical="center"/>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40" borderId="0" applyNumberFormat="0" applyBorder="0" applyAlignment="0" applyProtection="0">
      <alignment vertical="center"/>
    </xf>
    <xf numFmtId="281" fontId="12" fillId="0" borderId="0"/>
    <xf numFmtId="281" fontId="125" fillId="0" borderId="0"/>
    <xf numFmtId="281" fontId="25" fillId="0" borderId="0"/>
    <xf numFmtId="281" fontId="12" fillId="0" borderId="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alignment vertical="center"/>
    </xf>
    <xf numFmtId="281" fontId="86" fillId="3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xf numFmtId="281" fontId="137" fillId="7" borderId="13" applyNumberFormat="0" applyAlignment="0" applyProtection="0"/>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40" borderId="0" applyNumberFormat="0" applyBorder="0" applyAlignment="0" applyProtection="0">
      <alignment vertical="center"/>
    </xf>
    <xf numFmtId="281" fontId="12" fillId="0" borderId="0"/>
    <xf numFmtId="281" fontId="12" fillId="0" borderId="0"/>
    <xf numFmtId="281" fontId="25" fillId="0" borderId="0">
      <alignment vertical="center"/>
    </xf>
    <xf numFmtId="281" fontId="125" fillId="0" borderId="0"/>
    <xf numFmtId="281" fontId="27" fillId="0" borderId="0">
      <alignment vertical="top"/>
    </xf>
    <xf numFmtId="281" fontId="145" fillId="0" borderId="0"/>
    <xf numFmtId="281" fontId="12" fillId="0" borderId="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12" fillId="0" borderId="0">
      <alignment vertical="center"/>
    </xf>
    <xf numFmtId="281" fontId="12" fillId="0" borderId="0">
      <alignment vertical="center"/>
    </xf>
    <xf numFmtId="281" fontId="12" fillId="0" borderId="0"/>
    <xf numFmtId="281" fontId="25" fillId="0" borderId="0" applyNumberFormat="0" applyFont="0" applyFill="0" applyBorder="0" applyAlignment="0" applyProtection="0">
      <alignment vertical="center"/>
    </xf>
    <xf numFmtId="281" fontId="28"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38" borderId="0" applyNumberFormat="0" applyBorder="0" applyAlignment="0" applyProtection="0">
      <alignment vertical="center"/>
    </xf>
    <xf numFmtId="281" fontId="26" fillId="6" borderId="0" applyNumberFormat="0" applyBorder="0" applyAlignment="0" applyProtection="0">
      <alignment vertical="center"/>
    </xf>
    <xf numFmtId="281" fontId="12" fillId="0" borderId="0">
      <alignment vertical="center"/>
    </xf>
    <xf numFmtId="281" fontId="150" fillId="0" borderId="0"/>
    <xf numFmtId="281" fontId="25" fillId="0" borderId="0" applyNumberFormat="0" applyFont="0" applyFill="0" applyBorder="0" applyAlignment="0" applyProtection="0">
      <alignment vertical="center"/>
    </xf>
    <xf numFmtId="281" fontId="12" fillId="0" borderId="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xf numFmtId="281" fontId="12" fillId="0" borderId="0"/>
    <xf numFmtId="281" fontId="25" fillId="0" borderId="0" applyNumberFormat="0" applyFont="0" applyFill="0" applyBorder="0" applyAlignment="0" applyProtection="0">
      <alignment vertical="center"/>
    </xf>
    <xf numFmtId="281" fontId="25" fillId="0" borderId="0"/>
    <xf numFmtId="281" fontId="12" fillId="0" borderId="0">
      <alignment vertical="center"/>
    </xf>
    <xf numFmtId="281" fontId="86" fillId="38" borderId="0" applyNumberFormat="0" applyBorder="0" applyAlignment="0" applyProtection="0">
      <alignment vertical="center"/>
    </xf>
    <xf numFmtId="281" fontId="12" fillId="0" borderId="0"/>
    <xf numFmtId="281" fontId="12" fillId="0" borderId="0"/>
    <xf numFmtId="178" fontId="86" fillId="0" borderId="0" applyFont="0" applyFill="0" applyBorder="0" applyAlignment="0" applyProtection="0">
      <alignment vertical="center"/>
    </xf>
    <xf numFmtId="281" fontId="12" fillId="0" borderId="0">
      <alignment vertical="center"/>
    </xf>
    <xf numFmtId="281" fontId="28" fillId="0" borderId="0"/>
    <xf numFmtId="281" fontId="145" fillId="0" borderId="0"/>
    <xf numFmtId="281" fontId="125" fillId="0" borderId="0"/>
    <xf numFmtId="281" fontId="145" fillId="0" borderId="0"/>
    <xf numFmtId="281" fontId="14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45" fillId="0" borderId="0"/>
    <xf numFmtId="281" fontId="25" fillId="0" borderId="0" applyNumberFormat="0" applyFont="0" applyFill="0" applyBorder="0" applyAlignment="0" applyProtection="0">
      <alignment vertical="center"/>
    </xf>
    <xf numFmtId="281" fontId="145" fillId="0" borderId="0"/>
    <xf numFmtId="281" fontId="25" fillId="0" borderId="0"/>
    <xf numFmtId="281" fontId="28" fillId="0" borderId="0"/>
    <xf numFmtId="281" fontId="28" fillId="0" borderId="0"/>
    <xf numFmtId="281" fontId="145" fillId="0" borderId="0"/>
    <xf numFmtId="281" fontId="86" fillId="51" borderId="0" applyNumberFormat="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12" fillId="0" borderId="0"/>
    <xf numFmtId="281" fontId="125" fillId="0" borderId="0"/>
    <xf numFmtId="281" fontId="33" fillId="0" borderId="28">
      <alignment horizontal="lef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12" fillId="0" borderId="0"/>
    <xf numFmtId="281" fontId="28"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11" fontId="25" fillId="0" borderId="0" applyFill="0" applyBorder="0" applyAlignment="0"/>
    <xf numFmtId="281" fontId="125" fillId="0" borderId="0"/>
    <xf numFmtId="281" fontId="125" fillId="0" borderId="0"/>
    <xf numFmtId="281" fontId="27" fillId="0" borderId="0">
      <alignment vertical="top"/>
    </xf>
    <xf numFmtId="281" fontId="51" fillId="0" borderId="0"/>
    <xf numFmtId="281" fontId="51" fillId="0" borderId="0"/>
    <xf numFmtId="281" fontId="28" fillId="0" borderId="0"/>
    <xf numFmtId="281" fontId="51" fillId="0" borderId="0"/>
    <xf numFmtId="281" fontId="25" fillId="0" borderId="0" applyNumberFormat="0" applyFont="0" applyFill="0" applyBorder="0" applyAlignment="0" applyProtection="0">
      <alignment vertical="center"/>
    </xf>
    <xf numFmtId="281" fontId="51" fillId="0" borderId="0"/>
    <xf numFmtId="281" fontId="51" fillId="0" borderId="0"/>
    <xf numFmtId="281" fontId="125" fillId="0" borderId="0"/>
    <xf numFmtId="281" fontId="33" fillId="0" borderId="28">
      <alignment horizontal="lef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protection locked="0"/>
    </xf>
    <xf numFmtId="281" fontId="33" fillId="0" borderId="28">
      <alignment horizontal="lef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xf numFmtId="281" fontId="125" fillId="0" borderId="0"/>
    <xf numFmtId="281" fontId="125" fillId="0" borderId="0"/>
    <xf numFmtId="281" fontId="27" fillId="0" borderId="0">
      <alignment vertical="top"/>
    </xf>
    <xf numFmtId="281" fontId="27" fillId="0" borderId="0">
      <alignment vertical="top"/>
    </xf>
    <xf numFmtId="281" fontId="125" fillId="0" borderId="0"/>
    <xf numFmtId="281" fontId="86" fillId="45" borderId="0" applyNumberFormat="0" applyBorder="0" applyAlignment="0" applyProtection="0">
      <alignment vertical="center"/>
    </xf>
    <xf numFmtId="281" fontId="12" fillId="0" borderId="0">
      <protection locked="0"/>
    </xf>
    <xf numFmtId="281" fontId="86" fillId="40" borderId="0" applyNumberFormat="0" applyBorder="0" applyAlignment="0" applyProtection="0">
      <alignment vertical="center"/>
    </xf>
    <xf numFmtId="281" fontId="25" fillId="0" borderId="0"/>
    <xf numFmtId="281" fontId="28" fillId="0" borderId="0"/>
    <xf numFmtId="281" fontId="86" fillId="29" borderId="0" applyNumberFormat="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xf numFmtId="281" fontId="125" fillId="0" borderId="0"/>
    <xf numFmtId="281" fontId="86" fillId="51" borderId="0" applyNumberFormat="0" applyBorder="0" applyAlignment="0" applyProtection="0">
      <alignment vertical="center"/>
    </xf>
    <xf numFmtId="281" fontId="28" fillId="0" borderId="0"/>
    <xf numFmtId="281" fontId="125" fillId="0" borderId="0"/>
    <xf numFmtId="281" fontId="36" fillId="9" borderId="0" applyNumberFormat="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2"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4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8" fillId="0" borderId="0">
      <alignment vertical="center"/>
    </xf>
    <xf numFmtId="281" fontId="139" fillId="15" borderId="17" applyNumberFormat="0" applyFont="0" applyAlignment="0" applyProtection="0"/>
    <xf numFmtId="281" fontId="28" fillId="0" borderId="0"/>
    <xf numFmtId="281" fontId="25" fillId="0" borderId="0" applyNumberFormat="0" applyFont="0" applyFill="0" applyBorder="0" applyAlignment="0" applyProtection="0">
      <alignment vertical="center"/>
    </xf>
    <xf numFmtId="281" fontId="28" fillId="0" borderId="0"/>
    <xf numFmtId="281" fontId="12"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alignment vertical="center"/>
    </xf>
    <xf numFmtId="281" fontId="28" fillId="0" borderId="0"/>
    <xf numFmtId="281" fontId="28" fillId="0" borderId="0"/>
    <xf numFmtId="281" fontId="86" fillId="30" borderId="0" applyNumberFormat="0" applyBorder="0" applyAlignment="0" applyProtection="0">
      <alignment vertical="center"/>
    </xf>
    <xf numFmtId="281" fontId="27" fillId="0" borderId="0">
      <alignment vertical="top"/>
    </xf>
    <xf numFmtId="281" fontId="86" fillId="35" borderId="0" applyNumberFormat="0" applyBorder="0" applyAlignment="0" applyProtection="0">
      <alignment vertical="center"/>
    </xf>
    <xf numFmtId="281" fontId="28" fillId="0" borderId="0"/>
    <xf numFmtId="281" fontId="86" fillId="40" borderId="0" applyNumberFormat="0" applyBorder="0" applyAlignment="0" applyProtection="0">
      <alignment vertical="center"/>
    </xf>
    <xf numFmtId="281" fontId="28" fillId="0" borderId="0"/>
    <xf numFmtId="10" fontId="52" fillId="15" borderId="8" applyNumberFormat="0" applyBorder="0" applyAlignment="0" applyProtection="0"/>
    <xf numFmtId="281" fontId="27" fillId="0" borderId="0">
      <alignment vertical="top"/>
    </xf>
    <xf numFmtId="281" fontId="27" fillId="0" borderId="0">
      <alignment vertical="top"/>
    </xf>
    <xf numFmtId="281" fontId="25" fillId="0" borderId="0"/>
    <xf numFmtId="281" fontId="33" fillId="0" borderId="28">
      <alignment horizontal="left" vertical="center"/>
    </xf>
    <xf numFmtId="281" fontId="25" fillId="0" borderId="0" applyNumberFormat="0" applyFont="0" applyFill="0" applyBorder="0" applyAlignment="0" applyProtection="0">
      <alignment vertical="center"/>
    </xf>
    <xf numFmtId="281" fontId="28" fillId="0" borderId="0"/>
    <xf numFmtId="281" fontId="86" fillId="0" borderId="0">
      <alignment vertical="center"/>
    </xf>
    <xf numFmtId="281" fontId="28" fillId="0" borderId="0"/>
    <xf numFmtId="281" fontId="28"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86" fillId="40" borderId="0" applyNumberFormat="0" applyBorder="0" applyAlignment="0" applyProtection="0">
      <alignment vertical="center"/>
    </xf>
    <xf numFmtId="281" fontId="25" fillId="0" borderId="0">
      <alignment vertical="center"/>
    </xf>
    <xf numFmtId="281" fontId="12" fillId="0" borderId="0"/>
    <xf numFmtId="281" fontId="28" fillId="0" borderId="0"/>
    <xf numFmtId="281" fontId="25" fillId="0" borderId="0"/>
    <xf numFmtId="281" fontId="12" fillId="0" borderId="0">
      <alignment vertical="center"/>
    </xf>
    <xf numFmtId="281" fontId="28" fillId="0" borderId="0">
      <alignment vertical="center"/>
    </xf>
    <xf numFmtId="281" fontId="28" fillId="0" borderId="0"/>
    <xf numFmtId="281" fontId="28"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33" fillId="0" borderId="28">
      <alignment horizontal="lef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59" fillId="7"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8" fillId="0" borderId="0"/>
    <xf numFmtId="281" fontId="86" fillId="51"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12" fillId="0" borderId="0"/>
    <xf numFmtId="281" fontId="25" fillId="0" borderId="0"/>
    <xf numFmtId="281" fontId="28" fillId="0" borderId="0"/>
    <xf numFmtId="281" fontId="25" fillId="0" borderId="0"/>
    <xf numFmtId="281" fontId="125" fillId="0" borderId="0"/>
    <xf numFmtId="281" fontId="12"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125" fillId="0" borderId="0"/>
    <xf numFmtId="281" fontId="25" fillId="0" borderId="0"/>
    <xf numFmtId="281" fontId="25" fillId="0" borderId="0"/>
    <xf numFmtId="281" fontId="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86" fillId="30" borderId="0" applyNumberFormat="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12" fillId="0" borderId="0"/>
    <xf numFmtId="281" fontId="25" fillId="0" borderId="0"/>
    <xf numFmtId="281" fontId="28" fillId="0" borderId="0"/>
    <xf numFmtId="281" fontId="145" fillId="0" borderId="0"/>
    <xf numFmtId="281" fontId="28" fillId="0" borderId="0"/>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8" fillId="0" borderId="0"/>
    <xf numFmtId="281" fontId="86" fillId="2" borderId="0" applyNumberFormat="0" applyBorder="0" applyAlignment="0" applyProtection="0">
      <alignment vertical="center"/>
    </xf>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8" fillId="0" borderId="0"/>
    <xf numFmtId="281" fontId="27" fillId="0" borderId="0">
      <alignment vertical="top"/>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86" fillId="29" borderId="0" applyNumberFormat="0" applyBorder="0" applyAlignment="0" applyProtection="0">
      <alignment vertical="center"/>
    </xf>
    <xf numFmtId="281" fontId="145" fillId="0" borderId="0"/>
    <xf numFmtId="281" fontId="28" fillId="0" borderId="0"/>
    <xf numFmtId="281" fontId="86" fillId="38" borderId="0" applyNumberFormat="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125" fillId="0" borderId="0"/>
    <xf numFmtId="281" fontId="125" fillId="0" borderId="0"/>
    <xf numFmtId="281" fontId="25" fillId="0" borderId="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12"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125" fillId="0" borderId="0"/>
    <xf numFmtId="281" fontId="125" fillId="0" borderId="0"/>
    <xf numFmtId="281" fontId="25" fillId="0" borderId="0"/>
    <xf numFmtId="281" fontId="125" fillId="0" borderId="0"/>
    <xf numFmtId="281" fontId="51" fillId="0" borderId="0"/>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86" fillId="4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171" fillId="67" borderId="0" applyNumberFormat="0" applyBorder="0" applyAlignment="0" applyProtection="0"/>
    <xf numFmtId="281" fontId="86" fillId="40" borderId="0" applyNumberFormat="0" applyBorder="0" applyAlignment="0" applyProtection="0">
      <alignment vertical="center"/>
    </xf>
    <xf numFmtId="281" fontId="25" fillId="0" borderId="0"/>
    <xf numFmtId="281" fontId="25" fillId="0" borderId="0"/>
    <xf numFmtId="281" fontId="125" fillId="0" borderId="0"/>
    <xf numFmtId="281" fontId="28" fillId="0" borderId="0"/>
    <xf numFmtId="281" fontId="27" fillId="0" borderId="0">
      <alignment vertical="top"/>
    </xf>
    <xf numFmtId="281" fontId="28" fillId="0" borderId="0"/>
    <xf numFmtId="281" fontId="27" fillId="0" borderId="0">
      <alignment vertical="top"/>
    </xf>
    <xf numFmtId="281" fontId="28" fillId="0" borderId="0"/>
    <xf numFmtId="281" fontId="25" fillId="0" borderId="0"/>
    <xf numFmtId="281" fontId="12"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xf numFmtId="281" fontId="145" fillId="0" borderId="0"/>
    <xf numFmtId="281" fontId="25" fillId="0" borderId="0"/>
    <xf numFmtId="281" fontId="28" fillId="0" borderId="0"/>
    <xf numFmtId="281" fontId="36" fillId="9" borderId="0" applyNumberFormat="0" applyBorder="0" applyAlignment="0" applyProtection="0">
      <alignment vertical="center"/>
    </xf>
    <xf numFmtId="281" fontId="28" fillId="0" borderId="0"/>
    <xf numFmtId="281" fontId="25" fillId="0" borderId="0"/>
    <xf numFmtId="281" fontId="25" fillId="0" borderId="0"/>
    <xf numFmtId="281" fontId="193" fillId="0" borderId="0"/>
    <xf numFmtId="281" fontId="194" fillId="61" borderId="0" applyNumberFormat="0" applyBorder="0" applyAlignment="0" applyProtection="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12"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125" fillId="0" borderId="0"/>
    <xf numFmtId="281" fontId="145" fillId="0" borderId="0"/>
    <xf numFmtId="281" fontId="86" fillId="4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178" fontId="86" fillId="0" borderId="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xf numFmtId="281" fontId="125" fillId="0" borderId="0"/>
    <xf numFmtId="281" fontId="28" fillId="0" borderId="0"/>
    <xf numFmtId="281" fontId="125" fillId="0" borderId="0"/>
    <xf numFmtId="281" fontId="28" fillId="0" borderId="0"/>
    <xf numFmtId="281" fontId="28" fillId="0" borderId="0"/>
    <xf numFmtId="281" fontId="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86" fillId="2" borderId="0" applyNumberFormat="0" applyBorder="0" applyAlignment="0" applyProtection="0">
      <alignment vertical="center"/>
    </xf>
    <xf numFmtId="281" fontId="86" fillId="35" borderId="0" applyNumberFormat="0" applyBorder="0" applyAlignment="0" applyProtection="0">
      <alignment vertical="center"/>
    </xf>
    <xf numFmtId="281" fontId="125" fillId="0" borderId="0"/>
    <xf numFmtId="281" fontId="28" fillId="0" borderId="0"/>
    <xf numFmtId="281" fontId="28" fillId="0" borderId="0"/>
    <xf numFmtId="281" fontId="28"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134" fillId="62" borderId="0" applyNumberFormat="0" applyBorder="0" applyAlignment="0" applyProtection="0">
      <alignment vertical="center"/>
    </xf>
    <xf numFmtId="281" fontId="28" fillId="0" borderId="0"/>
    <xf numFmtId="281" fontId="28" fillId="0" borderId="0"/>
    <xf numFmtId="281" fontId="25" fillId="0" borderId="0"/>
    <xf numFmtId="10" fontId="52" fillId="15" borderId="8" applyNumberFormat="0" applyBorder="0" applyAlignment="0" applyProtection="0"/>
    <xf numFmtId="281" fontId="145" fillId="0" borderId="0"/>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52" fillId="4" borderId="8"/>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86" fillId="2"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5" fillId="0" borderId="0"/>
    <xf numFmtId="281" fontId="28" fillId="0" borderId="0"/>
    <xf numFmtId="281" fontId="86" fillId="29"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6" fillId="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8"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5" fillId="0" borderId="0">
      <alignment vertical="center"/>
    </xf>
    <xf numFmtId="281" fontId="86" fillId="30" borderId="0" applyNumberFormat="0" applyBorder="0" applyAlignment="0" applyProtection="0">
      <alignment vertical="center"/>
    </xf>
    <xf numFmtId="281" fontId="86" fillId="51"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15" fillId="16" borderId="0" applyBorder="0">
      <alignment horizontal="centerContinuous"/>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xf numFmtId="281" fontId="28" fillId="0" borderId="0"/>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27" borderId="0" applyNumberFormat="0" applyBorder="0" applyAlignment="0" applyProtection="0">
      <alignment vertical="center"/>
    </xf>
    <xf numFmtId="281" fontId="28" fillId="0" borderId="0"/>
    <xf numFmtId="281" fontId="27" fillId="0" borderId="0">
      <alignment vertical="top"/>
    </xf>
    <xf numFmtId="281" fontId="27" fillId="0" borderId="0">
      <alignment vertical="top"/>
    </xf>
    <xf numFmtId="281" fontId="51"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145" fillId="0" borderId="0"/>
    <xf numFmtId="281" fontId="164" fillId="59" borderId="0" applyBorder="0">
      <alignment horizontal="centerContinuous"/>
    </xf>
    <xf numFmtId="281" fontId="86" fillId="3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29" borderId="0" applyNumberFormat="0" applyBorder="0" applyAlignment="0" applyProtection="0">
      <alignment vertical="center"/>
    </xf>
    <xf numFmtId="281" fontId="27" fillId="0" borderId="0">
      <alignment vertical="top"/>
    </xf>
    <xf numFmtId="281" fontId="28" fillId="0" borderId="0"/>
    <xf numFmtId="281" fontId="125" fillId="0" borderId="0"/>
    <xf numFmtId="281" fontId="145" fillId="0" borderId="0"/>
    <xf numFmtId="281" fontId="28" fillId="0" borderId="0"/>
    <xf numFmtId="281" fontId="25" fillId="0" borderId="0"/>
    <xf numFmtId="281" fontId="86" fillId="38" borderId="0" applyNumberFormat="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xf numFmtId="281" fontId="125" fillId="0" borderId="0"/>
    <xf numFmtId="281" fontId="125" fillId="0" borderId="0"/>
    <xf numFmtId="281" fontId="86" fillId="27" borderId="0" applyNumberFormat="0" applyBorder="0" applyAlignment="0" applyProtection="0">
      <alignment vertical="center"/>
    </xf>
    <xf numFmtId="281" fontId="28" fillId="0" borderId="0"/>
    <xf numFmtId="281" fontId="86" fillId="2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86" fillId="28" borderId="0" applyNumberFormat="0" applyBorder="0" applyAlignment="0" applyProtection="0">
      <alignment vertical="center"/>
    </xf>
    <xf numFmtId="281" fontId="28" fillId="0" borderId="0"/>
    <xf numFmtId="281" fontId="12"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86" fillId="51" borderId="0" applyNumberFormat="0" applyBorder="0" applyAlignment="0" applyProtection="0">
      <alignment vertical="center"/>
    </xf>
    <xf numFmtId="281" fontId="28" fillId="0" borderId="0"/>
    <xf numFmtId="281" fontId="27" fillId="0" borderId="0">
      <alignment vertical="top"/>
    </xf>
    <xf numFmtId="281" fontId="28" fillId="0" borderId="0"/>
    <xf numFmtId="281" fontId="171" fillId="14" borderId="0" applyNumberFormat="0" applyBorder="0" applyAlignment="0" applyProtection="0"/>
    <xf numFmtId="281" fontId="25" fillId="0" borderId="0" applyNumberFormat="0" applyFont="0" applyFill="0" applyBorder="0" applyAlignment="0" applyProtection="0">
      <alignment vertical="center"/>
    </xf>
    <xf numFmtId="281" fontId="25" fillId="0" borderId="0"/>
    <xf numFmtId="281" fontId="28" fillId="0" borderId="0"/>
    <xf numFmtId="281" fontId="27" fillId="0" borderId="0">
      <alignment vertical="top"/>
    </xf>
    <xf numFmtId="281" fontId="25" fillId="0" borderId="0"/>
    <xf numFmtId="281" fontId="28" fillId="0" borderId="0"/>
    <xf numFmtId="224" fontId="12" fillId="0" borderId="0"/>
    <xf numFmtId="281" fontId="86" fillId="43" borderId="0" applyNumberFormat="0" applyBorder="0" applyAlignment="0" applyProtection="0">
      <alignment vertical="center"/>
    </xf>
    <xf numFmtId="281" fontId="12" fillId="0" borderId="0"/>
    <xf numFmtId="281" fontId="145" fillId="0" borderId="0"/>
    <xf numFmtId="281" fontId="25" fillId="0" borderId="0" applyNumberFormat="0" applyFont="0" applyFill="0" applyBorder="0" applyAlignment="0" applyProtection="0">
      <alignment vertical="center"/>
    </xf>
    <xf numFmtId="281" fontId="27" fillId="0" borderId="0">
      <alignment vertical="top"/>
    </xf>
    <xf numFmtId="281" fontId="12" fillId="0" borderId="0"/>
    <xf numFmtId="281" fontId="25" fillId="0" borderId="0">
      <alignment vertical="center"/>
    </xf>
    <xf numFmtId="281" fontId="25" fillId="0" borderId="0">
      <alignment vertical="center"/>
    </xf>
    <xf numFmtId="281" fontId="25" fillId="0" borderId="0"/>
    <xf numFmtId="281" fontId="125" fillId="0" borderId="0"/>
    <xf numFmtId="281" fontId="1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86" fillId="30" borderId="0" applyNumberFormat="0" applyBorder="0" applyAlignment="0" applyProtection="0">
      <alignment vertical="center"/>
    </xf>
    <xf numFmtId="281" fontId="28" fillId="0" borderId="0"/>
    <xf numFmtId="281" fontId="28"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145" fillId="0" borderId="0"/>
    <xf numFmtId="281" fontId="145" fillId="0" borderId="0"/>
    <xf numFmtId="281" fontId="86" fillId="28"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28" fillId="0" borderId="0"/>
    <xf numFmtId="281" fontId="51"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45" borderId="0" applyNumberFormat="0" applyBorder="0" applyAlignment="0" applyProtection="0">
      <alignment vertical="center"/>
    </xf>
    <xf numFmtId="281" fontId="27" fillId="0" borderId="0">
      <alignment vertical="top"/>
    </xf>
    <xf numFmtId="281" fontId="125" fillId="0" borderId="0"/>
    <xf numFmtId="281" fontId="125" fillId="0" borderId="0"/>
    <xf numFmtId="281" fontId="86" fillId="0" borderId="0">
      <alignment vertical="center"/>
    </xf>
    <xf numFmtId="281" fontId="86" fillId="0" borderId="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51"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125"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27" fillId="0" borderId="0">
      <alignment vertical="top"/>
    </xf>
    <xf numFmtId="281" fontId="12" fillId="0" borderId="0"/>
    <xf numFmtId="281" fontId="28" fillId="0" borderId="0"/>
    <xf numFmtId="281" fontId="145" fillId="0" borderId="0"/>
    <xf numFmtId="281" fontId="25" fillId="0" borderId="0" applyNumberFormat="0" applyFont="0" applyFill="0" applyBorder="0" applyAlignment="0" applyProtection="0">
      <alignment vertical="center"/>
    </xf>
    <xf numFmtId="281" fontId="12" fillId="0" borderId="0"/>
    <xf numFmtId="281" fontId="216" fillId="0" borderId="0" applyNumberFormat="0" applyFill="0" applyBorder="0" applyAlignment="0" applyProtection="0">
      <alignment vertical="center"/>
    </xf>
    <xf numFmtId="281" fontId="125" fillId="0" borderId="0"/>
    <xf numFmtId="281" fontId="12" fillId="0" borderId="0"/>
    <xf numFmtId="281" fontId="125" fillId="0" borderId="0"/>
    <xf numFmtId="281" fontId="25" fillId="0" borderId="0" applyNumberFormat="0" applyFont="0" applyFill="0" applyBorder="0" applyAlignment="0" applyProtection="0">
      <alignment vertical="center"/>
    </xf>
    <xf numFmtId="281" fontId="12" fillId="0" borderId="0" applyBorder="0">
      <protection locked="0"/>
    </xf>
    <xf numFmtId="281" fontId="194" fillId="20" borderId="0" applyNumberFormat="0" applyBorder="0" applyAlignment="0" applyProtection="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17" fontId="139"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7" fillId="0" borderId="0">
      <alignment vertical="top"/>
    </xf>
    <xf numFmtId="281" fontId="125"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134" fillId="6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15" borderId="17" applyNumberFormat="0" applyFont="0" applyAlignment="0" applyProtection="0"/>
    <xf numFmtId="281" fontId="25" fillId="0" borderId="0" applyNumberFormat="0" applyFont="0" applyFill="0" applyBorder="0" applyAlignment="0" applyProtection="0">
      <alignment vertical="center"/>
    </xf>
    <xf numFmtId="281" fontId="125" fillId="0" borderId="0"/>
    <xf numFmtId="281" fontId="86" fillId="45" borderId="0" applyNumberFormat="0" applyBorder="0" applyAlignment="0" applyProtection="0">
      <alignment vertical="center"/>
    </xf>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12" fillId="0" borderId="0" applyBorder="0">
      <protection locked="0"/>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2" fillId="0" borderId="0" applyBorder="0">
      <protection locked="0"/>
    </xf>
    <xf numFmtId="281" fontId="125" fillId="0" borderId="0"/>
    <xf numFmtId="281" fontId="148" fillId="12" borderId="13" applyNumberFormat="0" applyAlignment="0" applyProtection="0"/>
    <xf numFmtId="281" fontId="51" fillId="0" borderId="0"/>
    <xf numFmtId="281" fontId="86" fillId="43" borderId="0" applyNumberFormat="0" applyBorder="0" applyAlignment="0" applyProtection="0">
      <alignment vertical="center"/>
    </xf>
    <xf numFmtId="281" fontId="28" fillId="0" borderId="0"/>
    <xf numFmtId="281" fontId="125" fillId="0" borderId="0"/>
    <xf numFmtId="281" fontId="28" fillId="0" borderId="0"/>
    <xf numFmtId="281" fontId="25" fillId="0" borderId="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86" fillId="27" borderId="0" applyNumberFormat="0" applyBorder="0" applyAlignment="0" applyProtection="0">
      <alignment vertical="center"/>
    </xf>
    <xf numFmtId="281" fontId="27" fillId="0" borderId="0">
      <alignment vertical="top"/>
    </xf>
    <xf numFmtId="281" fontId="12" fillId="0" borderId="0"/>
    <xf numFmtId="224" fontId="12" fillId="0" borderId="0"/>
    <xf numFmtId="281" fontId="25" fillId="0" borderId="0"/>
    <xf numFmtId="178" fontId="86" fillId="0" borderId="0" applyFont="0" applyFill="0" applyBorder="0" applyAlignment="0" applyProtection="0">
      <alignment vertical="center"/>
    </xf>
    <xf numFmtId="281" fontId="28" fillId="0" borderId="0"/>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125" fillId="0" borderId="0"/>
    <xf numFmtId="281" fontId="86" fillId="0" borderId="0">
      <alignment vertical="center"/>
    </xf>
    <xf numFmtId="281" fontId="28" fillId="0" borderId="0"/>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156"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8" fillId="0" borderId="0"/>
    <xf numFmtId="281" fontId="86" fillId="27" borderId="0" applyNumberFormat="0" applyBorder="0" applyAlignment="0" applyProtection="0">
      <alignment vertical="center"/>
    </xf>
    <xf numFmtId="281" fontId="120"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xf numFmtId="281" fontId="125" fillId="0" borderId="0"/>
    <xf numFmtId="281" fontId="12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86" fillId="38"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125" fillId="0" borderId="0"/>
    <xf numFmtId="281" fontId="28" fillId="0" borderId="0"/>
    <xf numFmtId="281" fontId="25" fillId="0" borderId="0">
      <alignment vertical="center"/>
    </xf>
    <xf numFmtId="281" fontId="25" fillId="0" borderId="0">
      <alignment vertical="center"/>
    </xf>
    <xf numFmtId="281" fontId="14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5" fillId="0" borderId="0"/>
    <xf numFmtId="281" fontId="25" fillId="0" borderId="0">
      <alignment vertical="center"/>
    </xf>
    <xf numFmtId="281" fontId="25" fillId="0" borderId="0">
      <alignment vertical="center"/>
    </xf>
    <xf numFmtId="5" fontId="217" fillId="0" borderId="0"/>
    <xf numFmtId="281" fontId="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145" fillId="0" borderId="0"/>
    <xf numFmtId="281" fontId="125"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51" fillId="0" borderId="0"/>
    <xf numFmtId="49" fontId="218" fillId="16" borderId="0">
      <alignment horizontal="center"/>
    </xf>
    <xf numFmtId="281" fontId="28" fillId="0" borderId="0"/>
    <xf numFmtId="281" fontId="86" fillId="37" borderId="0" applyNumberFormat="0" applyBorder="0" applyAlignment="0" applyProtection="0">
      <alignment vertical="center"/>
    </xf>
    <xf numFmtId="281" fontId="28" fillId="0" borderId="0"/>
    <xf numFmtId="281" fontId="12" fillId="0" borderId="0"/>
    <xf numFmtId="281" fontId="14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86" fillId="0" borderId="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xf numFmtId="281" fontId="28"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25" fillId="0" borderId="0"/>
    <xf numFmtId="281" fontId="125" fillId="0" borderId="0"/>
    <xf numFmtId="281" fontId="125"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12"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12" fillId="0" borderId="0"/>
    <xf numFmtId="281" fontId="125" fillId="0" borderId="0"/>
    <xf numFmtId="281" fontId="25" fillId="0" borderId="0" applyNumberFormat="0" applyFont="0" applyFill="0" applyBorder="0" applyAlignment="0" applyProtection="0">
      <alignment vertical="center"/>
    </xf>
    <xf numFmtId="281" fontId="51"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2" fillId="0" borderId="0"/>
    <xf numFmtId="281" fontId="125" fillId="0" borderId="0"/>
    <xf numFmtId="281" fontId="12" fillId="0" borderId="0"/>
    <xf numFmtId="281" fontId="28" fillId="0" borderId="0"/>
    <xf numFmtId="281" fontId="25" fillId="0" borderId="0" applyNumberFormat="0" applyFont="0" applyFill="0" applyBorder="0" applyAlignment="0" applyProtection="0">
      <alignment vertical="center"/>
    </xf>
    <xf numFmtId="281" fontId="134" fillId="34"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145" fillId="0" borderId="0"/>
    <xf numFmtId="281" fontId="125" fillId="0" borderId="0"/>
    <xf numFmtId="281" fontId="27" fillId="0" borderId="0">
      <alignment vertical="top"/>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8" fillId="0" borderId="0"/>
    <xf numFmtId="281" fontId="27" fillId="0" borderId="0">
      <alignment vertical="top"/>
    </xf>
    <xf numFmtId="281" fontId="27" fillId="0" borderId="0">
      <alignment vertical="top"/>
    </xf>
    <xf numFmtId="281" fontId="28" fillId="0" borderId="0"/>
    <xf numFmtId="281" fontId="51" fillId="0" borderId="0"/>
    <xf numFmtId="281" fontId="12" fillId="0" borderId="0"/>
    <xf numFmtId="281" fontId="12" fillId="0" borderId="0"/>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125" fillId="0" borderId="0"/>
    <xf numFmtId="281" fontId="125" fillId="0" borderId="0"/>
    <xf numFmtId="209" fontId="86" fillId="0" borderId="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8" fillId="0" borderId="0"/>
    <xf numFmtId="281" fontId="27" fillId="0" borderId="0">
      <alignment vertical="top"/>
    </xf>
    <xf numFmtId="281" fontId="25" fillId="0" borderId="0"/>
    <xf numFmtId="281" fontId="27" fillId="0" borderId="0">
      <alignment vertical="top"/>
    </xf>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86" fillId="45"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8" fillId="0" borderId="0"/>
    <xf numFmtId="281" fontId="12" fillId="0" borderId="0"/>
    <xf numFmtId="281" fontId="28" fillId="0" borderId="0"/>
    <xf numFmtId="281" fontId="27" fillId="0" borderId="0">
      <alignment vertical="top"/>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lignment vertical="center"/>
    </xf>
    <xf numFmtId="281" fontId="25" fillId="0" borderId="0" applyNumberFormat="0" applyFont="0" applyFill="0" applyBorder="0" applyAlignment="0" applyProtection="0">
      <alignment vertical="center"/>
    </xf>
    <xf numFmtId="281" fontId="27" fillId="0" borderId="0">
      <alignment vertical="top"/>
    </xf>
    <xf numFmtId="281" fontId="86" fillId="43" borderId="0" applyNumberFormat="0" applyBorder="0" applyAlignment="0" applyProtection="0">
      <alignment vertical="center"/>
    </xf>
    <xf numFmtId="281" fontId="27" fillId="0" borderId="0">
      <alignment vertical="top"/>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37"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12" fillId="0" borderId="0"/>
    <xf numFmtId="281" fontId="27" fillId="0" borderId="0">
      <alignment vertical="top"/>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7" fillId="0" borderId="0">
      <alignment vertical="top"/>
    </xf>
    <xf numFmtId="281" fontId="12" fillId="0" borderId="0"/>
    <xf numFmtId="281" fontId="86" fillId="0" borderId="0">
      <alignment vertical="center"/>
    </xf>
    <xf numFmtId="281" fontId="25" fillId="0" borderId="0"/>
    <xf numFmtId="281" fontId="27" fillId="0" borderId="0">
      <alignment vertical="top"/>
    </xf>
    <xf numFmtId="281" fontId="125" fillId="0" borderId="0"/>
    <xf numFmtId="281" fontId="27" fillId="0" borderId="0">
      <alignment vertical="top"/>
    </xf>
    <xf numFmtId="281" fontId="28" fillId="0" borderId="0"/>
    <xf numFmtId="281" fontId="86" fillId="3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8" fillId="0" borderId="0"/>
    <xf numFmtId="281" fontId="27" fillId="0" borderId="0">
      <alignment vertical="top"/>
    </xf>
    <xf numFmtId="281" fontId="125" fillId="0" borderId="0"/>
    <xf numFmtId="281" fontId="12" fillId="0" borderId="0"/>
    <xf numFmtId="281" fontId="27" fillId="0" borderId="0">
      <alignment vertical="top"/>
    </xf>
    <xf numFmtId="10" fontId="52" fillId="15" borderId="8" applyNumberFormat="0" applyBorder="0" applyAlignment="0" applyProtection="0"/>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86" fillId="43" borderId="0" applyNumberFormat="0" applyBorder="0" applyAlignment="0" applyProtection="0">
      <alignment vertical="center"/>
    </xf>
    <xf numFmtId="281" fontId="27" fillId="0" borderId="0">
      <alignment vertical="top"/>
    </xf>
    <xf numFmtId="281" fontId="86" fillId="0" borderId="0">
      <alignment vertical="center"/>
    </xf>
    <xf numFmtId="281" fontId="27" fillId="0" borderId="0">
      <alignment vertical="top"/>
    </xf>
    <xf numFmtId="281" fontId="28"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7" fillId="0" borderId="0">
      <alignment vertical="top"/>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7" fillId="0" borderId="0">
      <alignment vertical="top"/>
    </xf>
    <xf numFmtId="281" fontId="86" fillId="28"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xf numFmtId="281" fontId="86" fillId="38" borderId="0" applyNumberFormat="0" applyBorder="0" applyAlignment="0" applyProtection="0">
      <alignment vertical="center"/>
    </xf>
    <xf numFmtId="281" fontId="27" fillId="0" borderId="0">
      <alignment vertical="top"/>
    </xf>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36"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7" fillId="0" borderId="0">
      <alignment vertical="top"/>
    </xf>
    <xf numFmtId="281" fontId="27" fillId="0" borderId="0">
      <alignment vertical="top"/>
    </xf>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86" fillId="37"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86" fillId="0" borderId="0">
      <alignment vertical="center"/>
    </xf>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7" fillId="0" borderId="0">
      <alignment vertical="top"/>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120" fillId="40" borderId="0" applyNumberFormat="0" applyBorder="0" applyAlignment="0" applyProtection="0">
      <alignment vertical="center"/>
    </xf>
    <xf numFmtId="281" fontId="27" fillId="0" borderId="0">
      <alignment vertical="top"/>
    </xf>
    <xf numFmtId="281" fontId="27" fillId="0" borderId="0">
      <alignment vertical="top"/>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7" fillId="0" borderId="0">
      <alignment vertical="top"/>
    </xf>
    <xf numFmtId="281" fontId="27" fillId="0" borderId="0">
      <alignment vertical="top"/>
    </xf>
    <xf numFmtId="281" fontId="51" fillId="0" borderId="0"/>
    <xf numFmtId="281" fontId="27" fillId="0" borderId="0">
      <alignment vertical="top"/>
    </xf>
    <xf numFmtId="281" fontId="27" fillId="0" borderId="0">
      <alignment vertical="top"/>
    </xf>
    <xf numFmtId="281" fontId="26" fillId="13" borderId="0" applyNumberFormat="0" applyBorder="0" applyAlignment="0" applyProtection="0">
      <alignment vertical="center"/>
    </xf>
    <xf numFmtId="281" fontId="27" fillId="0" borderId="0">
      <alignment vertical="top"/>
    </xf>
    <xf numFmtId="281" fontId="86" fillId="29" borderId="0" applyNumberFormat="0" applyBorder="0" applyAlignment="0" applyProtection="0">
      <alignment vertical="center"/>
    </xf>
    <xf numFmtId="281" fontId="51" fillId="0" borderId="0"/>
    <xf numFmtId="281" fontId="28" fillId="0" borderId="0"/>
    <xf numFmtId="281" fontId="27" fillId="0" borderId="0">
      <alignment vertical="top"/>
    </xf>
    <xf numFmtId="281" fontId="33" fillId="0" borderId="28">
      <alignment horizontal="left" vertical="center"/>
    </xf>
    <xf numFmtId="281" fontId="194" fillId="17" borderId="0" applyNumberFormat="0" applyBorder="0" applyAlignment="0" applyProtection="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86" fillId="35" borderId="0" applyNumberFormat="0" applyBorder="0" applyAlignment="0" applyProtection="0">
      <alignment vertical="center"/>
    </xf>
    <xf numFmtId="281" fontId="27" fillId="0" borderId="0">
      <alignment vertical="top"/>
    </xf>
    <xf numFmtId="281" fontId="125" fillId="0" borderId="0"/>
    <xf numFmtId="281" fontId="12" fillId="0" borderId="0"/>
    <xf numFmtId="281" fontId="145" fillId="0" borderId="0"/>
    <xf numFmtId="281" fontId="27" fillId="0" borderId="0">
      <alignment vertical="top"/>
    </xf>
    <xf numFmtId="281" fontId="28" fillId="0" borderId="0"/>
    <xf numFmtId="281" fontId="27" fillId="0" borderId="0">
      <alignment vertical="top"/>
    </xf>
    <xf numFmtId="281" fontId="27" fillId="0" borderId="0">
      <alignment vertical="top"/>
    </xf>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12" fillId="0" borderId="0"/>
    <xf numFmtId="281" fontId="27" fillId="0" borderId="0">
      <alignment vertical="top"/>
    </xf>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86" fillId="40"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129" fillId="12" borderId="0" applyNumberFormat="0" applyBorder="0" applyAlignment="0" applyProtection="0">
      <alignment vertical="center"/>
    </xf>
    <xf numFmtId="281" fontId="27" fillId="0" borderId="0">
      <alignment vertical="top"/>
    </xf>
    <xf numFmtId="281" fontId="125" fillId="0" borderId="0"/>
    <xf numFmtId="281" fontId="134" fillId="69" borderId="0" applyNumberFormat="0" applyBorder="0" applyAlignment="0" applyProtection="0">
      <alignment vertical="center"/>
    </xf>
    <xf numFmtId="281" fontId="27" fillId="0" borderId="0">
      <alignment vertical="top"/>
    </xf>
    <xf numFmtId="281" fontId="86" fillId="29" borderId="0" applyNumberFormat="0" applyBorder="0" applyAlignment="0" applyProtection="0">
      <alignment vertical="center"/>
    </xf>
    <xf numFmtId="281" fontId="27" fillId="0" borderId="0">
      <alignment vertical="top"/>
    </xf>
    <xf numFmtId="281" fontId="125" fillId="0" borderId="0"/>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28" fillId="0" borderId="0"/>
    <xf numFmtId="281" fontId="27" fillId="0" borderId="0">
      <alignment vertical="top"/>
    </xf>
    <xf numFmtId="281" fontId="28" fillId="0" borderId="0"/>
    <xf numFmtId="281" fontId="86" fillId="37"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125" fillId="0" borderId="0"/>
    <xf numFmtId="281" fontId="12" fillId="0" borderId="0">
      <alignment horizontal="justify" vertical="top" textRotation="127" wrapText="1"/>
      <protection hidden="1"/>
    </xf>
    <xf numFmtId="281" fontId="125" fillId="0" borderId="0"/>
    <xf numFmtId="281" fontId="27" fillId="0" borderId="0">
      <alignment vertical="top"/>
    </xf>
    <xf numFmtId="281" fontId="27" fillId="0" borderId="0">
      <alignment vertical="top"/>
    </xf>
    <xf numFmtId="281" fontId="86" fillId="38" borderId="0" applyNumberFormat="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27" fillId="0" borderId="0">
      <alignment vertical="top"/>
    </xf>
    <xf numFmtId="9" fontId="25" fillId="0" borderId="0" applyFont="0" applyFill="0" applyBorder="0" applyAlignment="0" applyProtection="0"/>
    <xf numFmtId="281" fontId="86" fillId="0" borderId="0">
      <alignment vertical="center"/>
    </xf>
    <xf numFmtId="281" fontId="86" fillId="0" borderId="0">
      <alignment vertical="center"/>
    </xf>
    <xf numFmtId="281" fontId="134" fillId="5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86" fillId="0" borderId="0"/>
    <xf numFmtId="281" fontId="26" fillId="0" borderId="0">
      <alignment vertical="center"/>
    </xf>
    <xf numFmtId="281" fontId="28" fillId="0" borderId="0"/>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125" fillId="0" borderId="0"/>
    <xf numFmtId="281" fontId="86" fillId="28"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8" fillId="0" borderId="0"/>
    <xf numFmtId="281" fontId="27" fillId="0" borderId="0">
      <alignment vertical="top"/>
    </xf>
    <xf numFmtId="281" fontId="25" fillId="0" borderId="0"/>
    <xf numFmtId="281" fontId="27" fillId="0" borderId="0">
      <alignment vertical="top"/>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27" fillId="0" borderId="0">
      <alignment vertical="top"/>
    </xf>
    <xf numFmtId="281" fontId="27" fillId="0" borderId="0">
      <alignment vertical="top"/>
    </xf>
    <xf numFmtId="281" fontId="26" fillId="11"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30" borderId="0" applyNumberFormat="0" applyBorder="0" applyAlignment="0" applyProtection="0">
      <alignment vertical="center"/>
    </xf>
    <xf numFmtId="281" fontId="27" fillId="0" borderId="0">
      <alignment vertical="top"/>
    </xf>
    <xf numFmtId="281" fontId="27" fillId="0" borderId="0">
      <alignment vertical="top"/>
    </xf>
    <xf numFmtId="281" fontId="86" fillId="40"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19" fillId="12" borderId="0" applyNumberFormat="0" applyBorder="0" applyAlignment="0" applyProtection="0"/>
    <xf numFmtId="281" fontId="27" fillId="0" borderId="0">
      <alignment vertical="top"/>
    </xf>
    <xf numFmtId="281" fontId="27" fillId="0" borderId="0">
      <alignment vertical="top"/>
    </xf>
    <xf numFmtId="281" fontId="27" fillId="0" borderId="0">
      <alignment vertical="top"/>
    </xf>
    <xf numFmtId="281" fontId="86" fillId="37"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12" fillId="0" borderId="0"/>
    <xf numFmtId="281" fontId="148" fillId="12" borderId="13" applyNumberFormat="0" applyAlignment="0" applyProtection="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8" fillId="0" borderId="0"/>
    <xf numFmtId="281" fontId="51" fillId="0" borderId="0"/>
    <xf numFmtId="281" fontId="27" fillId="0" borderId="0">
      <alignment vertical="top"/>
    </xf>
    <xf numFmtId="176" fontId="86" fillId="0" borderId="0" applyFont="0" applyFill="0" applyBorder="0" applyAlignment="0" applyProtection="0">
      <alignment vertical="center"/>
    </xf>
    <xf numFmtId="281" fontId="27" fillId="0" borderId="0">
      <alignment vertical="top"/>
    </xf>
    <xf numFmtId="281" fontId="27" fillId="0" borderId="0">
      <alignment vertical="top"/>
    </xf>
    <xf numFmtId="281" fontId="25" fillId="0" borderId="0"/>
    <xf numFmtId="281" fontId="28" fillId="0" borderId="0"/>
    <xf numFmtId="281" fontId="86" fillId="29" borderId="0" applyNumberFormat="0" applyBorder="0" applyAlignment="0" applyProtection="0">
      <alignment vertical="center"/>
    </xf>
    <xf numFmtId="224" fontId="12" fillId="0" borderId="0"/>
    <xf numFmtId="281" fontId="27" fillId="0" borderId="0">
      <alignment vertical="top"/>
    </xf>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7" fillId="0" borderId="0">
      <alignment vertical="top"/>
    </xf>
    <xf numFmtId="281" fontId="86" fillId="26" borderId="19" applyNumberFormat="0" applyFont="0" applyAlignment="0" applyProtection="0">
      <alignment vertical="center"/>
    </xf>
    <xf numFmtId="281" fontId="12" fillId="0" borderId="0">
      <alignment vertical="center"/>
    </xf>
    <xf numFmtId="281" fontId="27" fillId="0" borderId="0">
      <alignment vertical="top"/>
    </xf>
    <xf numFmtId="281" fontId="125" fillId="0" borderId="0"/>
    <xf numFmtId="281" fontId="86" fillId="2" borderId="0" applyNumberFormat="0" applyBorder="0" applyAlignment="0" applyProtection="0">
      <alignment vertical="center"/>
    </xf>
    <xf numFmtId="281" fontId="27" fillId="0" borderId="0">
      <alignment vertical="top"/>
    </xf>
    <xf numFmtId="281" fontId="41"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86" fillId="28" borderId="0" applyNumberFormat="0" applyBorder="0" applyAlignment="0" applyProtection="0">
      <alignment vertical="center"/>
    </xf>
    <xf numFmtId="281" fontId="27" fillId="0" borderId="0">
      <alignment vertical="top"/>
    </xf>
    <xf numFmtId="281" fontId="28" fillId="0" borderId="0"/>
    <xf numFmtId="281" fontId="12" fillId="0" borderId="0"/>
    <xf numFmtId="281" fontId="25" fillId="0" borderId="0" applyNumberFormat="0" applyFont="0" applyFill="0" applyBorder="0" applyAlignment="0" applyProtection="0">
      <alignment vertical="center"/>
    </xf>
    <xf numFmtId="281" fontId="27" fillId="0" borderId="0">
      <alignment vertical="top"/>
    </xf>
    <xf numFmtId="281" fontId="28" fillId="0" borderId="0"/>
    <xf numFmtId="281" fontId="27" fillId="0" borderId="0">
      <alignment vertical="top"/>
    </xf>
    <xf numFmtId="281" fontId="86" fillId="38" borderId="0" applyNumberFormat="0" applyBorder="0" applyAlignment="0" applyProtection="0">
      <alignment vertical="center"/>
    </xf>
    <xf numFmtId="281" fontId="145" fillId="0" borderId="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8" fillId="0" borderId="0"/>
    <xf numFmtId="281" fontId="27" fillId="0" borderId="0">
      <alignment vertical="top"/>
    </xf>
    <xf numFmtId="281" fontId="25" fillId="0" borderId="0"/>
    <xf numFmtId="281" fontId="27" fillId="0" borderId="0">
      <alignment vertical="top"/>
    </xf>
    <xf numFmtId="281" fontId="28"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34" fillId="56" borderId="0" applyNumberFormat="0" applyBorder="0" applyAlignment="0" applyProtection="0">
      <alignment vertical="center"/>
    </xf>
    <xf numFmtId="281" fontId="27" fillId="0" borderId="0">
      <alignment vertical="top"/>
    </xf>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51" fillId="0" borderId="0"/>
    <xf numFmtId="281" fontId="86" fillId="38" borderId="0" applyNumberFormat="0" applyBorder="0" applyAlignment="0" applyProtection="0">
      <alignment vertical="center"/>
    </xf>
    <xf numFmtId="281" fontId="12" fillId="0" borderId="0"/>
    <xf numFmtId="281" fontId="27" fillId="0" borderId="0">
      <alignment vertical="top"/>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7" fillId="0" borderId="0">
      <alignment vertical="top"/>
    </xf>
    <xf numFmtId="281" fontId="25" fillId="0" borderId="0"/>
    <xf numFmtId="281" fontId="27" fillId="0" borderId="0">
      <alignment vertical="top"/>
    </xf>
    <xf numFmtId="281" fontId="25" fillId="0" borderId="0"/>
    <xf numFmtId="281" fontId="27" fillId="0" borderId="0">
      <alignment vertical="top"/>
    </xf>
    <xf numFmtId="281" fontId="125" fillId="0" borderId="0"/>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145" fillId="0" borderId="0"/>
    <xf numFmtId="281" fontId="125" fillId="0" borderId="0"/>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12" fillId="0" borderId="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8" fillId="0" borderId="0"/>
    <xf numFmtId="281" fontId="86" fillId="26" borderId="19" applyNumberFormat="0" applyFont="0" applyAlignment="0" applyProtection="0">
      <alignment vertical="center"/>
    </xf>
    <xf numFmtId="281" fontId="27" fillId="0" borderId="0">
      <alignment vertical="top"/>
    </xf>
    <xf numFmtId="281" fontId="86" fillId="2"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14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86" fillId="38" borderId="0" applyNumberFormat="0" applyBorder="0" applyAlignment="0" applyProtection="0">
      <alignment vertical="center"/>
    </xf>
    <xf numFmtId="281" fontId="145" fillId="0" borderId="0"/>
    <xf numFmtId="281" fontId="25" fillId="0" borderId="0"/>
    <xf numFmtId="281" fontId="27" fillId="0" borderId="0">
      <alignment vertical="top"/>
    </xf>
    <xf numFmtId="281" fontId="125" fillId="0" borderId="0"/>
    <xf numFmtId="281" fontId="86" fillId="29"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86" fillId="38" borderId="0" applyNumberFormat="0" applyBorder="0" applyAlignment="0" applyProtection="0">
      <alignment vertical="center"/>
    </xf>
    <xf numFmtId="281" fontId="27" fillId="0" borderId="0">
      <alignment vertical="top"/>
    </xf>
    <xf numFmtId="281" fontId="25" fillId="0" borderId="0"/>
    <xf numFmtId="281" fontId="27" fillId="0" borderId="0">
      <alignment vertical="top"/>
    </xf>
    <xf numFmtId="281" fontId="27" fillId="0" borderId="0">
      <alignment vertical="top"/>
    </xf>
    <xf numFmtId="281" fontId="25" fillId="0" borderId="0"/>
    <xf numFmtId="281" fontId="12" fillId="0" borderId="0"/>
    <xf numFmtId="281" fontId="27" fillId="0" borderId="0">
      <alignment vertical="top"/>
    </xf>
    <xf numFmtId="281" fontId="27" fillId="0" borderId="0">
      <alignment vertical="top"/>
    </xf>
    <xf numFmtId="281" fontId="125" fillId="0" borderId="0"/>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36" fillId="67"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221" fillId="7" borderId="16" applyNumberFormat="0" applyAlignment="0" applyProtection="0">
      <alignment vertical="center"/>
    </xf>
    <xf numFmtId="281" fontId="27" fillId="0" borderId="0">
      <alignment vertical="top"/>
    </xf>
    <xf numFmtId="10" fontId="52" fillId="15" borderId="8" applyNumberFormat="0" applyBorder="0" applyAlignment="0" applyProtection="0"/>
    <xf numFmtId="281" fontId="25" fillId="0" borderId="0"/>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43" borderId="0" applyNumberFormat="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6" fillId="0" borderId="0">
      <alignment vertical="center"/>
    </xf>
    <xf numFmtId="281" fontId="25" fillId="0" borderId="0" applyNumberFormat="0" applyFont="0" applyFill="0" applyBorder="0" applyAlignment="0" applyProtection="0">
      <alignment vertical="center"/>
    </xf>
    <xf numFmtId="281" fontId="52" fillId="63" borderId="31"/>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86" fillId="35" borderId="0" applyNumberFormat="0" applyBorder="0" applyAlignment="0" applyProtection="0">
      <alignment vertical="center"/>
    </xf>
    <xf numFmtId="281" fontId="28" fillId="0" borderId="0"/>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145"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178" fontId="47" fillId="0" borderId="0" applyFont="0" applyFill="0" applyBorder="0" applyAlignment="0" applyProtection="0"/>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8" fillId="0" borderId="0"/>
    <xf numFmtId="281" fontId="28" fillId="0" borderId="0"/>
    <xf numFmtId="281" fontId="145"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xf numFmtId="281" fontId="129" fillId="1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125" fillId="0" borderId="0"/>
    <xf numFmtId="243" fontId="12" fillId="0" borderId="0" applyFill="0" applyBorder="0" applyAlignment="0"/>
    <xf numFmtId="281" fontId="86" fillId="26" borderId="19" applyNumberFormat="0" applyFont="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12" fillId="0" borderId="0">
      <alignment vertical="center"/>
    </xf>
    <xf numFmtId="281" fontId="25" fillId="0" borderId="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lignment vertical="center"/>
    </xf>
    <xf numFmtId="281" fontId="27" fillId="0" borderId="0">
      <alignment vertical="top"/>
    </xf>
    <xf numFmtId="281" fontId="28" fillId="0" borderId="0"/>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8" fillId="0" borderId="0"/>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7" fillId="0" borderId="0">
      <alignment vertical="top"/>
    </xf>
    <xf numFmtId="281" fontId="27" fillId="0" borderId="0">
      <alignment vertical="top"/>
    </xf>
    <xf numFmtId="281" fontId="175" fillId="0" borderId="0" applyNumberFormat="0" applyFill="0" applyBorder="0" applyAlignment="0" applyProtection="0">
      <alignment vertical="top"/>
      <protection locked="0"/>
    </xf>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5" fillId="0" borderId="0"/>
    <xf numFmtId="281" fontId="27" fillId="0" borderId="0">
      <alignment vertical="top"/>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86" fillId="2" borderId="0" applyNumberFormat="0" applyBorder="0" applyAlignment="0" applyProtection="0">
      <alignment vertical="center"/>
    </xf>
    <xf numFmtId="281" fontId="25" fillId="0" borderId="0"/>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7" fillId="0" borderId="0">
      <alignment vertical="top"/>
    </xf>
    <xf numFmtId="281" fontId="27" fillId="0" borderId="0">
      <alignment vertical="top"/>
    </xf>
    <xf numFmtId="281" fontId="25" fillId="0" borderId="0"/>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8" fillId="0" borderId="0"/>
    <xf numFmtId="281" fontId="125" fillId="0" borderId="0"/>
    <xf numFmtId="281" fontId="25" fillId="0" borderId="0" applyNumberFormat="0" applyFont="0" applyFill="0" applyBorder="0" applyAlignment="0" applyProtection="0">
      <alignment vertical="center"/>
    </xf>
    <xf numFmtId="281" fontId="25" fillId="0" borderId="0"/>
    <xf numFmtId="281" fontId="125"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28" fillId="0" borderId="0"/>
    <xf numFmtId="281" fontId="140" fillId="7" borderId="16" applyNumberFormat="0" applyAlignment="0" applyProtection="0"/>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8" fillId="0" borderId="0"/>
    <xf numFmtId="281" fontId="28" fillId="0" borderId="0"/>
    <xf numFmtId="281" fontId="27" fillId="0" borderId="0">
      <alignment vertical="top"/>
    </xf>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8" fillId="0" borderId="0"/>
    <xf numFmtId="281" fontId="120" fillId="2" borderId="0" applyNumberFormat="0" applyBorder="0" applyAlignment="0" applyProtection="0">
      <alignment vertical="center"/>
    </xf>
    <xf numFmtId="281" fontId="27" fillId="0" borderId="0">
      <alignment vertical="top"/>
    </xf>
    <xf numFmtId="281" fontId="86" fillId="27" borderId="0" applyNumberFormat="0" applyBorder="0" applyAlignment="0" applyProtection="0">
      <alignment vertical="center"/>
    </xf>
    <xf numFmtId="281" fontId="145" fillId="0" borderId="0"/>
    <xf numFmtId="281" fontId="27" fillId="0" borderId="0">
      <alignment vertical="top"/>
    </xf>
    <xf numFmtId="281" fontId="125" fillId="0" borderId="0"/>
    <xf numFmtId="281" fontId="27" fillId="0" borderId="0">
      <alignment vertical="top"/>
    </xf>
    <xf numFmtId="281" fontId="28" fillId="0" borderId="0"/>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86" fillId="26" borderId="19" applyNumberFormat="0" applyFont="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12" fillId="0" borderId="0"/>
    <xf numFmtId="281" fontId="25" fillId="0" borderId="0">
      <alignment vertical="center"/>
    </xf>
    <xf numFmtId="281" fontId="28" fillId="0" borderId="0"/>
    <xf numFmtId="10" fontId="52" fillId="15" borderId="8" applyNumberFormat="0" applyBorder="0" applyAlignment="0" applyProtection="0"/>
    <xf numFmtId="281" fontId="27" fillId="0" borderId="0">
      <alignment vertical="top"/>
    </xf>
    <xf numFmtId="281" fontId="28" fillId="0" borderId="0"/>
    <xf numFmtId="281" fontId="25" fillId="0" borderId="0"/>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38" borderId="0" applyNumberFormat="0" applyBorder="0" applyAlignment="0" applyProtection="0">
      <alignment vertical="center"/>
    </xf>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6" fillId="6"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11" fontId="25" fillId="0" borderId="0" applyFill="0" applyBorder="0" applyAlignment="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8" fillId="0" borderId="0"/>
    <xf numFmtId="281" fontId="27" fillId="0" borderId="0">
      <alignment vertical="top"/>
    </xf>
    <xf numFmtId="281" fontId="25" fillId="0" borderId="0"/>
    <xf numFmtId="281" fontId="27" fillId="0" borderId="0">
      <alignment vertical="top"/>
    </xf>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7" fillId="0" borderId="0">
      <alignment vertical="top"/>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36" fillId="66" borderId="0" applyNumberFormat="0" applyBorder="0" applyAlignment="0" applyProtection="0">
      <alignment vertical="center"/>
    </xf>
    <xf numFmtId="281" fontId="27" fillId="0" borderId="0">
      <alignment vertical="top"/>
    </xf>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28" fillId="0" borderId="0"/>
    <xf numFmtId="281" fontId="27" fillId="0" borderId="0">
      <alignment vertical="top"/>
    </xf>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8" fillId="0" borderId="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37"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86" fillId="43" borderId="0" applyNumberFormat="0" applyBorder="0" applyAlignment="0" applyProtection="0">
      <alignment vertical="center"/>
    </xf>
    <xf numFmtId="281" fontId="28" fillId="0" borderId="0"/>
    <xf numFmtId="281" fontId="86" fillId="38" borderId="0" applyNumberFormat="0" applyBorder="0" applyAlignment="0" applyProtection="0">
      <alignment vertical="center"/>
    </xf>
    <xf numFmtId="224" fontId="12"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8" fillId="0" borderId="0"/>
    <xf numFmtId="281" fontId="86" fillId="2" borderId="0" applyNumberFormat="0" applyBorder="0" applyAlignment="0" applyProtection="0">
      <alignment vertical="center"/>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86" fillId="0" borderId="0">
      <alignment vertical="center"/>
    </xf>
    <xf numFmtId="281" fontId="12" fillId="0" borderId="0"/>
    <xf numFmtId="281" fontId="25" fillId="0" borderId="0">
      <alignment vertical="center"/>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192" fillId="0" borderId="0"/>
    <xf numFmtId="281" fontId="25" fillId="0" borderId="0" applyNumberFormat="0" applyFont="0" applyFill="0" applyBorder="0" applyAlignment="0" applyProtection="0">
      <alignment vertical="center"/>
    </xf>
    <xf numFmtId="281" fontId="125" fillId="0" borderId="0"/>
    <xf numFmtId="281" fontId="12"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8" fillId="0" borderId="0"/>
    <xf numFmtId="281" fontId="27" fillId="0" borderId="0">
      <alignment vertical="top"/>
    </xf>
    <xf numFmtId="281" fontId="27" fillId="0" borderId="0">
      <alignment vertical="top"/>
    </xf>
    <xf numFmtId="281" fontId="125" fillId="0" borderId="0"/>
    <xf numFmtId="281" fontId="27" fillId="0" borderId="0">
      <alignment vertical="top"/>
    </xf>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86" fillId="40"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51" fillId="0" borderId="0"/>
    <xf numFmtId="281" fontId="27" fillId="0" borderId="0">
      <alignment vertical="top"/>
    </xf>
    <xf numFmtId="281" fontId="25" fillId="0" borderId="0"/>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7" fillId="0" borderId="0">
      <alignment vertical="top"/>
    </xf>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7" fillId="0" borderId="0">
      <alignment vertical="top"/>
    </xf>
    <xf numFmtId="281" fontId="27" fillId="0" borderId="0">
      <alignment vertical="top"/>
    </xf>
    <xf numFmtId="281" fontId="27" fillId="0" borderId="0">
      <alignment vertical="top"/>
    </xf>
    <xf numFmtId="281" fontId="86" fillId="30" borderId="0" applyNumberFormat="0" applyBorder="0" applyAlignment="0" applyProtection="0">
      <alignment vertical="center"/>
    </xf>
    <xf numFmtId="281" fontId="125" fillId="0" borderId="0"/>
    <xf numFmtId="178" fontId="139" fillId="0" borderId="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7" fillId="0" borderId="0">
      <alignment vertical="top"/>
    </xf>
    <xf numFmtId="281" fontId="125" fillId="0" borderId="0"/>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8" fillId="0" borderId="0"/>
    <xf numFmtId="281" fontId="27" fillId="0" borderId="0">
      <alignment vertical="top"/>
    </xf>
    <xf numFmtId="281" fontId="28"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11" fillId="0" borderId="0" applyNumberFormat="0" applyFill="0" applyBorder="0" applyAlignment="0" applyProtection="0">
      <alignment vertical="top"/>
      <protection locked="0"/>
    </xf>
    <xf numFmtId="281" fontId="27" fillId="0" borderId="0">
      <alignment vertical="top"/>
    </xf>
    <xf numFmtId="281" fontId="28" fillId="0" borderId="0"/>
    <xf numFmtId="281" fontId="28" fillId="0" borderId="0"/>
    <xf numFmtId="281" fontId="86" fillId="43"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22" fillId="10"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33" fillId="0" borderId="28">
      <alignment horizontal="left" vertical="center"/>
    </xf>
    <xf numFmtId="281" fontId="27" fillId="0" borderId="0">
      <alignment vertical="top"/>
    </xf>
    <xf numFmtId="281" fontId="25" fillId="0" borderId="0" applyNumberFormat="0" applyFont="0" applyFill="0" applyBorder="0" applyAlignment="0" applyProtection="0">
      <alignment vertical="center"/>
    </xf>
    <xf numFmtId="281" fontId="12" fillId="0" borderId="0"/>
    <xf numFmtId="281" fontId="25" fillId="0" borderId="0"/>
    <xf numFmtId="281" fontId="27" fillId="0" borderId="0">
      <alignment vertical="top"/>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37" fillId="7" borderId="13" applyNumberFormat="0" applyAlignment="0" applyProtection="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86"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86" fillId="38"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8" fillId="0" borderId="0"/>
    <xf numFmtId="281" fontId="27" fillId="0" borderId="0">
      <alignment vertical="top"/>
    </xf>
    <xf numFmtId="281" fontId="25" fillId="0" borderId="0"/>
    <xf numFmtId="281" fontId="28"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12" fillId="0" borderId="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21" fillId="7" borderId="16" applyNumberFormat="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7" fillId="0" borderId="0">
      <alignment vertical="top"/>
    </xf>
    <xf numFmtId="9" fontId="25" fillId="0" borderId="0" applyFont="0" applyFill="0" applyBorder="0" applyAlignment="0" applyProtection="0"/>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45"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5" fillId="0" borderId="0"/>
    <xf numFmtId="281" fontId="86" fillId="45" borderId="0" applyNumberFormat="0" applyBorder="0" applyAlignment="0" applyProtection="0">
      <alignment vertical="center"/>
    </xf>
    <xf numFmtId="281" fontId="27" fillId="0" borderId="0">
      <alignment vertical="top"/>
    </xf>
    <xf numFmtId="281" fontId="28"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7" fillId="0" borderId="0">
      <alignment vertical="top"/>
    </xf>
    <xf numFmtId="281" fontId="12" fillId="0" borderId="0"/>
    <xf numFmtId="281" fontId="12" fillId="0" borderId="0">
      <alignment vertical="center"/>
    </xf>
    <xf numFmtId="281" fontId="125" fillId="0" borderId="0"/>
    <xf numFmtId="281" fontId="27" fillId="0" borderId="0">
      <alignment vertical="top"/>
    </xf>
    <xf numFmtId="281" fontId="27" fillId="0" borderId="0">
      <alignment vertical="top"/>
    </xf>
    <xf numFmtId="281" fontId="27" fillId="0" borderId="0">
      <alignment vertical="top"/>
    </xf>
    <xf numFmtId="281" fontId="12" fillId="0" borderId="0"/>
    <xf numFmtId="281" fontId="12" fillId="0" borderId="0"/>
    <xf numFmtId="281" fontId="27" fillId="0" borderId="0">
      <alignment vertical="top"/>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45" borderId="0" applyNumberFormat="0" applyBorder="0" applyAlignment="0" applyProtection="0">
      <alignment vertical="center"/>
    </xf>
    <xf numFmtId="281" fontId="86" fillId="2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2" borderId="0" applyNumberFormat="0" applyBorder="0" applyAlignment="0" applyProtection="0">
      <alignment vertical="center"/>
    </xf>
    <xf numFmtId="281" fontId="27" fillId="0" borderId="0">
      <alignment vertical="top"/>
    </xf>
    <xf numFmtId="281" fontId="27" fillId="0" borderId="0">
      <alignment vertical="top"/>
    </xf>
    <xf numFmtId="281" fontId="86" fillId="45"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7" fillId="0" borderId="0">
      <alignment vertical="top"/>
    </xf>
    <xf numFmtId="281" fontId="27" fillId="0" borderId="0">
      <alignment vertical="top"/>
    </xf>
    <xf numFmtId="281" fontId="52" fillId="4" borderId="8"/>
    <xf numFmtId="281" fontId="27" fillId="0" borderId="0">
      <alignment vertical="top"/>
    </xf>
    <xf numFmtId="281" fontId="27" fillId="0" borderId="0">
      <alignment vertical="top"/>
    </xf>
    <xf numFmtId="281" fontId="12"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40"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xf numFmtId="281" fontId="86" fillId="0" borderId="0">
      <alignment vertical="center"/>
    </xf>
    <xf numFmtId="281" fontId="86" fillId="29"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7" fillId="0" borderId="0">
      <alignment vertical="top"/>
    </xf>
    <xf numFmtId="281" fontId="27" fillId="0" borderId="0">
      <alignment vertical="top"/>
    </xf>
    <xf numFmtId="281" fontId="28" fillId="0" borderId="0"/>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36" fillId="9" borderId="0" applyNumberFormat="0" applyBorder="0" applyAlignment="0" applyProtection="0">
      <alignment vertical="center"/>
    </xf>
    <xf numFmtId="281" fontId="27" fillId="0" borderId="0">
      <alignment vertical="top"/>
    </xf>
    <xf numFmtId="281" fontId="27" fillId="0" borderId="0">
      <alignment vertical="top"/>
    </xf>
    <xf numFmtId="281" fontId="36" fillId="2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7" fillId="0" borderId="0">
      <alignment vertical="top"/>
    </xf>
    <xf numFmtId="281" fontId="27" fillId="0" borderId="0">
      <alignment vertical="top"/>
    </xf>
    <xf numFmtId="281" fontId="175" fillId="0" borderId="0" applyNumberFormat="0" applyFill="0" applyBorder="0" applyAlignment="0" applyProtection="0">
      <alignment vertical="top"/>
      <protection locked="0"/>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86" fillId="0" borderId="0">
      <alignment vertical="center"/>
    </xf>
    <xf numFmtId="281" fontId="86" fillId="51"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86" fillId="38" borderId="0" applyNumberFormat="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51" fillId="0" borderId="0"/>
    <xf numFmtId="281" fontId="25" fillId="0" borderId="0"/>
    <xf numFmtId="281" fontId="28" fillId="0" borderId="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5" borderId="0" applyNumberFormat="0" applyBorder="0" applyAlignment="0" applyProtection="0">
      <alignment vertical="center"/>
    </xf>
    <xf numFmtId="281" fontId="129" fillId="12" borderId="0" applyNumberFormat="0" applyBorder="0" applyAlignment="0" applyProtection="0">
      <alignment vertical="center"/>
    </xf>
    <xf numFmtId="281" fontId="27" fillId="0" borderId="0">
      <alignment vertical="top"/>
    </xf>
    <xf numFmtId="281" fontId="27" fillId="0" borderId="0">
      <alignment vertical="top"/>
    </xf>
    <xf numFmtId="281" fontId="86" fillId="29"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86" fillId="37" borderId="0" applyNumberFormat="0" applyBorder="0" applyAlignment="0" applyProtection="0">
      <alignment vertical="center"/>
    </xf>
    <xf numFmtId="281" fontId="125" fillId="0" borderId="0"/>
    <xf numFmtId="40" fontId="225" fillId="0" borderId="0" applyBorder="0">
      <alignment horizontal="right"/>
    </xf>
    <xf numFmtId="281" fontId="25" fillId="0" borderId="0" applyNumberFormat="0" applyFont="0" applyFill="0" applyBorder="0" applyAlignment="0" applyProtection="0">
      <alignment vertical="center"/>
    </xf>
    <xf numFmtId="281" fontId="27" fillId="0" borderId="0">
      <alignment vertical="top"/>
    </xf>
    <xf numFmtId="281" fontId="226" fillId="12" borderId="0">
      <alignment horizontal="center"/>
    </xf>
    <xf numFmtId="281" fontId="27" fillId="0" borderId="0">
      <alignment vertical="top"/>
    </xf>
    <xf numFmtId="281" fontId="86" fillId="51" borderId="0" applyNumberFormat="0" applyBorder="0" applyAlignment="0" applyProtection="0">
      <alignment vertical="center"/>
    </xf>
    <xf numFmtId="247" fontId="193" fillId="0" borderId="29" applyFill="0" applyBorder="0" applyProtection="0">
      <alignment horizontal="right"/>
    </xf>
    <xf numFmtId="281" fontId="27" fillId="0" borderId="0">
      <alignment vertical="top"/>
    </xf>
    <xf numFmtId="281" fontId="28" fillId="0" borderId="0"/>
    <xf numFmtId="281" fontId="28" fillId="0" borderId="0"/>
    <xf numFmtId="281" fontId="28" fillId="0" borderId="0"/>
    <xf numFmtId="281" fontId="125" fillId="0" borderId="0"/>
    <xf numFmtId="281" fontId="27" fillId="0" borderId="0">
      <alignment vertical="top"/>
    </xf>
    <xf numFmtId="281" fontId="86" fillId="43" borderId="0" applyNumberFormat="0" applyBorder="0" applyAlignment="0" applyProtection="0">
      <alignment vertical="center"/>
    </xf>
    <xf numFmtId="281" fontId="27" fillId="0" borderId="0">
      <alignment vertical="top"/>
    </xf>
    <xf numFmtId="281" fontId="194" fillId="20" borderId="0" applyNumberFormat="0" applyBorder="0" applyAlignment="0" applyProtection="0"/>
    <xf numFmtId="281" fontId="25" fillId="0" borderId="0" applyNumberFormat="0" applyFont="0" applyFill="0" applyBorder="0" applyAlignment="0" applyProtection="0">
      <alignment vertical="center"/>
    </xf>
    <xf numFmtId="281" fontId="125" fillId="0" borderId="0"/>
    <xf numFmtId="281" fontId="86" fillId="45" borderId="0" applyNumberFormat="0" applyBorder="0" applyAlignment="0" applyProtection="0">
      <alignment vertical="center"/>
    </xf>
    <xf numFmtId="281" fontId="27" fillId="0" borderId="0">
      <alignment vertical="top"/>
    </xf>
    <xf numFmtId="281" fontId="27" fillId="0" borderId="0">
      <alignment vertical="top"/>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86" fillId="43" borderId="0" applyNumberFormat="0" applyBorder="0" applyAlignment="0" applyProtection="0">
      <alignment vertical="center"/>
    </xf>
    <xf numFmtId="281" fontId="27" fillId="0" borderId="0">
      <alignment vertical="top"/>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28" fillId="52" borderId="0" applyNumberFormat="0" applyBorder="0" applyAlignment="0" applyProtection="0"/>
    <xf numFmtId="281" fontId="194" fillId="17" borderId="0" applyNumberFormat="0" applyBorder="0" applyAlignment="0" applyProtection="0"/>
    <xf numFmtId="281" fontId="27" fillId="0" borderId="0">
      <alignment vertical="top"/>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125" fillId="0" borderId="0"/>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12" fillId="0" borderId="0"/>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12" fillId="0" borderId="0"/>
    <xf numFmtId="281" fontId="27" fillId="0" borderId="0">
      <alignment vertical="top"/>
    </xf>
    <xf numFmtId="281" fontId="25" fillId="0" borderId="0"/>
    <xf numFmtId="281" fontId="27" fillId="0" borderId="0">
      <alignment vertical="top"/>
    </xf>
    <xf numFmtId="281" fontId="27" fillId="15" borderId="17" applyNumberFormat="0" applyFont="0" applyAlignment="0" applyProtection="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45" fillId="0" borderId="0"/>
    <xf numFmtId="281" fontId="27" fillId="0" borderId="0">
      <alignment vertical="top"/>
    </xf>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28" fillId="0" borderId="0"/>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159" fillId="1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12" fillId="0" borderId="0"/>
    <xf numFmtId="281" fontId="27" fillId="0" borderId="0">
      <alignment vertical="top"/>
    </xf>
    <xf numFmtId="281" fontId="27" fillId="0" borderId="0">
      <alignment vertical="top"/>
    </xf>
    <xf numFmtId="281" fontId="125"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145" fillId="0" borderId="0"/>
    <xf numFmtId="281" fontId="27" fillId="0" borderId="0">
      <alignment vertical="top"/>
    </xf>
    <xf numFmtId="281" fontId="28" fillId="0" borderId="0"/>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27" fillId="0" borderId="0">
      <alignment vertical="top"/>
    </xf>
    <xf numFmtId="178" fontId="25" fillId="0" borderId="0" applyFont="0" applyFill="0" applyBorder="0" applyAlignment="0" applyProtection="0"/>
    <xf numFmtId="281" fontId="28" fillId="0" borderId="0"/>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125" fillId="0" borderId="0"/>
    <xf numFmtId="281" fontId="27" fillId="0" borderId="0">
      <alignment vertical="top"/>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8" fillId="0" borderId="0"/>
    <xf numFmtId="281" fontId="86" fillId="38" borderId="0" applyNumberFormat="0" applyBorder="0" applyAlignment="0" applyProtection="0">
      <alignment vertical="center"/>
    </xf>
    <xf numFmtId="281" fontId="134" fillId="64" borderId="0" applyNumberFormat="0" applyBorder="0" applyAlignment="0" applyProtection="0">
      <alignment vertical="center"/>
    </xf>
    <xf numFmtId="281" fontId="27" fillId="0" borderId="0">
      <alignment vertical="top"/>
    </xf>
    <xf numFmtId="281" fontId="27" fillId="0" borderId="0" applyFill="0" applyBorder="0" applyAlignment="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lignment vertical="center"/>
    </xf>
    <xf numFmtId="281" fontId="25" fillId="0" borderId="0">
      <alignment vertical="center"/>
    </xf>
    <xf numFmtId="281" fontId="12" fillId="0" borderId="0"/>
    <xf numFmtId="281" fontId="27" fillId="0" borderId="0">
      <alignment vertical="top"/>
    </xf>
    <xf numFmtId="281" fontId="28" fillId="0" borderId="0"/>
    <xf numFmtId="281" fontId="27" fillId="0" borderId="0">
      <alignment vertical="top"/>
    </xf>
    <xf numFmtId="281" fontId="86" fillId="26" borderId="19" applyNumberFormat="0" applyFont="0" applyAlignment="0" applyProtection="0">
      <alignment vertical="center"/>
    </xf>
    <xf numFmtId="281" fontId="25" fillId="0" borderId="0"/>
    <xf numFmtId="281" fontId="27" fillId="0" borderId="0">
      <alignment vertical="top"/>
    </xf>
    <xf numFmtId="281" fontId="28" fillId="0" borderId="0"/>
    <xf numFmtId="281" fontId="202" fillId="0" borderId="0">
      <protection locked="0"/>
    </xf>
    <xf numFmtId="281" fontId="27" fillId="0" borderId="0">
      <alignment vertical="top"/>
    </xf>
    <xf numFmtId="281" fontId="33" fillId="0" borderId="28">
      <alignment horizontal="left" vertical="center"/>
    </xf>
    <xf numFmtId="281" fontId="27" fillId="0" borderId="0">
      <alignment vertical="top"/>
    </xf>
    <xf numFmtId="281" fontId="86" fillId="28"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125" fillId="0" borderId="0"/>
    <xf numFmtId="281" fontId="25" fillId="0" borderId="0" applyNumberFormat="0" applyFont="0" applyFill="0" applyBorder="0" applyAlignment="0" applyProtection="0">
      <alignment vertical="center"/>
    </xf>
    <xf numFmtId="281" fontId="27" fillId="0" borderId="0">
      <alignment vertical="top"/>
    </xf>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125" fillId="0" borderId="0"/>
    <xf numFmtId="281" fontId="27" fillId="0" borderId="0">
      <alignment vertical="top"/>
    </xf>
    <xf numFmtId="281" fontId="86" fillId="0" borderId="0">
      <alignment vertical="center"/>
    </xf>
    <xf numFmtId="281" fontId="27" fillId="0" borderId="0">
      <alignment vertical="top"/>
    </xf>
    <xf numFmtId="281" fontId="25" fillId="0" borderId="0"/>
    <xf numFmtId="281" fontId="125" fillId="0" borderId="0"/>
    <xf numFmtId="281" fontId="86" fillId="0" borderId="0">
      <alignment vertical="center"/>
    </xf>
    <xf numFmtId="281" fontId="25" fillId="0" borderId="0">
      <alignment vertical="center"/>
    </xf>
    <xf numFmtId="281" fontId="27" fillId="0" borderId="0">
      <alignment vertical="top"/>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12" fillId="0" borderId="0"/>
    <xf numFmtId="281" fontId="27" fillId="0" borderId="0">
      <alignment vertical="top"/>
    </xf>
    <xf numFmtId="186" fontId="25" fillId="0" borderId="0" applyFill="0" applyBorder="0" applyAlignment="0" applyProtection="0"/>
    <xf numFmtId="281" fontId="28" fillId="0" borderId="0"/>
    <xf numFmtId="281" fontId="27" fillId="0" borderId="0">
      <alignment vertical="top"/>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179" fontId="183" fillId="0" borderId="0" applyFont="0" applyFill="0" applyBorder="0" applyAlignment="0" applyProtection="0"/>
    <xf numFmtId="281" fontId="125" fillId="0" borderId="0"/>
    <xf numFmtId="281" fontId="28"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8" fillId="0" borderId="0"/>
    <xf numFmtId="281" fontId="12" fillId="0" borderId="0"/>
    <xf numFmtId="281" fontId="12" fillId="0" borderId="0"/>
    <xf numFmtId="281" fontId="28"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8" fillId="0" borderId="0"/>
    <xf numFmtId="281" fontId="86" fillId="40" borderId="0" applyNumberFormat="0" applyBorder="0" applyAlignment="0" applyProtection="0">
      <alignment vertical="center"/>
    </xf>
    <xf numFmtId="281" fontId="28" fillId="0" borderId="0">
      <alignment vertical="center"/>
    </xf>
    <xf numFmtId="281" fontId="160" fillId="39" borderId="0">
      <alignment horizontal="left"/>
    </xf>
    <xf numFmtId="281" fontId="28" fillId="0" borderId="0"/>
    <xf numFmtId="281" fontId="28" fillId="0" borderId="0"/>
    <xf numFmtId="281" fontId="86" fillId="40" borderId="0" applyNumberFormat="0" applyBorder="0" applyAlignment="0" applyProtection="0">
      <alignment vertical="center"/>
    </xf>
    <xf numFmtId="281" fontId="125" fillId="0" borderId="0"/>
    <xf numFmtId="281" fontId="86" fillId="27" borderId="0" applyNumberFormat="0" applyBorder="0" applyAlignment="0" applyProtection="0">
      <alignment vertical="center"/>
    </xf>
    <xf numFmtId="281" fontId="125" fillId="0" borderId="0"/>
    <xf numFmtId="281" fontId="86" fillId="28" borderId="0" applyNumberFormat="0" applyBorder="0" applyAlignment="0" applyProtection="0">
      <alignment vertical="center"/>
    </xf>
    <xf numFmtId="281" fontId="28" fillId="0" borderId="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47" fillId="0" borderId="0"/>
    <xf numFmtId="281" fontId="25" fillId="0" borderId="0" applyNumberFormat="0" applyFont="0" applyFill="0" applyBorder="0" applyAlignment="0" applyProtection="0">
      <alignment vertical="center"/>
    </xf>
    <xf numFmtId="281" fontId="12" fillId="0" borderId="0"/>
    <xf numFmtId="281" fontId="25" fillId="0" borderId="0"/>
    <xf numFmtId="281" fontId="134" fillId="56" borderId="0" applyNumberFormat="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alignment vertical="center"/>
    </xf>
    <xf numFmtId="281" fontId="28" fillId="0" borderId="0">
      <alignment vertical="center"/>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alignment vertical="center"/>
    </xf>
    <xf numFmtId="281" fontId="86" fillId="3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alignment vertical="center"/>
    </xf>
    <xf numFmtId="281" fontId="25" fillId="0" borderId="0" applyNumberFormat="0" applyFont="0" applyFill="0" applyBorder="0" applyAlignment="0" applyProtection="0">
      <alignment vertical="center"/>
    </xf>
    <xf numFmtId="281" fontId="28" fillId="0" borderId="0"/>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alignment vertical="center"/>
    </xf>
    <xf numFmtId="281" fontId="51" fillId="0" borderId="0"/>
    <xf numFmtId="281" fontId="28" fillId="0" borderId="0"/>
    <xf numFmtId="281" fontId="25" fillId="0" borderId="0"/>
    <xf numFmtId="281" fontId="12" fillId="0" borderId="0"/>
    <xf numFmtId="281" fontId="28" fillId="0" borderId="0">
      <alignment vertical="center"/>
    </xf>
    <xf numFmtId="281" fontId="159" fillId="21" borderId="0" applyNumberFormat="0" applyBorder="0" applyAlignment="0" applyProtection="0">
      <alignment vertical="center"/>
    </xf>
    <xf numFmtId="281" fontId="28" fillId="0" borderId="0"/>
    <xf numFmtId="281" fontId="28" fillId="0" borderId="0"/>
    <xf numFmtId="281" fontId="86" fillId="40" borderId="0" applyNumberFormat="0" applyBorder="0" applyAlignment="0" applyProtection="0">
      <alignment vertical="center"/>
    </xf>
    <xf numFmtId="281" fontId="28" fillId="0" borderId="0"/>
    <xf numFmtId="281" fontId="86" fillId="29"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8" fillId="0" borderId="0"/>
    <xf numFmtId="281" fontId="86" fillId="30" borderId="0" applyNumberFormat="0" applyBorder="0" applyAlignment="0" applyProtection="0">
      <alignment vertical="center"/>
    </xf>
    <xf numFmtId="281" fontId="28" fillId="0" borderId="0"/>
    <xf numFmtId="4" fontId="230" fillId="0" borderId="0">
      <alignment vertical="center"/>
    </xf>
    <xf numFmtId="281" fontId="214" fillId="0" borderId="0" applyNumberFormat="0" applyFill="0" applyBorder="0" applyAlignment="0" applyProtection="0"/>
    <xf numFmtId="281" fontId="51" fillId="0" borderId="0"/>
    <xf numFmtId="281" fontId="28" fillId="0" borderId="0"/>
    <xf numFmtId="281" fontId="25" fillId="0" borderId="0" applyNumberFormat="0" applyFont="0" applyFill="0" applyBorder="0" applyAlignment="0" applyProtection="0">
      <alignment vertical="center"/>
    </xf>
    <xf numFmtId="281" fontId="51" fillId="0" borderId="0"/>
    <xf numFmtId="281" fontId="28" fillId="0" borderId="0"/>
    <xf numFmtId="281" fontId="28" fillId="0" borderId="0"/>
    <xf numFmtId="281" fontId="86" fillId="45" borderId="0" applyNumberFormat="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125" fillId="0" borderId="0"/>
    <xf numFmtId="281" fontId="86" fillId="2" borderId="0" applyNumberFormat="0" applyBorder="0" applyAlignment="0" applyProtection="0">
      <alignment vertical="center"/>
    </xf>
    <xf numFmtId="281" fontId="125"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 fillId="0" borderId="0"/>
    <xf numFmtId="281" fontId="125" fillId="0" borderId="0"/>
    <xf numFmtId="281" fontId="120" fillId="37" borderId="0" applyNumberFormat="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12" fillId="0" borderId="0"/>
    <xf numFmtId="281" fontId="86" fillId="37" borderId="0" applyNumberFormat="0" applyBorder="0" applyAlignment="0" applyProtection="0">
      <alignment vertical="center"/>
    </xf>
    <xf numFmtId="281" fontId="28" fillId="0" borderId="0"/>
    <xf numFmtId="281" fontId="28" fillId="0" borderId="0"/>
    <xf numFmtId="281" fontId="51" fillId="0" borderId="0"/>
    <xf numFmtId="281" fontId="25" fillId="0" borderId="0" applyNumberFormat="0" applyFont="0" applyFill="0" applyBorder="0" applyAlignment="0" applyProtection="0">
      <alignment vertical="center"/>
    </xf>
    <xf numFmtId="281" fontId="14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125" fillId="0" borderId="0"/>
    <xf numFmtId="281" fontId="86" fillId="28" borderId="0" applyNumberFormat="0" applyBorder="0" applyAlignment="0" applyProtection="0">
      <alignment vertical="center"/>
    </xf>
    <xf numFmtId="281" fontId="145" fillId="0" borderId="0"/>
    <xf numFmtId="281" fontId="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31" fillId="4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86" fillId="29" borderId="0" applyNumberFormat="0" applyBorder="0" applyAlignment="0" applyProtection="0">
      <alignment vertical="center"/>
    </xf>
    <xf numFmtId="281" fontId="28" fillId="0" borderId="0"/>
    <xf numFmtId="281" fontId="86" fillId="26" borderId="19" applyNumberFormat="0" applyFont="0" applyAlignment="0" applyProtection="0">
      <alignment vertical="center"/>
    </xf>
    <xf numFmtId="281" fontId="28" fillId="0" borderId="0"/>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281" fontId="12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125" fillId="0" borderId="0"/>
    <xf numFmtId="281" fontId="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14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125" fillId="0" borderId="0"/>
    <xf numFmtId="281" fontId="25" fillId="0" borderId="0">
      <alignment vertical="center"/>
    </xf>
    <xf numFmtId="281" fontId="86" fillId="43" borderId="0" applyNumberFormat="0" applyBorder="0" applyAlignment="0" applyProtection="0">
      <alignment vertical="center"/>
    </xf>
    <xf numFmtId="281" fontId="125" fillId="0" borderId="0"/>
    <xf numFmtId="281" fontId="125" fillId="0" borderId="0"/>
    <xf numFmtId="281" fontId="25" fillId="0" borderId="0"/>
    <xf numFmtId="281" fontId="125" fillId="0" borderId="0"/>
    <xf numFmtId="281" fontId="125" fillId="0" borderId="0"/>
    <xf numFmtId="281" fontId="12"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 fillId="0" borderId="0" applyBorder="0">
      <protection locked="0"/>
    </xf>
    <xf numFmtId="281" fontId="28"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86" fillId="0" borderId="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125" fillId="0" borderId="0"/>
    <xf numFmtId="14" fontId="232" fillId="0" borderId="0">
      <alignment horizontal="center" wrapText="1"/>
      <protection locked="0"/>
    </xf>
    <xf numFmtId="281" fontId="28" fillId="0" borderId="0"/>
    <xf numFmtId="281" fontId="145" fillId="0" borderId="0"/>
    <xf numFmtId="281" fontId="125" fillId="0" borderId="0"/>
    <xf numFmtId="281" fontId="125" fillId="0" borderId="0"/>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12" fillId="0" borderId="0"/>
    <xf numFmtId="281" fontId="86" fillId="40" borderId="0" applyNumberFormat="0" applyBorder="0" applyAlignment="0" applyProtection="0">
      <alignment vertical="center"/>
    </xf>
    <xf numFmtId="281" fontId="1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125" fillId="0" borderId="0"/>
    <xf numFmtId="281" fontId="25" fillId="0" borderId="0"/>
    <xf numFmtId="281" fontId="125" fillId="0" borderId="0"/>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8" fillId="0" borderId="0"/>
    <xf numFmtId="281" fontId="33" fillId="0" borderId="28">
      <alignment horizontal="left" vertical="center"/>
    </xf>
    <xf numFmtId="281" fontId="51" fillId="0" borderId="0"/>
    <xf numFmtId="281" fontId="28" fillId="0" borderId="0"/>
    <xf numFmtId="281" fontId="125"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0" borderId="0" applyNumberFormat="0" applyBorder="0" applyAlignment="0" applyProtection="0">
      <alignment vertical="center"/>
    </xf>
    <xf numFmtId="281" fontId="125" fillId="0" borderId="0"/>
    <xf numFmtId="281" fontId="86" fillId="28" borderId="0" applyNumberFormat="0" applyBorder="0" applyAlignment="0" applyProtection="0">
      <alignment vertical="center"/>
    </xf>
    <xf numFmtId="281" fontId="12" fillId="0" borderId="0"/>
    <xf numFmtId="281" fontId="51" fillId="0" borderId="0"/>
    <xf numFmtId="281" fontId="125" fillId="0" borderId="0"/>
    <xf numFmtId="281" fontId="33" fillId="0" borderId="28">
      <alignment horizontal="lef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 fillId="0" borderId="0"/>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12" fillId="0" borderId="0"/>
    <xf numFmtId="281" fontId="12" fillId="0" borderId="0"/>
    <xf numFmtId="281" fontId="86" fillId="30" borderId="0" applyNumberFormat="0" applyBorder="0" applyAlignment="0" applyProtection="0">
      <alignment vertical="center"/>
    </xf>
    <xf numFmtId="281" fontId="28" fillId="0" borderId="0"/>
    <xf numFmtId="281" fontId="28" fillId="0" borderId="0"/>
    <xf numFmtId="281" fontId="86" fillId="27" borderId="0" applyNumberFormat="0" applyBorder="0" applyAlignment="0" applyProtection="0">
      <alignment vertical="center"/>
    </xf>
    <xf numFmtId="281" fontId="28"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52" fillId="7" borderId="8"/>
    <xf numFmtId="281" fontId="25" fillId="0" borderId="0"/>
    <xf numFmtId="281" fontId="179" fillId="0" borderId="0" applyNumberFormat="0" applyFill="0" applyBorder="0" applyAlignment="0" applyProtection="0">
      <alignment vertical="top"/>
      <protection locked="0"/>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125" fillId="0" borderId="0"/>
    <xf numFmtId="281" fontId="86" fillId="35" borderId="0" applyNumberFormat="0" applyBorder="0" applyAlignment="0" applyProtection="0">
      <alignment vertical="center"/>
    </xf>
    <xf numFmtId="281" fontId="28" fillId="0" borderId="0"/>
    <xf numFmtId="281" fontId="125" fillId="0" borderId="0"/>
    <xf numFmtId="281" fontId="125" fillId="0" borderId="0"/>
    <xf numFmtId="281" fontId="28" fillId="0" borderId="0"/>
    <xf numFmtId="281" fontId="51"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145" fillId="0" borderId="0"/>
    <xf numFmtId="281" fontId="125" fillId="0" borderId="0"/>
    <xf numFmtId="281" fontId="125" fillId="0" borderId="0"/>
    <xf numFmtId="281" fontId="12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125" fillId="0" borderId="0"/>
    <xf numFmtId="281" fontId="12" fillId="0" borderId="0"/>
    <xf numFmtId="281" fontId="125" fillId="0" borderId="0"/>
    <xf numFmtId="281" fontId="12" fillId="0" borderId="0">
      <alignment vertical="center"/>
    </xf>
    <xf numFmtId="281" fontId="125" fillId="0" borderId="0"/>
    <xf numFmtId="281" fontId="125" fillId="0" borderId="0"/>
    <xf numFmtId="281" fontId="25" fillId="0" borderId="0"/>
    <xf numFmtId="281" fontId="125" fillId="0" borderId="0"/>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125" fillId="0" borderId="0"/>
    <xf numFmtId="281" fontId="86" fillId="28" borderId="0" applyNumberFormat="0" applyBorder="0" applyAlignment="0" applyProtection="0">
      <alignment vertical="center"/>
    </xf>
    <xf numFmtId="281" fontId="125" fillId="0" borderId="0"/>
    <xf numFmtId="281" fontId="28" fillId="0" borderId="0"/>
    <xf numFmtId="281" fontId="125" fillId="0" borderId="0"/>
    <xf numFmtId="281" fontId="125" fillId="0" borderId="0"/>
    <xf numFmtId="281" fontId="28" fillId="0" borderId="0"/>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28" fillId="0" borderId="0"/>
    <xf numFmtId="281" fontId="86" fillId="27"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36" fillId="21" borderId="0" applyNumberFormat="0" applyBorder="0" applyAlignment="0" applyProtection="0">
      <alignment vertical="center"/>
    </xf>
    <xf numFmtId="281" fontId="129" fillId="7" borderId="0" applyNumberFormat="0" applyBorder="0" applyAlignment="0" applyProtection="0">
      <alignment vertical="center"/>
    </xf>
    <xf numFmtId="281" fontId="86" fillId="28" borderId="0" applyNumberFormat="0" applyBorder="0" applyAlignment="0" applyProtection="0">
      <alignment vertical="center"/>
    </xf>
    <xf numFmtId="281" fontId="125" fillId="0" borderId="0"/>
    <xf numFmtId="281" fontId="2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86" fillId="27" borderId="0" applyNumberFormat="0" applyBorder="0" applyAlignment="0" applyProtection="0">
      <alignment vertical="center"/>
    </xf>
    <xf numFmtId="281" fontId="28" fillId="0" borderId="0"/>
    <xf numFmtId="281" fontId="125" fillId="0" borderId="0"/>
    <xf numFmtId="281" fontId="25" fillId="0" borderId="0"/>
    <xf numFmtId="281" fontId="125" fillId="0" borderId="0"/>
    <xf numFmtId="281" fontId="28" fillId="0" borderId="0"/>
    <xf numFmtId="281" fontId="14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14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25" fillId="0" borderId="0"/>
    <xf numFmtId="281" fontId="125" fillId="0" borderId="0"/>
    <xf numFmtId="281" fontId="125" fillId="0" borderId="0"/>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51" fillId="0" borderId="0"/>
    <xf numFmtId="281" fontId="125" fillId="0" borderId="0"/>
    <xf numFmtId="281" fontId="25" fillId="0" borderId="0"/>
    <xf numFmtId="281" fontId="86" fillId="0" borderId="0">
      <alignment vertical="center"/>
    </xf>
    <xf numFmtId="281" fontId="86" fillId="2" borderId="0" applyNumberFormat="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28" fillId="0" borderId="0"/>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8" fillId="0" borderId="0"/>
    <xf numFmtId="281" fontId="86" fillId="0" borderId="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145" fillId="0" borderId="0"/>
    <xf numFmtId="281" fontId="12" fillId="0" borderId="0"/>
    <xf numFmtId="281" fontId="51" fillId="0" borderId="0"/>
    <xf numFmtId="281" fontId="86" fillId="2" borderId="0" applyNumberFormat="0" applyBorder="0" applyAlignment="0" applyProtection="0">
      <alignment vertical="center"/>
    </xf>
    <xf numFmtId="281" fontId="51" fillId="0" borderId="0"/>
    <xf numFmtId="281" fontId="12" fillId="0" borderId="0"/>
    <xf numFmtId="281" fontId="86" fillId="2" borderId="0" applyNumberFormat="0" applyBorder="0" applyAlignment="0" applyProtection="0">
      <alignment vertical="center"/>
    </xf>
    <xf numFmtId="281" fontId="125" fillId="0" borderId="0"/>
    <xf numFmtId="281" fontId="12" fillId="0" borderId="0"/>
    <xf numFmtId="281" fontId="86" fillId="29" borderId="0" applyNumberFormat="0" applyBorder="0" applyAlignment="0" applyProtection="0">
      <alignment vertical="center"/>
    </xf>
    <xf numFmtId="281" fontId="12" fillId="0" borderId="0"/>
    <xf numFmtId="281" fontId="86" fillId="29" borderId="0" applyNumberFormat="0" applyBorder="0" applyAlignment="0" applyProtection="0">
      <alignment vertical="center"/>
    </xf>
    <xf numFmtId="281" fontId="1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8"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xf numFmtId="281" fontId="12" fillId="0" borderId="0"/>
    <xf numFmtId="281" fontId="51" fillId="0" borderId="0"/>
    <xf numFmtId="281" fontId="25" fillId="0" borderId="0"/>
    <xf numFmtId="281" fontId="125" fillId="0" borderId="0"/>
    <xf numFmtId="281" fontId="125" fillId="0" borderId="0"/>
    <xf numFmtId="281" fontId="12" fillId="0" borderId="0"/>
    <xf numFmtId="281" fontId="125" fillId="0" borderId="0"/>
    <xf numFmtId="281" fontId="12" fillId="0" borderId="0"/>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51" fillId="0" borderId="0"/>
    <xf numFmtId="281" fontId="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4" fillId="0" borderId="0" applyNumberFormat="0" applyFill="0" applyBorder="0" applyAlignment="0" applyProtection="0">
      <alignment vertical="center"/>
    </xf>
    <xf numFmtId="281" fontId="125" fillId="0" borderId="0"/>
    <xf numFmtId="281" fontId="12" fillId="0" borderId="0"/>
    <xf numFmtId="281" fontId="86" fillId="0" borderId="0">
      <alignment vertical="center"/>
    </xf>
    <xf numFmtId="281" fontId="25" fillId="0" borderId="0" applyNumberFormat="0" applyFont="0" applyFill="0" applyBorder="0" applyAlignment="0" applyProtection="0">
      <alignment vertical="center"/>
    </xf>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51" fillId="0" borderId="0"/>
    <xf numFmtId="281" fontId="86" fillId="35" borderId="0" applyNumberFormat="0" applyBorder="0" applyAlignment="0" applyProtection="0">
      <alignment vertical="center"/>
    </xf>
    <xf numFmtId="281" fontId="125" fillId="0" borderId="0"/>
    <xf numFmtId="281" fontId="125" fillId="0" borderId="0"/>
    <xf numFmtId="281" fontId="86" fillId="28" borderId="0" applyNumberFormat="0" applyBorder="0" applyAlignment="0" applyProtection="0">
      <alignment vertical="center"/>
    </xf>
    <xf numFmtId="281" fontId="145" fillId="0" borderId="0"/>
    <xf numFmtId="281" fontId="12" fillId="0" borderId="0"/>
    <xf numFmtId="281" fontId="86" fillId="35" borderId="0" applyNumberFormat="0" applyBorder="0" applyAlignment="0" applyProtection="0">
      <alignment vertical="center"/>
    </xf>
    <xf numFmtId="281" fontId="12" fillId="0" borderId="0"/>
    <xf numFmtId="281" fontId="86" fillId="2" borderId="0" applyNumberFormat="0" applyBorder="0" applyAlignment="0" applyProtection="0">
      <alignment vertical="center"/>
    </xf>
    <xf numFmtId="281" fontId="12"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12" fillId="0" borderId="0"/>
    <xf numFmtId="239" fontId="24" fillId="0" borderId="0"/>
    <xf numFmtId="281" fontId="125" fillId="0" borderId="0"/>
    <xf numFmtId="281" fontId="12" fillId="0" borderId="0"/>
    <xf numFmtId="281" fontId="134" fillId="34" borderId="0" applyNumberFormat="0" applyBorder="0" applyAlignment="0" applyProtection="0">
      <alignment vertical="center"/>
    </xf>
    <xf numFmtId="281" fontId="28" fillId="0" borderId="0"/>
    <xf numFmtId="281" fontId="125" fillId="0" borderId="0"/>
    <xf numFmtId="281" fontId="28" fillId="0" borderId="0"/>
    <xf numFmtId="281" fontId="125" fillId="0" borderId="0"/>
    <xf numFmtId="281" fontId="28" fillId="0" borderId="0"/>
    <xf numFmtId="281" fontId="28"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134" fillId="56" borderId="0" applyNumberFormat="0" applyBorder="0" applyAlignment="0" applyProtection="0">
      <alignment vertical="center"/>
    </xf>
    <xf numFmtId="281" fontId="25" fillId="0" borderId="0"/>
    <xf numFmtId="281" fontId="51" fillId="0" borderId="0"/>
    <xf numFmtId="281" fontId="28" fillId="0" borderId="0"/>
    <xf numFmtId="281" fontId="25" fillId="0" borderId="0" applyNumberFormat="0" applyFont="0" applyFill="0" applyBorder="0" applyAlignment="0" applyProtection="0">
      <alignment vertical="center"/>
    </xf>
    <xf numFmtId="211" fontId="25" fillId="0" borderId="0" applyFill="0" applyBorder="0" applyAlignment="0"/>
    <xf numFmtId="281" fontId="25" fillId="0" borderId="0"/>
    <xf numFmtId="281" fontId="125" fillId="0" borderId="0"/>
    <xf numFmtId="281" fontId="36" fillId="67" borderId="0" applyNumberFormat="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xf numFmtId="281" fontId="86" fillId="30" borderId="0" applyNumberFormat="0" applyBorder="0" applyAlignment="0" applyProtection="0">
      <alignment vertical="center"/>
    </xf>
    <xf numFmtId="281" fontId="125" fillId="0" borderId="0"/>
    <xf numFmtId="281" fontId="125" fillId="0" borderId="0"/>
    <xf numFmtId="281" fontId="25" fillId="0" borderId="0"/>
    <xf numFmtId="281" fontId="12" fillId="0" borderId="0"/>
    <xf numFmtId="281" fontId="86" fillId="38"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xf numFmtId="281" fontId="28" fillId="0" borderId="0"/>
    <xf numFmtId="281" fontId="12" fillId="0" borderId="0"/>
    <xf numFmtId="281" fontId="51" fillId="0" borderId="0"/>
    <xf numFmtId="281" fontId="25" fillId="0" borderId="0"/>
    <xf numFmtId="281" fontId="125" fillId="0" borderId="0"/>
    <xf numFmtId="281" fontId="12" fillId="0" borderId="0"/>
    <xf numFmtId="281" fontId="51" fillId="0" borderId="0"/>
    <xf numFmtId="281" fontId="86" fillId="38"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125" fillId="0" borderId="0"/>
    <xf numFmtId="281" fontId="125" fillId="0" borderId="0"/>
    <xf numFmtId="281" fontId="28" fillId="0" borderId="0"/>
    <xf numFmtId="281" fontId="28" fillId="0" borderId="0"/>
    <xf numFmtId="281" fontId="86" fillId="38" borderId="0" applyNumberFormat="0" applyBorder="0" applyAlignment="0" applyProtection="0">
      <alignment vertical="center"/>
    </xf>
    <xf numFmtId="281" fontId="125" fillId="0" borderId="0"/>
    <xf numFmtId="281" fontId="52" fillId="63" borderId="31"/>
    <xf numFmtId="281" fontId="12"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25" fillId="0" borderId="0"/>
    <xf numFmtId="281" fontId="25" fillId="0" borderId="0"/>
    <xf numFmtId="281" fontId="12"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45" fillId="0" borderId="0"/>
    <xf numFmtId="281" fontId="151" fillId="0" borderId="0" applyNumberFormat="0" applyFill="0" applyBorder="0" applyAlignment="0" applyProtection="0"/>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51"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25" fillId="0" borderId="0" applyNumberFormat="0" applyFont="0" applyFill="0" applyBorder="0" applyAlignment="0" applyProtection="0">
      <alignment vertical="center"/>
    </xf>
    <xf numFmtId="281" fontId="51"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41" fillId="6"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8" fillId="0" borderId="0"/>
    <xf numFmtId="281" fontId="51"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94" fillId="49" borderId="0" applyNumberFormat="0" applyBorder="0" applyAlignment="0" applyProtection="0"/>
    <xf numFmtId="281" fontId="145" fillId="0" borderId="0"/>
    <xf numFmtId="281" fontId="125" fillId="0" borderId="0"/>
    <xf numFmtId="176" fontId="25" fillId="0" borderId="0" applyFon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28" fillId="0" borderId="0"/>
    <xf numFmtId="178" fontId="26" fillId="0" borderId="0" applyFont="0" applyFill="0" applyBorder="0" applyAlignment="0" applyProtection="0">
      <alignment vertical="center"/>
    </xf>
    <xf numFmtId="281" fontId="86" fillId="30" borderId="0" applyNumberFormat="0" applyBorder="0" applyAlignment="0" applyProtection="0">
      <alignment vertical="center"/>
    </xf>
    <xf numFmtId="281" fontId="125" fillId="0" borderId="0"/>
    <xf numFmtId="281" fontId="25" fillId="0" borderId="0"/>
    <xf numFmtId="281" fontId="12" fillId="0" borderId="0"/>
    <xf numFmtId="281" fontId="125" fillId="0" borderId="0"/>
    <xf numFmtId="281" fontId="12" fillId="0" borderId="0"/>
    <xf numFmtId="281" fontId="28" fillId="0" borderId="0"/>
    <xf numFmtId="281" fontId="86" fillId="43" borderId="0" applyNumberFormat="0" applyBorder="0" applyAlignment="0" applyProtection="0">
      <alignment vertical="center"/>
    </xf>
    <xf numFmtId="281" fontId="125" fillId="0" borderId="0"/>
    <xf numFmtId="281" fontId="125" fillId="0" borderId="0"/>
    <xf numFmtId="281" fontId="86" fillId="2" borderId="0" applyNumberFormat="0" applyBorder="0" applyAlignment="0" applyProtection="0">
      <alignment vertical="center"/>
    </xf>
    <xf numFmtId="281" fontId="12" fillId="0" borderId="0"/>
    <xf numFmtId="281" fontId="125" fillId="0" borderId="0"/>
    <xf numFmtId="281" fontId="51" fillId="0" borderId="0"/>
    <xf numFmtId="281" fontId="86" fillId="0" borderId="0">
      <alignment vertical="center"/>
    </xf>
    <xf numFmtId="281" fontId="25" fillId="0" borderId="0">
      <alignment vertical="center"/>
    </xf>
    <xf numFmtId="281" fontId="125" fillId="0" borderId="0"/>
    <xf numFmtId="281" fontId="51" fillId="0" borderId="0"/>
    <xf numFmtId="178" fontId="86" fillId="0" borderId="0" applyFont="0" applyFill="0" applyBorder="0" applyAlignment="0" applyProtection="0">
      <alignment vertical="center"/>
    </xf>
    <xf numFmtId="281" fontId="12"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28" fillId="0" borderId="0"/>
    <xf numFmtId="281" fontId="12" fillId="0" borderId="0"/>
    <xf numFmtId="281" fontId="25" fillId="0" borderId="0"/>
    <xf numFmtId="281" fontId="12" fillId="0" borderId="0"/>
    <xf numFmtId="281" fontId="125" fillId="0" borderId="0"/>
    <xf numFmtId="281" fontId="12" fillId="0" borderId="0"/>
    <xf numFmtId="281" fontId="125" fillId="0" borderId="0"/>
    <xf numFmtId="281" fontId="145" fillId="0" borderId="0"/>
    <xf numFmtId="281" fontId="125" fillId="0" borderId="0"/>
    <xf numFmtId="281" fontId="120"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125" fillId="0" borderId="0"/>
    <xf numFmtId="281" fontId="86" fillId="40"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xf numFmtId="281" fontId="25" fillId="0" borderId="0"/>
    <xf numFmtId="281" fontId="86" fillId="29" borderId="0" applyNumberFormat="0" applyBorder="0" applyAlignment="0" applyProtection="0">
      <alignment vertical="center"/>
    </xf>
    <xf numFmtId="281" fontId="12" fillId="0" borderId="0"/>
    <xf numFmtId="281" fontId="125" fillId="0" borderId="0"/>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86" fillId="2" borderId="0" applyNumberFormat="0" applyBorder="0" applyAlignment="0" applyProtection="0">
      <alignment vertical="center"/>
    </xf>
    <xf numFmtId="281" fontId="14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145" fillId="0" borderId="0"/>
    <xf numFmtId="281" fontId="12" fillId="0" borderId="0">
      <protection locked="0"/>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28" fillId="0" borderId="0"/>
    <xf numFmtId="281" fontId="28" fillId="0" borderId="0"/>
    <xf numFmtId="281" fontId="25" fillId="0" borderId="0"/>
    <xf numFmtId="281" fontId="120"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86" fillId="51" borderId="0" applyNumberFormat="0" applyBorder="0" applyAlignment="0" applyProtection="0">
      <alignment vertical="center"/>
    </xf>
    <xf numFmtId="281" fontId="28" fillId="0" borderId="0"/>
    <xf numFmtId="281" fontId="36" fillId="67" borderId="0" applyNumberFormat="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86" fillId="40" borderId="0" applyNumberFormat="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7" fillId="0" borderId="0">
      <alignment vertical="top"/>
    </xf>
    <xf numFmtId="281" fontId="28" fillId="0" borderId="0"/>
    <xf numFmtId="281" fontId="25"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28" fillId="0" borderId="0"/>
    <xf numFmtId="281" fontId="28" fillId="0" borderId="0"/>
    <xf numFmtId="281" fontId="86" fillId="28" borderId="0" applyNumberFormat="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86" fillId="26" borderId="19" applyNumberFormat="0" applyFont="0" applyAlignment="0" applyProtection="0">
      <alignment vertical="center"/>
    </xf>
    <xf numFmtId="281" fontId="28" fillId="0" borderId="0"/>
    <xf numFmtId="281" fontId="12"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8" fillId="0" borderId="0"/>
    <xf numFmtId="281" fontId="28" fillId="0" borderId="0"/>
    <xf numFmtId="281" fontId="12"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8"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8" fillId="0" borderId="0"/>
    <xf numFmtId="281" fontId="28" fillId="0" borderId="0"/>
    <xf numFmtId="281" fontId="25" fillId="0" borderId="0"/>
    <xf numFmtId="281" fontId="25" fillId="0" borderId="0"/>
    <xf numFmtId="281" fontId="28" fillId="0" borderId="0"/>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5" fillId="0" borderId="0"/>
    <xf numFmtId="281" fontId="28" fillId="0" borderId="0"/>
    <xf numFmtId="281" fontId="86" fillId="51" borderId="0" applyNumberFormat="0" applyBorder="0" applyAlignment="0" applyProtection="0">
      <alignment vertical="center"/>
    </xf>
    <xf numFmtId="281" fontId="25" fillId="0" borderId="0"/>
    <xf numFmtId="281" fontId="86" fillId="51" borderId="0" applyNumberFormat="0" applyBorder="0" applyAlignment="0" applyProtection="0">
      <alignment vertical="center"/>
    </xf>
    <xf numFmtId="281" fontId="25" fillId="0" borderId="0"/>
    <xf numFmtId="281" fontId="194" fillId="20" borderId="0" applyNumberFormat="0" applyBorder="0" applyAlignment="0" applyProtection="0"/>
    <xf numFmtId="281" fontId="28" fillId="0" borderId="0"/>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86" fillId="37" borderId="0" applyNumberFormat="0" applyBorder="0" applyAlignment="0" applyProtection="0">
      <alignment vertical="center"/>
    </xf>
    <xf numFmtId="281" fontId="25" fillId="0" borderId="0"/>
    <xf numFmtId="281" fontId="86" fillId="3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xf numFmtId="281" fontId="86" fillId="40" borderId="0" applyNumberFormat="0" applyBorder="0" applyAlignment="0" applyProtection="0">
      <alignment vertical="center"/>
    </xf>
    <xf numFmtId="281" fontId="28" fillId="0" borderId="0"/>
    <xf numFmtId="281" fontId="47"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38" borderId="0" applyNumberFormat="0" applyBorder="0" applyAlignment="0" applyProtection="0">
      <alignment vertical="center"/>
    </xf>
    <xf numFmtId="224" fontId="12" fillId="0" borderId="0"/>
    <xf numFmtId="281" fontId="25" fillId="0" borderId="0"/>
    <xf numFmtId="281" fontId="25" fillId="0" borderId="0"/>
    <xf numFmtId="281" fontId="86" fillId="3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8" fillId="0" borderId="0"/>
    <xf numFmtId="281" fontId="86" fillId="40" borderId="0" applyNumberFormat="0" applyBorder="0" applyAlignment="0" applyProtection="0">
      <alignment vertical="center"/>
    </xf>
    <xf numFmtId="281" fontId="25" fillId="0" borderId="0"/>
    <xf numFmtId="281" fontId="86" fillId="4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67" borderId="0" applyNumberFormat="0" applyBorder="0" applyAlignment="0" applyProtection="0">
      <alignment vertical="center"/>
    </xf>
    <xf numFmtId="281" fontId="223" fillId="8" borderId="0" applyNumberFormat="0" applyFont="0" applyBorder="0" applyAlignment="0" applyProtection="0">
      <alignment horizontal="right"/>
    </xf>
    <xf numFmtId="281" fontId="145" fillId="0" borderId="0"/>
    <xf numFmtId="281" fontId="28"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8" fillId="0" borderId="0"/>
    <xf numFmtId="281" fontId="25"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148" fillId="12" borderId="13" applyNumberFormat="0" applyAlignment="0" applyProtection="0"/>
    <xf numFmtId="281" fontId="28" fillId="0" borderId="0"/>
    <xf numFmtId="281" fontId="25" fillId="0" borderId="0"/>
    <xf numFmtId="281" fontId="86" fillId="29"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lignment vertical="center"/>
    </xf>
    <xf numFmtId="281" fontId="28" fillId="0" borderId="0"/>
    <xf numFmtId="281" fontId="28" fillId="0" borderId="0"/>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12" fillId="0" borderId="0" applyFont="0" applyFill="0" applyBorder="0" applyAlignment="0" applyProtection="0"/>
    <xf numFmtId="281" fontId="33" fillId="0" borderId="28">
      <alignment horizontal="lef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125" fillId="0" borderId="0"/>
    <xf numFmtId="281" fontId="51"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125" fillId="0" borderId="0"/>
    <xf numFmtId="281" fontId="12" fillId="0" borderId="0"/>
    <xf numFmtId="281" fontId="51" fillId="0" borderId="0"/>
    <xf numFmtId="281" fontId="25" fillId="0" borderId="0"/>
    <xf numFmtId="281" fontId="25" fillId="0" borderId="0"/>
    <xf numFmtId="281" fontId="125" fillId="0" borderId="0"/>
    <xf numFmtId="281" fontId="86" fillId="40" borderId="0" applyNumberFormat="0" applyBorder="0" applyAlignment="0" applyProtection="0">
      <alignment vertical="center"/>
    </xf>
    <xf numFmtId="281" fontId="28" fillId="0" borderId="0"/>
    <xf numFmtId="281" fontId="1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37" fillId="7" borderId="13" applyNumberFormat="0" applyAlignment="0" applyProtection="0"/>
    <xf numFmtId="281" fontId="51" fillId="0" borderId="0"/>
    <xf numFmtId="281" fontId="12"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12" fillId="0" borderId="0"/>
    <xf numFmtId="281" fontId="28" fillId="0" borderId="0"/>
    <xf numFmtId="281" fontId="25" fillId="0" borderId="0" applyNumberFormat="0" applyFont="0" applyFill="0" applyBorder="0" applyAlignment="0" applyProtection="0">
      <alignment vertical="center"/>
    </xf>
    <xf numFmtId="281" fontId="27" fillId="0" borderId="0" applyFill="0" applyBorder="0" applyAlignment="0"/>
    <xf numFmtId="281" fontId="14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125" fillId="0" borderId="0"/>
    <xf numFmtId="281" fontId="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28" fillId="0" borderId="0"/>
    <xf numFmtId="281" fontId="86" fillId="51" borderId="0" applyNumberFormat="0" applyBorder="0" applyAlignment="0" applyProtection="0">
      <alignment vertical="center"/>
    </xf>
    <xf numFmtId="281" fontId="28" fillId="0" borderId="0"/>
    <xf numFmtId="281" fontId="86" fillId="0" borderId="0">
      <alignment vertical="center"/>
    </xf>
    <xf numFmtId="281" fontId="125" fillId="0" borderId="0"/>
    <xf numFmtId="281" fontId="86" fillId="0" borderId="0">
      <alignment vertical="center"/>
    </xf>
    <xf numFmtId="281" fontId="125" fillId="0" borderId="0"/>
    <xf numFmtId="281" fontId="86" fillId="0" borderId="0">
      <alignment vertical="center"/>
    </xf>
    <xf numFmtId="281" fontId="125" fillId="0" borderId="0"/>
    <xf numFmtId="281" fontId="86" fillId="0" borderId="0">
      <alignment vertical="center"/>
    </xf>
    <xf numFmtId="281" fontId="125" fillId="0" borderId="0"/>
    <xf numFmtId="281" fontId="28"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xf numFmtId="281" fontId="86" fillId="35"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8"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2" fillId="0" borderId="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25" fillId="0" borderId="0"/>
    <xf numFmtId="281" fontId="125" fillId="0" borderId="0"/>
    <xf numFmtId="281" fontId="125" fillId="0" borderId="0"/>
    <xf numFmtId="281" fontId="25" fillId="0" borderId="0"/>
    <xf numFmtId="217" fontId="139"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145" fillId="0" borderId="0"/>
    <xf numFmtId="281" fontId="28" fillId="0" borderId="0"/>
    <xf numFmtId="9" fontId="139" fillId="0" borderId="0" applyFont="0" applyFill="0" applyBorder="0" applyAlignment="0" applyProtection="0"/>
    <xf numFmtId="281" fontId="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86" fillId="37" borderId="0" applyNumberFormat="0" applyBorder="0" applyAlignment="0" applyProtection="0">
      <alignment vertical="center"/>
    </xf>
    <xf numFmtId="224" fontId="12" fillId="0" borderId="0"/>
    <xf numFmtId="281" fontId="166" fillId="0" borderId="0" applyFill="0" applyBorder="0" applyAlignment="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28" fillId="0" borderId="0"/>
    <xf numFmtId="281" fontId="28" fillId="0" borderId="0"/>
    <xf numFmtId="281" fontId="125" fillId="0" borderId="0"/>
    <xf numFmtId="281" fontId="125" fillId="0" borderId="0"/>
    <xf numFmtId="281" fontId="160" fillId="57" borderId="0" applyNumberFormat="0" applyBorder="0" applyAlignment="0"/>
    <xf numFmtId="281" fontId="25" fillId="15" borderId="17" applyNumberFormat="0" applyFont="0" applyAlignment="0" applyProtection="0"/>
    <xf numFmtId="281" fontId="28" fillId="0" borderId="0"/>
    <xf numFmtId="281" fontId="125" fillId="0" borderId="0"/>
    <xf numFmtId="281" fontId="25" fillId="0" borderId="0" applyNumberFormat="0" applyFont="0" applyFill="0" applyBorder="0" applyAlignment="0" applyProtection="0">
      <alignment vertical="center"/>
    </xf>
    <xf numFmtId="281" fontId="200" fillId="0" borderId="0" applyNumberFormat="0" applyFill="0">
      <alignment horizontal="lef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0" fillId="0" borderId="0" applyNumberFormat="0" applyFill="0">
      <alignment horizontal="lef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86" fillId="40" borderId="0" applyNumberFormat="0" applyBorder="0" applyAlignment="0" applyProtection="0">
      <alignment vertical="center"/>
    </xf>
    <xf numFmtId="281" fontId="125" fillId="0" borderId="0"/>
    <xf numFmtId="281" fontId="25" fillId="0" borderId="0"/>
    <xf numFmtId="281" fontId="125" fillId="0" borderId="0"/>
    <xf numFmtId="281" fontId="125" fillId="0" borderId="0"/>
    <xf numFmtId="281" fontId="125" fillId="0" borderId="0"/>
    <xf numFmtId="281" fontId="125" fillId="0" borderId="0"/>
    <xf numFmtId="281" fontId="28" fillId="0" borderId="0"/>
    <xf numFmtId="281" fontId="25" fillId="0" borderId="0"/>
    <xf numFmtId="281" fontId="51" fillId="0" borderId="0">
      <protection locked="0"/>
    </xf>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xf numFmtId="281" fontId="25" fillId="0" borderId="0"/>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25" fillId="0" borderId="0"/>
    <xf numFmtId="281" fontId="14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9"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125" fillId="0" borderId="0"/>
    <xf numFmtId="281" fontId="86" fillId="35"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125" fillId="0" borderId="0"/>
    <xf numFmtId="281" fontId="28" fillId="0" borderId="0"/>
    <xf numFmtId="281" fontId="28" fillId="0" borderId="0"/>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86" fillId="40" borderId="0" applyNumberFormat="0" applyBorder="0" applyAlignment="0" applyProtection="0">
      <alignment vertical="center"/>
    </xf>
    <xf numFmtId="281" fontId="28"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169" fillId="0" borderId="0" applyNumberFormat="0" applyFill="0" applyBorder="0" applyAlignment="0" applyProtection="0">
      <alignment vertical="top"/>
      <protection locked="0"/>
    </xf>
    <xf numFmtId="281" fontId="145" fillId="0" borderId="0"/>
    <xf numFmtId="281" fontId="125" fillId="0" borderId="0"/>
    <xf numFmtId="281" fontId="125" fillId="0" borderId="0"/>
    <xf numFmtId="281" fontId="28"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51"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xf numFmtId="281" fontId="125" fillId="0" borderId="0"/>
    <xf numFmtId="281" fontId="86" fillId="29"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12" fillId="0" borderId="0"/>
    <xf numFmtId="281" fontId="125" fillId="0" borderId="0"/>
    <xf numFmtId="281" fontId="86" fillId="37" borderId="0" applyNumberFormat="0" applyBorder="0" applyAlignment="0" applyProtection="0">
      <alignment vertical="center"/>
    </xf>
    <xf numFmtId="281" fontId="125" fillId="0" borderId="0"/>
    <xf numFmtId="281" fontId="86" fillId="37"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72" fillId="0" borderId="0" applyNumberFormat="0" applyFill="0" applyBorder="0" applyAlignment="0" applyProtection="0">
      <alignment vertical="top"/>
      <protection locked="0"/>
    </xf>
    <xf numFmtId="281" fontId="12" fillId="0" borderId="0"/>
    <xf numFmtId="281" fontId="28" fillId="0" borderId="0"/>
    <xf numFmtId="281" fontId="25" fillId="0" borderId="0"/>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 fillId="0" borderId="0"/>
    <xf numFmtId="281" fontId="125" fillId="0" borderId="0"/>
    <xf numFmtId="281" fontId="125" fillId="0" borderId="0"/>
    <xf numFmtId="281" fontId="202" fillId="0" borderId="0">
      <protection locked="0"/>
    </xf>
    <xf numFmtId="281" fontId="125" fillId="0" borderId="0"/>
    <xf numFmtId="281" fontId="28" fillId="0" borderId="0"/>
    <xf numFmtId="281" fontId="12" fillId="0" borderId="0"/>
    <xf numFmtId="281" fontId="27" fillId="0" borderId="0">
      <alignment vertical="top"/>
    </xf>
    <xf numFmtId="281" fontId="28" fillId="0" borderId="0"/>
    <xf numFmtId="281" fontId="12" fillId="0" borderId="0"/>
    <xf numFmtId="281" fontId="86" fillId="43" borderId="0" applyNumberFormat="0" applyBorder="0" applyAlignment="0" applyProtection="0">
      <alignment vertical="center"/>
    </xf>
    <xf numFmtId="281" fontId="25" fillId="0" borderId="0"/>
    <xf numFmtId="281" fontId="12" fillId="0" borderId="0"/>
    <xf numFmtId="281" fontId="125" fillId="0" borderId="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xf numFmtId="281" fontId="25" fillId="0" borderId="0"/>
    <xf numFmtId="281" fontId="12" fillId="0" borderId="0"/>
    <xf numFmtId="281" fontId="198" fillId="0" borderId="0">
      <protection locked="0"/>
    </xf>
    <xf numFmtId="281" fontId="12" fillId="0" borderId="0"/>
    <xf numFmtId="281" fontId="86" fillId="30" borderId="0" applyNumberFormat="0" applyBorder="0" applyAlignment="0" applyProtection="0">
      <alignment vertical="center"/>
    </xf>
    <xf numFmtId="281" fontId="12" fillId="0" borderId="0"/>
    <xf numFmtId="281" fontId="25" fillId="0" borderId="0"/>
    <xf numFmtId="281" fontId="12"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xf numFmtId="281" fontId="125" fillId="0" borderId="0"/>
    <xf numFmtId="281" fontId="125" fillId="0" borderId="0"/>
    <xf numFmtId="281" fontId="125" fillId="0" borderId="0"/>
    <xf numFmtId="281" fontId="125" fillId="0" borderId="0"/>
    <xf numFmtId="281" fontId="12" fillId="0" borderId="0"/>
    <xf numFmtId="281" fontId="28" fillId="0" borderId="0"/>
    <xf numFmtId="281" fontId="12"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12" fillId="0" borderId="0">
      <protection locked="0"/>
    </xf>
    <xf numFmtId="281" fontId="12" fillId="0" borderId="0"/>
    <xf numFmtId="281" fontId="52" fillId="4" borderId="8"/>
    <xf numFmtId="281" fontId="12"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28" fillId="0" borderId="0"/>
    <xf numFmtId="281" fontId="12" fillId="0" borderId="0"/>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28" fillId="0" borderId="0"/>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48" fillId="12" borderId="13" applyNumberFormat="0" applyAlignment="0" applyProtection="0"/>
    <xf numFmtId="281" fontId="125" fillId="0" borderId="0"/>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12" fillId="0" borderId="0"/>
    <xf numFmtId="281" fontId="25" fillId="0" borderId="0"/>
    <xf numFmtId="281" fontId="28" fillId="0" borderId="0"/>
    <xf numFmtId="281" fontId="145" fillId="0" borderId="0"/>
    <xf numFmtId="281" fontId="125" fillId="0" borderId="0"/>
    <xf numFmtId="281" fontId="25" fillId="0" borderId="0"/>
    <xf numFmtId="281" fontId="28" fillId="0" borderId="0"/>
    <xf numFmtId="281" fontId="28" fillId="0" borderId="0"/>
    <xf numFmtId="281" fontId="25" fillId="0" borderId="0">
      <alignment vertical="center"/>
    </xf>
    <xf numFmtId="281" fontId="148" fillId="12" borderId="13" applyNumberFormat="0" applyAlignment="0" applyProtection="0"/>
    <xf numFmtId="281" fontId="125" fillId="0" borderId="0"/>
    <xf numFmtId="281" fontId="1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175" fillId="0" borderId="0" applyNumberFormat="0" applyFill="0" applyBorder="0" applyAlignment="0" applyProtection="0">
      <alignment vertical="top"/>
      <protection locked="0"/>
    </xf>
    <xf numFmtId="281" fontId="25" fillId="0" borderId="0"/>
    <xf numFmtId="281" fontId="28" fillId="0" borderId="0"/>
    <xf numFmtId="281" fontId="28" fillId="0" borderId="0"/>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145" fillId="0" borderId="0"/>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145" fillId="0" borderId="0"/>
    <xf numFmtId="281" fontId="145" fillId="0" borderId="0"/>
    <xf numFmtId="281" fontId="145" fillId="0" borderId="0"/>
    <xf numFmtId="281" fontId="86" fillId="51" borderId="0" applyNumberFormat="0" applyBorder="0" applyAlignment="0" applyProtection="0">
      <alignment vertical="center"/>
    </xf>
    <xf numFmtId="281" fontId="145" fillId="0" borderId="0"/>
    <xf numFmtId="281" fontId="145" fillId="0" borderId="0"/>
    <xf numFmtId="281" fontId="28" fillId="0" borderId="0"/>
    <xf numFmtId="281" fontId="86" fillId="26" borderId="19" applyNumberFormat="0" applyFont="0" applyAlignment="0" applyProtection="0">
      <alignment vertical="center"/>
    </xf>
    <xf numFmtId="281" fontId="145" fillId="0" borderId="0"/>
    <xf numFmtId="281" fontId="25" fillId="0" borderId="0"/>
    <xf numFmtId="281" fontId="145" fillId="0" borderId="0"/>
    <xf numFmtId="281" fontId="28"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43" borderId="0" applyNumberFormat="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5" fillId="0" borderId="0"/>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145"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45" fillId="0" borderId="0"/>
    <xf numFmtId="281" fontId="145" fillId="0" borderId="0"/>
    <xf numFmtId="281" fontId="25" fillId="0" borderId="0" applyNumberFormat="0" applyFont="0" applyFill="0" applyBorder="0" applyAlignment="0" applyProtection="0">
      <alignment vertical="center"/>
    </xf>
    <xf numFmtId="281" fontId="145" fillId="0" borderId="0"/>
    <xf numFmtId="281" fontId="41" fillId="6" borderId="0" applyNumberFormat="0" applyBorder="0" applyAlignment="0" applyProtection="0">
      <alignment vertical="center"/>
    </xf>
    <xf numFmtId="281" fontId="86" fillId="0" borderId="0">
      <alignment vertical="center"/>
    </xf>
    <xf numFmtId="281" fontId="25" fillId="0" borderId="0">
      <alignment vertical="center"/>
    </xf>
    <xf numFmtId="281" fontId="145" fillId="0" borderId="0"/>
    <xf numFmtId="281" fontId="145" fillId="0" borderId="0"/>
    <xf numFmtId="281" fontId="86" fillId="51" borderId="0" applyNumberFormat="0" applyBorder="0" applyAlignment="0" applyProtection="0">
      <alignment vertical="center"/>
    </xf>
    <xf numFmtId="281" fontId="145" fillId="0" borderId="0"/>
    <xf numFmtId="281" fontId="145" fillId="0" borderId="0"/>
    <xf numFmtId="281" fontId="25" fillId="0" borderId="0" applyNumberFormat="0" applyFont="0" applyFill="0" applyBorder="0" applyAlignment="0" applyProtection="0">
      <alignment vertical="center"/>
    </xf>
    <xf numFmtId="281" fontId="145" fillId="0" borderId="0"/>
    <xf numFmtId="281" fontId="26" fillId="10" borderId="0" applyNumberFormat="0" applyBorder="0" applyAlignment="0" applyProtection="0">
      <alignment vertical="center"/>
    </xf>
    <xf numFmtId="281" fontId="145" fillId="0" borderId="0"/>
    <xf numFmtId="281" fontId="25" fillId="0" borderId="0"/>
    <xf numFmtId="281" fontId="25" fillId="0" borderId="0" applyNumberFormat="0" applyFont="0" applyFill="0" applyBorder="0" applyAlignment="0" applyProtection="0">
      <alignment vertical="center"/>
    </xf>
    <xf numFmtId="281" fontId="145" fillId="0" borderId="0"/>
    <xf numFmtId="281" fontId="145" fillId="0" borderId="0"/>
    <xf numFmtId="281" fontId="145" fillId="0" borderId="0"/>
    <xf numFmtId="281" fontId="28" fillId="0" borderId="0"/>
    <xf numFmtId="281" fontId="25" fillId="0" borderId="0"/>
    <xf numFmtId="281" fontId="145" fillId="0" borderId="0"/>
    <xf numFmtId="281" fontId="145" fillId="0" borderId="0"/>
    <xf numFmtId="281" fontId="145" fillId="0" borderId="0"/>
    <xf numFmtId="281" fontId="145" fillId="0" borderId="0"/>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145" fillId="0" borderId="0"/>
    <xf numFmtId="281" fontId="145" fillId="0" borderId="0"/>
    <xf numFmtId="281" fontId="145" fillId="0" borderId="0"/>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145" fillId="0" borderId="0"/>
    <xf numFmtId="281" fontId="145" fillId="0" borderId="0"/>
    <xf numFmtId="281" fontId="145" fillId="0" borderId="0"/>
    <xf numFmtId="281" fontId="145" fillId="0" borderId="0"/>
    <xf numFmtId="281" fontId="26" fillId="11" borderId="0" applyNumberFormat="0" applyBorder="0" applyAlignment="0" applyProtection="0">
      <alignment vertical="center"/>
    </xf>
    <xf numFmtId="281" fontId="25" fillId="0" borderId="0"/>
    <xf numFmtId="281" fontId="145" fillId="0" borderId="0"/>
    <xf numFmtId="281" fontId="14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145" fillId="0" borderId="0"/>
    <xf numFmtId="281" fontId="145" fillId="0" borderId="0"/>
    <xf numFmtId="281" fontId="145" fillId="0" borderId="0"/>
    <xf numFmtId="281" fontId="145" fillId="0" borderId="0"/>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145" fillId="0" borderId="0"/>
    <xf numFmtId="281" fontId="145" fillId="0" borderId="0"/>
    <xf numFmtId="281" fontId="145" fillId="0" borderId="0"/>
    <xf numFmtId="281" fontId="12" fillId="0" borderId="0">
      <alignment vertical="center"/>
    </xf>
    <xf numFmtId="281" fontId="86" fillId="45" borderId="0" applyNumberFormat="0" applyBorder="0" applyAlignment="0" applyProtection="0">
      <alignment vertical="center"/>
    </xf>
    <xf numFmtId="281" fontId="145" fillId="0" borderId="0"/>
    <xf numFmtId="281" fontId="28" fillId="0" borderId="0"/>
    <xf numFmtId="281" fontId="28" fillId="0" borderId="0"/>
    <xf numFmtId="281" fontId="14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45" fillId="0" borderId="0"/>
    <xf numFmtId="281" fontId="148" fillId="12" borderId="13" applyNumberFormat="0" applyAlignment="0" applyProtection="0"/>
    <xf numFmtId="281" fontId="145" fillId="0" borderId="0"/>
    <xf numFmtId="281" fontId="25" fillId="0" borderId="0" applyNumberFormat="0" applyFont="0" applyFill="0" applyBorder="0" applyAlignment="0" applyProtection="0">
      <alignment vertical="center"/>
    </xf>
    <xf numFmtId="281" fontId="27" fillId="0" borderId="0">
      <alignment vertical="top"/>
    </xf>
    <xf numFmtId="281" fontId="145" fillId="0" borderId="0"/>
    <xf numFmtId="281" fontId="25"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21" fillId="7" borderId="16" applyNumberFormat="0" applyAlignment="0" applyProtection="0">
      <alignment vertical="center"/>
    </xf>
    <xf numFmtId="281" fontId="28" fillId="0" borderId="0"/>
    <xf numFmtId="281" fontId="86" fillId="38" borderId="0" applyNumberFormat="0" applyBorder="0" applyAlignment="0" applyProtection="0">
      <alignment vertical="center"/>
    </xf>
    <xf numFmtId="281" fontId="27" fillId="0" borderId="0">
      <alignment vertical="top"/>
    </xf>
    <xf numFmtId="281" fontId="86" fillId="35" borderId="0" applyNumberFormat="0" applyBorder="0" applyAlignment="0" applyProtection="0">
      <alignment vertical="center"/>
    </xf>
    <xf numFmtId="281" fontId="27" fillId="0" borderId="0">
      <alignment vertical="top"/>
    </xf>
    <xf numFmtId="281" fontId="27" fillId="0" borderId="0">
      <alignment vertical="top"/>
    </xf>
    <xf numFmtId="281" fontId="125" fillId="0" borderId="0"/>
    <xf numFmtId="281" fontId="86" fillId="51" borderId="0" applyNumberFormat="0" applyBorder="0" applyAlignment="0" applyProtection="0">
      <alignment vertical="center"/>
    </xf>
    <xf numFmtId="281" fontId="145" fillId="0" borderId="0"/>
    <xf numFmtId="281" fontId="86" fillId="3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45" fillId="0" borderId="0"/>
    <xf numFmtId="281" fontId="145" fillId="0" borderId="0"/>
    <xf numFmtId="281" fontId="86" fillId="0" borderId="0">
      <alignment vertical="center"/>
    </xf>
    <xf numFmtId="281" fontId="25" fillId="0" borderId="0"/>
    <xf numFmtId="281" fontId="86" fillId="28" borderId="0" applyNumberFormat="0" applyBorder="0" applyAlignment="0" applyProtection="0">
      <alignment vertical="center"/>
    </xf>
    <xf numFmtId="281" fontId="145" fillId="0" borderId="0"/>
    <xf numFmtId="281" fontId="25" fillId="0" borderId="0"/>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145" fillId="0" borderId="0"/>
    <xf numFmtId="281" fontId="14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145" fillId="0" borderId="0"/>
    <xf numFmtId="281" fontId="28" fillId="0" borderId="0"/>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26" borderId="19" applyNumberFormat="0" applyFont="0" applyAlignment="0" applyProtection="0">
      <alignment vertical="center"/>
    </xf>
    <xf numFmtId="281" fontId="145" fillId="0" borderId="0"/>
    <xf numFmtId="281" fontId="145" fillId="0" borderId="0"/>
    <xf numFmtId="281" fontId="25" fillId="0" borderId="0"/>
    <xf numFmtId="281" fontId="86" fillId="43" borderId="0" applyNumberFormat="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145" fillId="0" borderId="0"/>
    <xf numFmtId="281" fontId="145" fillId="0" borderId="0"/>
    <xf numFmtId="281" fontId="12" fillId="0" borderId="0">
      <alignment vertical="center"/>
    </xf>
    <xf numFmtId="281" fontId="145" fillId="0" borderId="0"/>
    <xf numFmtId="281" fontId="86" fillId="43" borderId="0" applyNumberFormat="0" applyBorder="0" applyAlignment="0" applyProtection="0">
      <alignment vertical="center"/>
    </xf>
    <xf numFmtId="281" fontId="145" fillId="0" borderId="0"/>
    <xf numFmtId="281" fontId="25" fillId="0" borderId="0"/>
    <xf numFmtId="281" fontId="145" fillId="0" borderId="0"/>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45" fillId="0" borderId="0"/>
    <xf numFmtId="281" fontId="134" fillId="69" borderId="0" applyNumberFormat="0" applyBorder="0" applyAlignment="0" applyProtection="0">
      <alignment vertical="center"/>
    </xf>
    <xf numFmtId="281" fontId="145" fillId="0" borderId="0"/>
    <xf numFmtId="281" fontId="145" fillId="0" borderId="0"/>
    <xf numFmtId="281" fontId="25" fillId="0" borderId="0" applyNumberFormat="0" applyFont="0" applyFill="0" applyBorder="0" applyAlignment="0" applyProtection="0">
      <alignment vertical="center"/>
    </xf>
    <xf numFmtId="281" fontId="137" fillId="7" borderId="13" applyNumberFormat="0" applyAlignment="0" applyProtection="0"/>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12"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125" fillId="0" borderId="0"/>
    <xf numFmtId="281" fontId="86" fillId="30" borderId="0" applyNumberFormat="0" applyBorder="0" applyAlignment="0" applyProtection="0">
      <alignment vertical="center"/>
    </xf>
    <xf numFmtId="281" fontId="86" fillId="2" borderId="0" applyNumberFormat="0" applyBorder="0" applyAlignment="0" applyProtection="0">
      <alignment vertical="center"/>
    </xf>
    <xf numFmtId="281" fontId="52" fillId="63" borderId="31"/>
    <xf numFmtId="281" fontId="28" fillId="0" borderId="0"/>
    <xf numFmtId="281" fontId="41" fillId="6" borderId="0" applyNumberFormat="0" applyBorder="0" applyAlignment="0" applyProtection="0">
      <alignment vertical="center"/>
    </xf>
    <xf numFmtId="281" fontId="28" fillId="0" borderId="0"/>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07" fillId="0" borderId="0" applyNumberForma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07" fillId="0" borderId="0" applyNumberFormat="0" applyFill="0" applyBorder="0" applyAlignment="0" applyProtection="0">
      <alignment vertical="center"/>
    </xf>
    <xf numFmtId="281" fontId="25" fillId="0" borderId="0"/>
    <xf numFmtId="281" fontId="25" fillId="0" borderId="0"/>
    <xf numFmtId="281" fontId="188" fillId="7" borderId="13" applyNumberFormat="0" applyAlignment="0" applyProtection="0">
      <alignment vertical="center"/>
    </xf>
    <xf numFmtId="281" fontId="28" fillId="0" borderId="0"/>
    <xf numFmtId="281" fontId="25" fillId="0" borderId="0"/>
    <xf numFmtId="281" fontId="28" fillId="0" borderId="0"/>
    <xf numFmtId="281" fontId="28" fillId="0" borderId="0"/>
    <xf numFmtId="281" fontId="28" fillId="0" borderId="0"/>
    <xf numFmtId="281" fontId="86" fillId="2" borderId="0" applyNumberFormat="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86" fillId="43"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28" fillId="0" borderId="0"/>
    <xf numFmtId="281" fontId="86" fillId="30" borderId="0" applyNumberFormat="0" applyBorder="0" applyAlignment="0" applyProtection="0">
      <alignment vertical="center"/>
    </xf>
    <xf numFmtId="281" fontId="28" fillId="0" borderId="0"/>
    <xf numFmtId="281" fontId="28" fillId="0" borderId="0"/>
    <xf numFmtId="281" fontId="28"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28" fillId="0" borderId="0"/>
    <xf numFmtId="281" fontId="189" fillId="1" borderId="28" applyNumberFormat="0" applyFont="0" applyAlignment="0">
      <alignment horizont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7" fillId="7" borderId="0" applyNumberFormat="0" applyBorder="0" applyAlignment="0" applyProtection="0"/>
    <xf numFmtId="281" fontId="28" fillId="0" borderId="0"/>
    <xf numFmtId="281" fontId="25" fillId="0" borderId="0"/>
    <xf numFmtId="281" fontId="36" fillId="9"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8" fillId="0" borderId="0"/>
    <xf numFmtId="281" fontId="28" fillId="0" borderId="0"/>
    <xf numFmtId="281" fontId="28" fillId="0" borderId="0"/>
    <xf numFmtId="281" fontId="25" fillId="0" borderId="0"/>
    <xf numFmtId="281" fontId="28" fillId="0" borderId="0"/>
    <xf numFmtId="281" fontId="12" fillId="0" borderId="0"/>
    <xf numFmtId="281" fontId="86" fillId="2" borderId="0" applyNumberFormat="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39" fontId="24" fillId="0" borderId="0"/>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40" fillId="16" borderId="16" applyNumberFormat="0" applyAlignment="0" applyProtection="0"/>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86" fillId="30" borderId="0" applyNumberFormat="0" applyBorder="0" applyAlignment="0" applyProtection="0">
      <alignment vertical="center"/>
    </xf>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86" fillId="30" borderId="0" applyNumberFormat="0" applyBorder="0" applyAlignment="0" applyProtection="0">
      <alignment vertical="center"/>
    </xf>
    <xf numFmtId="281" fontId="25" fillId="0" borderId="0"/>
    <xf numFmtId="281" fontId="28" fillId="0" borderId="0"/>
    <xf numFmtId="281" fontId="28" fillId="0" borderId="0"/>
    <xf numFmtId="281" fontId="28" fillId="0" borderId="0"/>
    <xf numFmtId="281" fontId="86" fillId="40" borderId="0" applyNumberFormat="0" applyBorder="0" applyAlignment="0" applyProtection="0">
      <alignment vertical="center"/>
    </xf>
    <xf numFmtId="281" fontId="86" fillId="2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166" fillId="0" borderId="0" applyFill="0" applyBorder="0" applyAlignment="0"/>
    <xf numFmtId="281" fontId="28"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8" fillId="0" borderId="0"/>
    <xf numFmtId="281" fontId="86" fillId="35"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8" fillId="0" borderId="0"/>
    <xf numFmtId="281" fontId="86" fillId="45" borderId="0" applyNumberFormat="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86" fillId="45" borderId="0" applyNumberFormat="0" applyBorder="0" applyAlignment="0" applyProtection="0">
      <alignment vertical="center"/>
    </xf>
    <xf numFmtId="281" fontId="28" fillId="0" borderId="0"/>
    <xf numFmtId="252" fontId="229" fillId="0" borderId="0"/>
    <xf numFmtId="281" fontId="28" fillId="0" borderId="0"/>
    <xf numFmtId="281" fontId="86" fillId="37" borderId="0" applyNumberFormat="0" applyBorder="0" applyAlignment="0" applyProtection="0">
      <alignment vertical="center"/>
    </xf>
    <xf numFmtId="281" fontId="25" fillId="0" borderId="0"/>
    <xf numFmtId="281" fontId="28" fillId="0" borderId="0"/>
    <xf numFmtId="281" fontId="86" fillId="4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86" fillId="3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8" fillId="0" borderId="0"/>
    <xf numFmtId="281" fontId="25" fillId="0" borderId="0"/>
    <xf numFmtId="281" fontId="28" fillId="0" borderId="0"/>
    <xf numFmtId="281" fontId="86" fillId="45"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42" fontId="25" fillId="0" borderId="0" applyFont="0" applyFill="0" applyBorder="0" applyAlignment="0" applyProtection="0"/>
    <xf numFmtId="281" fontId="28" fillId="0" borderId="0"/>
    <xf numFmtId="281" fontId="25" fillId="0" borderId="0" applyNumberFormat="0" applyFont="0" applyFill="0" applyBorder="0" applyAlignment="0" applyProtection="0">
      <alignment vertical="center"/>
    </xf>
    <xf numFmtId="281" fontId="12"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6" fillId="0" borderId="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12" fillId="0" borderId="0">
      <alignment vertical="center"/>
    </xf>
    <xf numFmtId="281" fontId="161" fillId="0" borderId="0">
      <alignment horizontal="left"/>
    </xf>
    <xf numFmtId="281" fontId="25" fillId="0" borderId="0"/>
    <xf numFmtId="281" fontId="25" fillId="0" borderId="0" applyNumberFormat="0" applyFont="0" applyFill="0" applyBorder="0" applyAlignment="0" applyProtection="0">
      <alignment vertical="center"/>
    </xf>
    <xf numFmtId="281" fontId="28" fillId="0" borderId="0"/>
    <xf numFmtId="281" fontId="86" fillId="2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6" fillId="52" borderId="0" applyNumberFormat="0" applyBorder="0" applyAlignment="0" applyProtection="0">
      <alignment vertical="center"/>
    </xf>
    <xf numFmtId="281" fontId="86" fillId="30" borderId="0" applyNumberFormat="0" applyBorder="0" applyAlignment="0" applyProtection="0">
      <alignment vertical="center"/>
    </xf>
    <xf numFmtId="281" fontId="28" fillId="0" borderId="0"/>
    <xf numFmtId="281" fontId="52" fillId="4" borderId="8"/>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23" fontId="184"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86" fillId="51" borderId="0" applyNumberFormat="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86" fillId="3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53" fillId="0" borderId="0" applyNumberFormat="0" applyFill="0" applyBorder="0" applyAlignment="0" applyProtection="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8" fillId="0" borderId="0"/>
    <xf numFmtId="281" fontId="28" fillId="0" borderId="0"/>
    <xf numFmtId="281" fontId="196" fillId="0" borderId="15" applyNumberFormat="0" applyFill="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86" fillId="2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8" fillId="0" borderId="0"/>
    <xf numFmtId="281" fontId="86" fillId="38" borderId="0" applyNumberFormat="0" applyBorder="0" applyAlignment="0" applyProtection="0">
      <alignment vertical="center"/>
    </xf>
    <xf numFmtId="281" fontId="25" fillId="0" borderId="0">
      <alignment vertical="center"/>
    </xf>
    <xf numFmtId="281" fontId="28" fillId="0" borderId="0"/>
    <xf numFmtId="281" fontId="28" fillId="0" borderId="0"/>
    <xf numFmtId="281" fontId="86" fillId="0" borderId="0">
      <alignment vertical="center"/>
    </xf>
    <xf numFmtId="281" fontId="26" fillId="0" borderId="0">
      <alignment vertical="center"/>
    </xf>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37" borderId="0" applyNumberFormat="0" applyBorder="0" applyAlignment="0" applyProtection="0">
      <alignment vertical="center"/>
    </xf>
    <xf numFmtId="281" fontId="41" fillId="11"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48" fillId="12" borderId="13" applyNumberFormat="0" applyAlignment="0" applyProtection="0"/>
    <xf numFmtId="281" fontId="28" fillId="0" borderId="0"/>
    <xf numFmtId="281" fontId="25" fillId="0" borderId="0" applyNumberFormat="0" applyFont="0" applyFill="0" applyBorder="0" applyAlignment="0" applyProtection="0">
      <alignment vertical="center"/>
    </xf>
    <xf numFmtId="281" fontId="28" fillId="0" borderId="0"/>
    <xf numFmtId="281" fontId="86" fillId="35" borderId="0" applyNumberFormat="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86" fillId="43" borderId="0" applyNumberFormat="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76" fillId="0" borderId="0" applyNumberFormat="0" applyAlignment="0">
      <alignment horizontal="left"/>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28" fillId="0" borderId="0"/>
    <xf numFmtId="281" fontId="28" fillId="0" borderId="0"/>
    <xf numFmtId="281" fontId="25" fillId="0" borderId="0"/>
    <xf numFmtId="281" fontId="28" fillId="0" borderId="0"/>
    <xf numFmtId="281" fontId="52" fillId="7" borderId="8"/>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6" fillId="0" borderId="0">
      <alignment vertical="center"/>
    </xf>
    <xf numFmtId="281" fontId="28" fillId="0" borderId="0"/>
    <xf numFmtId="281" fontId="86" fillId="2" borderId="0" applyNumberFormat="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136" fillId="0" borderId="0" applyFon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3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174" fillId="53" borderId="0" applyNumberFormat="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0" fillId="2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8"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11" fillId="0" borderId="0" applyNumberFormat="0" applyFill="0" applyBorder="0" applyAlignment="0" applyProtection="0">
      <alignment vertical="top"/>
      <protection locked="0"/>
    </xf>
    <xf numFmtId="281" fontId="28" fillId="0" borderId="0"/>
    <xf numFmtId="281" fontId="137" fillId="16" borderId="13" applyNumberFormat="0" applyAlignment="0" applyProtection="0"/>
    <xf numFmtId="281" fontId="25" fillId="0" borderId="0"/>
    <xf numFmtId="281" fontId="28" fillId="0" borderId="0"/>
    <xf numFmtId="281" fontId="36" fillId="9" borderId="0" applyNumberFormat="0" applyBorder="0" applyAlignment="0" applyProtection="0">
      <alignment vertical="center"/>
    </xf>
    <xf numFmtId="281" fontId="25" fillId="0" borderId="0"/>
    <xf numFmtId="281" fontId="28" fillId="0" borderId="0"/>
    <xf numFmtId="281" fontId="86" fillId="2"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8" fillId="0" borderId="0"/>
    <xf numFmtId="281" fontId="25" fillId="0" borderId="0"/>
    <xf numFmtId="281" fontId="28" fillId="0" borderId="0"/>
    <xf numFmtId="281" fontId="125" fillId="0" borderId="0"/>
    <xf numFmtId="281" fontId="28" fillId="0" borderId="0"/>
    <xf numFmtId="281" fontId="25" fillId="0" borderId="0"/>
    <xf numFmtId="281" fontId="28" fillId="0" borderId="0"/>
    <xf numFmtId="281" fontId="25" fillId="0" borderId="0"/>
    <xf numFmtId="281" fontId="28" fillId="0" borderId="0"/>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67" borderId="0" applyNumberFormat="0" applyBorder="0" applyAlignment="0" applyProtection="0">
      <alignment vertical="center"/>
    </xf>
    <xf numFmtId="281" fontId="28" fillId="0" borderId="0"/>
    <xf numFmtId="281" fontId="28" fillId="0" borderId="0"/>
    <xf numFmtId="281" fontId="86" fillId="40" borderId="0" applyNumberFormat="0" applyBorder="0" applyAlignment="0" applyProtection="0">
      <alignment vertical="center"/>
    </xf>
    <xf numFmtId="281" fontId="25" fillId="0" borderId="0"/>
    <xf numFmtId="281" fontId="86" fillId="40" borderId="0" applyNumberFormat="0" applyBorder="0" applyAlignment="0" applyProtection="0">
      <alignment vertical="center"/>
    </xf>
    <xf numFmtId="281" fontId="25" fillId="0" borderId="0"/>
    <xf numFmtId="281" fontId="25" fillId="0" borderId="0">
      <alignment vertical="center"/>
    </xf>
    <xf numFmtId="281" fontId="28" fillId="0" borderId="0"/>
    <xf numFmtId="281" fontId="86" fillId="0" borderId="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xf numFmtId="242" fontId="25" fillId="0" borderId="0" applyFont="0" applyFill="0" applyBorder="0" applyAlignment="0" applyProtection="0"/>
    <xf numFmtId="281" fontId="28"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 fillId="0" borderId="0"/>
    <xf numFmtId="281" fontId="86" fillId="38" borderId="0" applyNumberFormat="0" applyBorder="0" applyAlignment="0" applyProtection="0">
      <alignment vertical="center"/>
    </xf>
    <xf numFmtId="49" fontId="226" fillId="16" borderId="0">
      <alignment horizontal="left"/>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10" fontId="52" fillId="15" borderId="8" applyNumberFormat="0" applyBorder="0" applyAlignment="0" applyProtection="0"/>
    <xf numFmtId="281" fontId="28"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xf numFmtId="281" fontId="134" fillId="64" borderId="0" applyNumberFormat="0" applyBorder="0" applyAlignment="0" applyProtection="0">
      <alignment vertical="center"/>
    </xf>
    <xf numFmtId="281" fontId="25" fillId="0" borderId="0"/>
    <xf numFmtId="281" fontId="86" fillId="37" borderId="0" applyNumberFormat="0" applyBorder="0" applyAlignment="0" applyProtection="0">
      <alignment vertical="center"/>
    </xf>
    <xf numFmtId="281" fontId="36" fillId="60" borderId="0" applyNumberFormat="0" applyBorder="0" applyAlignment="0" applyProtection="0">
      <alignment vertical="center"/>
    </xf>
    <xf numFmtId="281" fontId="28" fillId="0" borderId="0"/>
    <xf numFmtId="281" fontId="86" fillId="3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xf numFmtId="281" fontId="86" fillId="37" borderId="0" applyNumberFormat="0" applyBorder="0" applyAlignment="0" applyProtection="0">
      <alignment vertical="center"/>
    </xf>
    <xf numFmtId="281" fontId="28" fillId="0" borderId="0"/>
    <xf numFmtId="281" fontId="28" fillId="0" borderId="0"/>
    <xf numFmtId="281" fontId="25" fillId="0" borderId="0"/>
    <xf numFmtId="281" fontId="25" fillId="0" borderId="0"/>
    <xf numFmtId="281" fontId="28" fillId="0" borderId="0"/>
    <xf numFmtId="209" fontId="86" fillId="0" borderId="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7" fillId="53" borderId="0" applyNumberFormat="0" applyBorder="0" applyAlignment="0" applyProtection="0"/>
    <xf numFmtId="281" fontId="86" fillId="2" borderId="0" applyNumberFormat="0" applyBorder="0" applyAlignment="0" applyProtection="0">
      <alignment vertical="center"/>
    </xf>
    <xf numFmtId="281" fontId="25" fillId="0" borderId="0"/>
    <xf numFmtId="281" fontId="28" fillId="0" borderId="0"/>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125" fillId="0" borderId="0"/>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8" fillId="0" borderId="0"/>
    <xf numFmtId="281" fontId="86" fillId="2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137" fillId="7" borderId="13" applyNumberFormat="0" applyAlignment="0" applyProtection="0"/>
    <xf numFmtId="281" fontId="28" fillId="0" borderId="0"/>
    <xf numFmtId="281" fontId="25" fillId="0" borderId="0" applyNumberFormat="0" applyFont="0" applyFill="0" applyBorder="0" applyAlignment="0" applyProtection="0">
      <alignment vertical="center"/>
    </xf>
    <xf numFmtId="281" fontId="25" fillId="0" borderId="0">
      <alignment vertical="center"/>
    </xf>
    <xf numFmtId="281" fontId="28" fillId="0" borderId="0"/>
    <xf numFmtId="281" fontId="124" fillId="0" borderId="0" applyNumberForma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7" fillId="0" borderId="0"/>
    <xf numFmtId="281" fontId="49" fillId="0" borderId="0" applyNumberFormat="0" applyFill="0" applyBorder="0" applyAlignment="0" applyProtection="0">
      <alignment vertical="center"/>
    </xf>
    <xf numFmtId="281" fontId="25" fillId="0" borderId="0"/>
    <xf numFmtId="281" fontId="28" fillId="0" borderId="0"/>
    <xf numFmtId="281" fontId="25" fillId="0" borderId="0"/>
    <xf numFmtId="281" fontId="28" fillId="0" borderId="0"/>
    <xf numFmtId="281" fontId="25" fillId="0" borderId="0"/>
    <xf numFmtId="281" fontId="86" fillId="35"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86" fillId="2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8" fillId="0" borderId="0"/>
    <xf numFmtId="281" fontId="28" fillId="0" borderId="0"/>
    <xf numFmtId="281" fontId="25" fillId="0" borderId="0"/>
    <xf numFmtId="281" fontId="86" fillId="0" borderId="0">
      <alignment vertical="center"/>
    </xf>
    <xf numFmtId="281" fontId="28" fillId="0" borderId="0"/>
    <xf numFmtId="281" fontId="86" fillId="29"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160" fillId="17" borderId="14" applyNumberFormat="0" applyAlignment="0" applyProtection="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0" borderId="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60" fontId="24" fillId="0" borderId="0" applyFill="0" applyBorder="0" applyProtection="0">
      <alignment horizontal="right"/>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xf numFmtId="281" fontId="28" fillId="0" borderId="0"/>
    <xf numFmtId="281" fontId="28" fillId="0" borderId="0"/>
    <xf numFmtId="281" fontId="86" fillId="27" borderId="0" applyNumberFormat="0" applyBorder="0" applyAlignment="0" applyProtection="0">
      <alignment vertical="center"/>
    </xf>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52" fillId="63" borderId="31"/>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8" fillId="0" borderId="0"/>
    <xf numFmtId="281" fontId="28" fillId="0" borderId="0"/>
    <xf numFmtId="281" fontId="28" fillId="0" borderId="0"/>
    <xf numFmtId="281" fontId="86" fillId="45"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86" fillId="2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12"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86" fillId="43" borderId="0" applyNumberFormat="0" applyBorder="0" applyAlignment="0" applyProtection="0">
      <alignment vertical="center"/>
    </xf>
    <xf numFmtId="224" fontId="12"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28" fillId="0" borderId="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5" fillId="0" borderId="0"/>
    <xf numFmtId="281" fontId="86" fillId="30" borderId="0" applyNumberFormat="0" applyBorder="0" applyAlignment="0" applyProtection="0">
      <alignment vertical="center"/>
    </xf>
    <xf numFmtId="281" fontId="36" fillId="19"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134" fillId="78" borderId="0" applyNumberFormat="0" applyBorder="0" applyAlignment="0" applyProtection="0">
      <alignment vertical="center"/>
    </xf>
    <xf numFmtId="281" fontId="28" fillId="0" borderId="0"/>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134" fillId="7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14" fontId="235" fillId="0" borderId="0" applyFill="0" applyBorder="0" applyProtection="0">
      <alignment horizont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5" fillId="0" borderId="0"/>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45" fillId="17" borderId="14" applyNumberFormat="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xf numFmtId="281" fontId="86" fillId="38" borderId="0" applyNumberFormat="0" applyBorder="0" applyAlignment="0" applyProtection="0">
      <alignment vertical="center"/>
    </xf>
    <xf numFmtId="281" fontId="25" fillId="0" borderId="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27" borderId="0" applyNumberFormat="0" applyBorder="0" applyAlignment="0" applyProtection="0">
      <alignment vertical="center"/>
    </xf>
    <xf numFmtId="281" fontId="28" fillId="0" borderId="0"/>
    <xf numFmtId="281" fontId="31" fillId="15" borderId="0" applyNumberFormat="0" applyBorder="0" applyAlignment="0" applyProtection="0"/>
    <xf numFmtId="281" fontId="28" fillId="0" borderId="0"/>
    <xf numFmtId="281" fontId="25" fillId="0" borderId="0"/>
    <xf numFmtId="281" fontId="25" fillId="0" borderId="0"/>
    <xf numFmtId="281" fontId="28" fillId="0" borderId="0"/>
    <xf numFmtId="281" fontId="28" fillId="0" borderId="0"/>
    <xf numFmtId="281" fontId="25" fillId="0" borderId="0"/>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40" fillId="7" borderId="16" applyNumberFormat="0" applyAlignment="0" applyProtection="0"/>
    <xf numFmtId="281" fontId="28" fillId="0" borderId="0"/>
    <xf numFmtId="281" fontId="198" fillId="0" borderId="0">
      <protection locked="0"/>
    </xf>
    <xf numFmtId="281" fontId="25"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36" fillId="9"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28" fillId="0" borderId="0"/>
    <xf numFmtId="281" fontId="28" fillId="0" borderId="0"/>
    <xf numFmtId="281" fontId="28" fillId="0" borderId="0"/>
    <xf numFmtId="281" fontId="25" fillId="0" borderId="0"/>
    <xf numFmtId="281" fontId="25" fillId="0" borderId="0"/>
    <xf numFmtId="281" fontId="25" fillId="0" borderId="0"/>
    <xf numFmtId="281" fontId="28" fillId="0" borderId="0"/>
    <xf numFmtId="281" fontId="25"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43" fontId="183" fillId="0" borderId="0" applyFont="0" applyFill="0" applyBorder="0" applyAlignment="0" applyProtection="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xf numFmtId="281" fontId="136" fillId="0" borderId="0" applyFont="0" applyFill="0" applyBorder="0" applyAlignment="0" applyProtection="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86" fillId="40" borderId="0" applyNumberFormat="0" applyBorder="0" applyAlignment="0" applyProtection="0">
      <alignment vertical="center"/>
    </xf>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7"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86" fillId="27" borderId="0" applyNumberFormat="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8" fillId="0" borderId="0"/>
    <xf numFmtId="281" fontId="137" fillId="16" borderId="13" applyNumberFormat="0" applyAlignment="0" applyProtection="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25" fillId="0" borderId="0"/>
    <xf numFmtId="281" fontId="28" fillId="0" borderId="0"/>
    <xf numFmtId="178" fontId="86" fillId="0" borderId="0" applyFont="0" applyFill="0" applyBorder="0" applyAlignment="0" applyProtection="0">
      <alignment vertical="center"/>
    </xf>
    <xf numFmtId="281" fontId="28" fillId="0" borderId="0"/>
    <xf numFmtId="178" fontId="86" fillId="0" borderId="0" applyFont="0" applyFill="0" applyBorder="0" applyAlignment="0" applyProtection="0">
      <alignment vertical="center"/>
    </xf>
    <xf numFmtId="281" fontId="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27" borderId="0" applyNumberFormat="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86" fillId="45" borderId="0" applyNumberFormat="0" applyBorder="0" applyAlignment="0" applyProtection="0">
      <alignment vertical="center"/>
    </xf>
    <xf numFmtId="281" fontId="28"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xf numFmtId="281" fontId="28" fillId="0" borderId="0"/>
    <xf numFmtId="281" fontId="86" fillId="27" borderId="0" applyNumberFormat="0" applyBorder="0" applyAlignment="0" applyProtection="0">
      <alignment vertical="center"/>
    </xf>
    <xf numFmtId="281" fontId="28" fillId="0" borderId="0"/>
    <xf numFmtId="281" fontId="86" fillId="30" borderId="0" applyNumberFormat="0" applyBorder="0" applyAlignment="0" applyProtection="0">
      <alignment vertical="center"/>
    </xf>
    <xf numFmtId="281" fontId="25" fillId="0" borderId="0"/>
    <xf numFmtId="281" fontId="25" fillId="0" borderId="0"/>
    <xf numFmtId="281" fontId="28" fillId="0" borderId="0"/>
    <xf numFmtId="281" fontId="86" fillId="27" borderId="0" applyNumberFormat="0" applyBorder="0" applyAlignment="0" applyProtection="0">
      <alignment vertical="center"/>
    </xf>
    <xf numFmtId="281" fontId="25" fillId="0" borderId="0"/>
    <xf numFmtId="281" fontId="25" fillId="0" borderId="0"/>
    <xf numFmtId="281" fontId="86" fillId="27" borderId="0" applyNumberFormat="0" applyBorder="0" applyAlignment="0" applyProtection="0">
      <alignment vertical="center"/>
    </xf>
    <xf numFmtId="281" fontId="28" fillId="0" borderId="0"/>
    <xf numFmtId="281" fontId="25" fillId="0" borderId="0"/>
    <xf numFmtId="281" fontId="144" fillId="0" borderId="0" applyFill="0" applyBorder="0" applyAlignment="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64" fontId="27" fillId="16" borderId="0">
      <alignment horizontal="right"/>
    </xf>
    <xf numFmtId="281" fontId="28" fillId="0" borderId="0"/>
    <xf numFmtId="281" fontId="86" fillId="43" borderId="0" applyNumberFormat="0" applyBorder="0" applyAlignment="0" applyProtection="0">
      <alignment vertical="center"/>
    </xf>
    <xf numFmtId="281" fontId="28" fillId="0" borderId="0"/>
    <xf numFmtId="281" fontId="25" fillId="0" borderId="0"/>
    <xf numFmtId="281" fontId="28" fillId="0" borderId="0"/>
    <xf numFmtId="281" fontId="25" fillId="0" borderId="0"/>
    <xf numFmtId="281" fontId="28" fillId="0" borderId="0"/>
    <xf numFmtId="281" fontId="86" fillId="2" borderId="0" applyNumberFormat="0" applyBorder="0" applyAlignment="0" applyProtection="0">
      <alignment vertical="center"/>
    </xf>
    <xf numFmtId="281" fontId="25" fillId="0" borderId="0"/>
    <xf numFmtId="281" fontId="28" fillId="0" borderId="0"/>
    <xf numFmtId="281" fontId="86" fillId="43" borderId="0" applyNumberFormat="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160" fillId="39" borderId="0">
      <alignment horizontal="left"/>
    </xf>
    <xf numFmtId="281" fontId="28" fillId="0" borderId="0"/>
    <xf numFmtId="281" fontId="86" fillId="29"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9" fillId="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xf numFmtId="281" fontId="12"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24" fontId="12" fillId="0" borderId="0"/>
    <xf numFmtId="281" fontId="28" fillId="0" borderId="0"/>
    <xf numFmtId="281" fontId="86" fillId="35" borderId="0" applyNumberFormat="0" applyBorder="0" applyAlignment="0" applyProtection="0">
      <alignment vertical="center"/>
    </xf>
    <xf numFmtId="281" fontId="25" fillId="0" borderId="0"/>
    <xf numFmtId="281" fontId="140" fillId="7" borderId="16" applyNumberFormat="0" applyAlignment="0" applyProtection="0"/>
    <xf numFmtId="281" fontId="28" fillId="0" borderId="0"/>
    <xf numFmtId="265" fontId="235" fillId="0" borderId="0" applyFill="0" applyBorder="0" applyProtection="0">
      <alignment horizontal="center"/>
    </xf>
    <xf numFmtId="176" fontId="86" fillId="0" borderId="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73" fillId="12" borderId="13" applyNumberFormat="0" applyAlignment="0" applyProtection="0">
      <alignment vertical="center"/>
    </xf>
    <xf numFmtId="281" fontId="25" fillId="0" borderId="0"/>
    <xf numFmtId="281" fontId="169" fillId="0" borderId="0" applyNumberFormat="0" applyFill="0" applyBorder="0" applyAlignment="0" applyProtection="0">
      <alignment vertical="top"/>
      <protection locked="0"/>
    </xf>
    <xf numFmtId="281" fontId="28"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30" borderId="0" applyNumberFormat="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12"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136" fillId="0" borderId="0" applyFont="0" applyFill="0" applyBorder="0" applyAlignment="0" applyProtection="0"/>
    <xf numFmtId="281" fontId="28" fillId="0" borderId="0"/>
    <xf numFmtId="281" fontId="86" fillId="28" borderId="0" applyNumberFormat="0" applyBorder="0" applyAlignment="0" applyProtection="0">
      <alignment vertical="center"/>
    </xf>
    <xf numFmtId="281" fontId="28" fillId="0" borderId="0"/>
    <xf numFmtId="281" fontId="28"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41" fillId="6" borderId="0" applyNumberFormat="0" applyBorder="0" applyAlignment="0" applyProtection="0">
      <alignment vertical="center"/>
    </xf>
    <xf numFmtId="281" fontId="25" fillId="0" borderId="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178" fontId="86" fillId="0" borderId="0" applyFont="0" applyFill="0" applyBorder="0" applyAlignment="0" applyProtection="0">
      <alignment vertical="center"/>
    </xf>
    <xf numFmtId="281" fontId="25" fillId="0" borderId="0"/>
    <xf numFmtId="281" fontId="25" fillId="0" borderId="0"/>
    <xf numFmtId="281" fontId="86" fillId="26" borderId="19" applyNumberFormat="0" applyFont="0" applyAlignment="0" applyProtection="0">
      <alignment vertical="center"/>
    </xf>
    <xf numFmtId="178" fontId="86" fillId="0" borderId="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7" fillId="0" borderId="0">
      <alignment vertical="top"/>
    </xf>
    <xf numFmtId="281" fontId="28" fillId="0" borderId="0"/>
    <xf numFmtId="281" fontId="28" fillId="0" borderId="0"/>
    <xf numFmtId="281" fontId="25" fillId="0" borderId="0" applyNumberFormat="0" applyFont="0" applyFill="0" applyBorder="0" applyAlignment="0" applyProtection="0">
      <alignment vertical="center"/>
    </xf>
    <xf numFmtId="281" fontId="2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9" borderId="0" applyNumberFormat="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5"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8" fillId="0" borderId="0"/>
    <xf numFmtId="281" fontId="28" fillId="0" borderId="0"/>
    <xf numFmtId="281" fontId="25" fillId="0" borderId="0"/>
    <xf numFmtId="281" fontId="28" fillId="0" borderId="0"/>
    <xf numFmtId="281" fontId="86" fillId="30"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5" fillId="0" borderId="0"/>
    <xf numFmtId="281" fontId="28" fillId="0" borderId="0"/>
    <xf numFmtId="281" fontId="86" fillId="4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86" fillId="0" borderId="0">
      <alignment vertical="center"/>
    </xf>
    <xf numFmtId="179" fontId="183" fillId="0" borderId="0" applyFont="0" applyFill="0" applyBorder="0" applyAlignment="0" applyProtection="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8" fillId="0" borderId="0"/>
    <xf numFmtId="281" fontId="25" fillId="0" borderId="0"/>
    <xf numFmtId="281" fontId="28" fillId="0" borderId="0"/>
    <xf numFmtId="281" fontId="25" fillId="0" borderId="0"/>
    <xf numFmtId="281" fontId="28" fillId="0" borderId="0"/>
    <xf numFmtId="281" fontId="86" fillId="35" borderId="0" applyNumberFormat="0" applyBorder="0" applyAlignment="0" applyProtection="0">
      <alignment vertical="center"/>
    </xf>
    <xf numFmtId="281" fontId="28" fillId="0" borderId="0"/>
    <xf numFmtId="281" fontId="25" fillId="0" borderId="0"/>
    <xf numFmtId="281" fontId="28" fillId="0" borderId="0"/>
    <xf numFmtId="281" fontId="28" fillId="0" borderId="0"/>
    <xf numFmtId="281" fontId="25" fillId="0" borderId="0"/>
    <xf numFmtId="281" fontId="28" fillId="0" borderId="0"/>
    <xf numFmtId="281" fontId="25"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5" fontId="235" fillId="0" borderId="0" applyFill="0" applyBorder="0" applyProtection="0">
      <alignment horizont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0" fillId="29" borderId="0" applyNumberFormat="0" applyBorder="0" applyAlignment="0" applyProtection="0">
      <alignment vertical="center"/>
    </xf>
    <xf numFmtId="281" fontId="28" fillId="0" borderId="0"/>
    <xf numFmtId="281" fontId="12" fillId="0" borderId="0"/>
    <xf numFmtId="281" fontId="28" fillId="0" borderId="0"/>
    <xf numFmtId="281" fontId="51" fillId="0" borderId="0"/>
    <xf numFmtId="281" fontId="25" fillId="0" borderId="0"/>
    <xf numFmtId="281" fontId="51" fillId="0" borderId="0"/>
    <xf numFmtId="281" fontId="28" fillId="0" borderId="0"/>
    <xf numFmtId="281" fontId="39" fillId="0" borderId="32" applyNumberFormat="0" applyFill="0" applyAlignment="0" applyProtection="0">
      <alignment vertical="center"/>
    </xf>
    <xf numFmtId="281" fontId="25" fillId="0" borderId="0"/>
    <xf numFmtId="281" fontId="27" fillId="0" borderId="0">
      <alignment vertical="top"/>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86" fillId="35" borderId="0" applyNumberFormat="0" applyBorder="0" applyAlignment="0" applyProtection="0">
      <alignment vertical="center"/>
    </xf>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xf numFmtId="281" fontId="28" fillId="0" borderId="0"/>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125" fillId="0" borderId="0"/>
    <xf numFmtId="281" fontId="86" fillId="3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xf numFmtId="281" fontId="25" fillId="0" borderId="0"/>
    <xf numFmtId="281" fontId="86" fillId="37" borderId="0" applyNumberFormat="0" applyBorder="0" applyAlignment="0" applyProtection="0">
      <alignment vertical="center"/>
    </xf>
    <xf numFmtId="281" fontId="28" fillId="0" borderId="0"/>
    <xf numFmtId="281" fontId="86" fillId="38" borderId="0" applyNumberFormat="0" applyBorder="0" applyAlignment="0" applyProtection="0">
      <alignment vertical="center"/>
    </xf>
    <xf numFmtId="281" fontId="28" fillId="0" borderId="0"/>
    <xf numFmtId="281" fontId="86" fillId="0" borderId="0">
      <alignment vertical="center"/>
    </xf>
    <xf numFmtId="281" fontId="86" fillId="0" borderId="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xf numFmtId="178"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9" fillId="16"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89" fillId="1" borderId="28" applyNumberFormat="0" applyFont="0" applyAlignment="0">
      <alignment horizontal="center"/>
    </xf>
    <xf numFmtId="281" fontId="28" fillId="0" borderId="0"/>
    <xf numFmtId="281" fontId="86" fillId="28" borderId="0" applyNumberFormat="0" applyBorder="0" applyAlignment="0" applyProtection="0">
      <alignment vertical="center"/>
    </xf>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51" borderId="0" applyNumberFormat="0" applyBorder="0" applyAlignment="0" applyProtection="0">
      <alignment vertical="center"/>
    </xf>
    <xf numFmtId="281" fontId="28" fillId="0" borderId="0"/>
    <xf numFmtId="281" fontId="189" fillId="1" borderId="28" applyNumberFormat="0" applyFont="0" applyAlignment="0">
      <alignment horizont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12"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86" fillId="0" borderId="0">
      <alignment vertical="center"/>
    </xf>
    <xf numFmtId="281" fontId="86" fillId="0" borderId="0">
      <alignment vertical="center"/>
    </xf>
    <xf numFmtId="281" fontId="28" fillId="0" borderId="0"/>
    <xf numFmtId="281" fontId="25" fillId="15" borderId="17" applyNumberFormat="0" applyFont="0" applyAlignment="0" applyProtection="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138" fillId="39" borderId="0">
      <alignment horizontal="centerContinuous"/>
    </xf>
    <xf numFmtId="281" fontId="25" fillId="0" borderId="0"/>
    <xf numFmtId="281" fontId="138" fillId="39" borderId="0">
      <alignment horizontal="centerContinuous"/>
    </xf>
    <xf numFmtId="281" fontId="25" fillId="0" borderId="0"/>
    <xf numFmtId="281" fontId="25" fillId="0" borderId="0" applyNumberFormat="0" applyFont="0" applyFill="0" applyBorder="0" applyAlignment="0" applyProtection="0">
      <alignment vertical="center"/>
    </xf>
    <xf numFmtId="281" fontId="28" fillId="0" borderId="0"/>
    <xf numFmtId="281" fontId="86" fillId="4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152" fillId="52"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52" fillId="7" borderId="8"/>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36" fillId="49" borderId="0" applyNumberFormat="0" applyBorder="0" applyAlignment="0" applyProtection="0">
      <alignment vertical="center"/>
    </xf>
    <xf numFmtId="281" fontId="28" fillId="0" borderId="0"/>
    <xf numFmtId="281" fontId="86" fillId="30" borderId="0" applyNumberFormat="0" applyBorder="0" applyAlignment="0" applyProtection="0">
      <alignment vertical="center"/>
    </xf>
    <xf numFmtId="281" fontId="28" fillId="0" borderId="0"/>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86" fillId="28" borderId="0" applyNumberFormat="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86" fillId="43" borderId="0" applyNumberFormat="0" applyBorder="0" applyAlignment="0" applyProtection="0">
      <alignment vertical="center"/>
    </xf>
    <xf numFmtId="281" fontId="25" fillId="0" borderId="0"/>
    <xf numFmtId="281" fontId="86" fillId="43" borderId="0" applyNumberFormat="0" applyBorder="0" applyAlignment="0" applyProtection="0">
      <alignment vertical="center"/>
    </xf>
    <xf numFmtId="281" fontId="28" fillId="0" borderId="0"/>
    <xf numFmtId="281" fontId="25" fillId="0" borderId="0"/>
    <xf numFmtId="281" fontId="28" fillId="0" borderId="0"/>
    <xf numFmtId="281" fontId="25" fillId="0" borderId="0"/>
    <xf numFmtId="281" fontId="28" fillId="0" borderId="0"/>
    <xf numFmtId="178" fontId="86" fillId="0" borderId="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86" fillId="37" borderId="0" applyNumberFormat="0" applyBorder="0" applyAlignment="0" applyProtection="0">
      <alignment vertical="center"/>
    </xf>
    <xf numFmtId="281" fontId="25" fillId="0" borderId="0"/>
    <xf numFmtId="281" fontId="28" fillId="0" borderId="0"/>
    <xf numFmtId="281" fontId="86" fillId="43" borderId="0" applyNumberFormat="0" applyBorder="0" applyAlignment="0" applyProtection="0">
      <alignment vertical="center"/>
    </xf>
    <xf numFmtId="281" fontId="25"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12"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xf numFmtId="281" fontId="125" fillId="0" borderId="0"/>
    <xf numFmtId="281" fontId="28" fillId="0" borderId="0"/>
    <xf numFmtId="281" fontId="25" fillId="0" borderId="0"/>
    <xf numFmtId="281" fontId="28" fillId="0" borderId="0"/>
    <xf numFmtId="281" fontId="25" fillId="0" borderId="0"/>
    <xf numFmtId="281" fontId="125" fillId="0" borderId="0"/>
    <xf numFmtId="281" fontId="25" fillId="0" borderId="0"/>
    <xf numFmtId="281" fontId="28" fillId="0" borderId="0"/>
    <xf numFmtId="281" fontId="25" fillId="0" borderId="0"/>
    <xf numFmtId="281" fontId="28" fillId="0" borderId="0"/>
    <xf numFmtId="281" fontId="28" fillId="0" borderId="0"/>
    <xf numFmtId="281" fontId="134" fillId="62" borderId="0" applyNumberFormat="0" applyBorder="0" applyAlignment="0" applyProtection="0">
      <alignment vertical="center"/>
    </xf>
    <xf numFmtId="281" fontId="25" fillId="0" borderId="0"/>
    <xf numFmtId="281" fontId="36" fillId="53" borderId="0" applyNumberFormat="0" applyBorder="0" applyAlignment="0" applyProtection="0">
      <alignment vertical="center"/>
    </xf>
    <xf numFmtId="281" fontId="28" fillId="0" borderId="0"/>
    <xf numFmtId="281" fontId="25" fillId="0" borderId="0"/>
    <xf numFmtId="281" fontId="25" fillId="0" borderId="0"/>
    <xf numFmtId="281" fontId="148" fillId="12" borderId="13" applyNumberFormat="0" applyAlignment="0" applyProtection="0"/>
    <xf numFmtId="281" fontId="28" fillId="0" borderId="0"/>
    <xf numFmtId="281" fontId="25" fillId="0" borderId="0"/>
    <xf numFmtId="281" fontId="125" fillId="0" borderId="0"/>
    <xf numFmtId="281" fontId="28" fillId="0" borderId="0"/>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66" fillId="0" borderId="32" applyNumberFormat="0" applyFill="0" applyAlignment="0" applyProtection="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86" fillId="27" borderId="0" applyNumberFormat="0" applyBorder="0" applyAlignment="0" applyProtection="0">
      <alignment vertical="center"/>
    </xf>
    <xf numFmtId="281" fontId="28" fillId="0" borderId="0"/>
    <xf numFmtId="281" fontId="25" fillId="0" borderId="0"/>
    <xf numFmtId="281" fontId="28" fillId="0" borderId="0"/>
    <xf numFmtId="281" fontId="28" fillId="0" borderId="0"/>
    <xf numFmtId="281" fontId="25" fillId="0" borderId="0"/>
    <xf numFmtId="281" fontId="28" fillId="0" borderId="0"/>
    <xf numFmtId="281" fontId="28" fillId="0" borderId="0"/>
    <xf numFmtId="281" fontId="86" fillId="40" borderId="0" applyNumberFormat="0" applyBorder="0" applyAlignment="0" applyProtection="0">
      <alignment vertical="center"/>
    </xf>
    <xf numFmtId="281" fontId="28" fillId="0" borderId="0"/>
    <xf numFmtId="281" fontId="25" fillId="0" borderId="0"/>
    <xf numFmtId="281" fontId="28" fillId="0" borderId="0"/>
    <xf numFmtId="281" fontId="25" fillId="0" borderId="0"/>
    <xf numFmtId="281" fontId="86" fillId="51"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86" fillId="43"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28" fillId="0" borderId="0"/>
    <xf numFmtId="281" fontId="25" fillId="0" borderId="0"/>
    <xf numFmtId="281" fontId="86" fillId="45" borderId="0" applyNumberFormat="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21" fillId="7" borderId="16" applyNumberFormat="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8" fillId="0" borderId="0"/>
    <xf numFmtId="281" fontId="28" fillId="0" borderId="0"/>
    <xf numFmtId="281" fontId="25" fillId="0" borderId="0"/>
    <xf numFmtId="281" fontId="86" fillId="2" borderId="0" applyNumberFormat="0" applyBorder="0" applyAlignment="0" applyProtection="0">
      <alignment vertical="center"/>
    </xf>
    <xf numFmtId="281" fontId="28" fillId="0" borderId="0"/>
    <xf numFmtId="281" fontId="25" fillId="0" borderId="0"/>
    <xf numFmtId="281" fontId="25" fillId="0" borderId="0"/>
    <xf numFmtId="281" fontId="171" fillId="67" borderId="0" applyNumberFormat="0" applyBorder="0" applyAlignment="0" applyProtection="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86" fillId="29" borderId="0" applyNumberFormat="0" applyBorder="0" applyAlignment="0" applyProtection="0">
      <alignment vertical="center"/>
    </xf>
    <xf numFmtId="281" fontId="25" fillId="0" borderId="0"/>
    <xf numFmtId="281" fontId="86" fillId="29" borderId="0" applyNumberFormat="0" applyBorder="0" applyAlignment="0" applyProtection="0">
      <alignment vertical="center"/>
    </xf>
    <xf numFmtId="281" fontId="86" fillId="26" borderId="19" applyNumberFormat="0" applyFont="0" applyAlignment="0" applyProtection="0">
      <alignment vertical="center"/>
    </xf>
    <xf numFmtId="281" fontId="86" fillId="2" borderId="0" applyNumberFormat="0" applyBorder="0" applyAlignment="0" applyProtection="0">
      <alignment vertical="center"/>
    </xf>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xf numFmtId="281" fontId="86" fillId="0" borderId="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30" borderId="0" applyNumberFormat="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86" fillId="30" borderId="0" applyNumberFormat="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3"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49" fontId="242" fillId="0" borderId="0">
      <alignment horizontal="center"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56" fontId="183" fillId="0" borderId="0" applyFont="0" applyFill="0" applyBorder="0" applyAlignment="0" applyProtection="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52" fillId="63" borderId="31"/>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8" fillId="0" borderId="0"/>
    <xf numFmtId="281" fontId="125" fillId="0" borderId="0"/>
    <xf numFmtId="281" fontId="28" fillId="0" borderId="0"/>
    <xf numFmtId="281" fontId="25" fillId="0" borderId="0"/>
    <xf numFmtId="281" fontId="25" fillId="0" borderId="0">
      <alignment vertical="center"/>
    </xf>
    <xf numFmtId="281" fontId="25" fillId="0" borderId="0">
      <alignment vertical="center"/>
    </xf>
    <xf numFmtId="281" fontId="28" fillId="0" borderId="0"/>
    <xf numFmtId="281" fontId="25" fillId="0" borderId="0">
      <alignment vertical="center"/>
    </xf>
    <xf numFmtId="281" fontId="25" fillId="0" borderId="0">
      <alignment vertical="center"/>
    </xf>
    <xf numFmtId="281" fontId="25" fillId="0" borderId="0"/>
    <xf numFmtId="281" fontId="86" fillId="2" borderId="0" applyNumberFormat="0" applyBorder="0" applyAlignment="0" applyProtection="0">
      <alignment vertical="center"/>
    </xf>
    <xf numFmtId="281" fontId="28" fillId="0" borderId="0"/>
    <xf numFmtId="281" fontId="25" fillId="0" borderId="0"/>
    <xf numFmtId="281" fontId="28" fillId="0" borderId="0"/>
    <xf numFmtId="281" fontId="25" fillId="0" borderId="0"/>
    <xf numFmtId="281" fontId="28" fillId="0" borderId="0"/>
    <xf numFmtId="281" fontId="25" fillId="0" borderId="0"/>
    <xf numFmtId="281" fontId="28" fillId="0" borderId="0"/>
    <xf numFmtId="281" fontId="28" fillId="0" borderId="0"/>
    <xf numFmtId="281" fontId="28" fillId="0" borderId="0"/>
    <xf numFmtId="281" fontId="134" fillId="48" borderId="0" applyNumberFormat="0" applyBorder="0" applyAlignment="0" applyProtection="0">
      <alignment vertical="center"/>
    </xf>
    <xf numFmtId="281" fontId="27" fillId="15" borderId="17" applyNumberFormat="0" applyFont="0" applyAlignment="0" applyProtection="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8" fillId="0" borderId="0"/>
    <xf numFmtId="281" fontId="28" fillId="0" borderId="0"/>
    <xf numFmtId="281" fontId="28" fillId="0" borderId="0"/>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140" fillId="16" borderId="16" applyNumberFormat="0" applyAlignment="0" applyProtection="0"/>
    <xf numFmtId="281" fontId="28" fillId="0" borderId="0"/>
    <xf numFmtId="281" fontId="25" fillId="0" borderId="0"/>
    <xf numFmtId="281" fontId="28" fillId="0" borderId="0"/>
    <xf numFmtId="281" fontId="25" fillId="0" borderId="0"/>
    <xf numFmtId="281" fontId="28"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2" fillId="0" borderId="0">
      <alignment vertical="center"/>
    </xf>
    <xf numFmtId="281" fontId="122" fillId="0" borderId="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86" fillId="43" borderId="0" applyNumberFormat="0" applyBorder="0" applyAlignment="0" applyProtection="0">
      <alignment vertical="center"/>
    </xf>
    <xf numFmtId="281" fontId="28" fillId="0" borderId="0"/>
    <xf numFmtId="281" fontId="28" fillId="0" borderId="0"/>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5" fillId="0" borderId="0"/>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52" fillId="63" borderId="31"/>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86" fillId="35" borderId="0" applyNumberFormat="0" applyBorder="0" applyAlignment="0" applyProtection="0">
      <alignment vertical="center"/>
    </xf>
    <xf numFmtId="281" fontId="25" fillId="0" borderId="0"/>
    <xf numFmtId="281" fontId="86" fillId="0" borderId="0">
      <alignment vertical="center"/>
    </xf>
    <xf numFmtId="281" fontId="25" fillId="0" borderId="0" applyNumberFormat="0" applyFont="0" applyFill="0" applyBorder="0" applyAlignment="0" applyProtection="0">
      <alignment vertical="center"/>
    </xf>
    <xf numFmtId="281" fontId="26" fillId="12"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applyFill="0" applyBorder="0">
      <alignment horizontal="right"/>
    </xf>
    <xf numFmtId="281" fontId="25" fillId="0" borderId="0"/>
    <xf numFmtId="178" fontId="28" fillId="0" borderId="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xf numFmtId="281" fontId="28" fillId="0" borderId="0"/>
    <xf numFmtId="281" fontId="25" fillId="0" borderId="0"/>
    <xf numFmtId="281" fontId="28" fillId="0" borderId="0"/>
    <xf numFmtId="281" fontId="25" fillId="0" borderId="0"/>
    <xf numFmtId="281" fontId="86" fillId="26" borderId="19" applyNumberFormat="0" applyFont="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86" fillId="27" borderId="0" applyNumberFormat="0" applyBorder="0" applyAlignment="0" applyProtection="0">
      <alignment vertical="center"/>
    </xf>
    <xf numFmtId="281" fontId="25" fillId="0" borderId="0"/>
    <xf numFmtId="281" fontId="86" fillId="2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37" fillId="16" borderId="13" applyNumberFormat="0" applyAlignment="0" applyProtection="0"/>
    <xf numFmtId="281" fontId="28" fillId="0" borderId="0"/>
    <xf numFmtId="281" fontId="25" fillId="0" borderId="0"/>
    <xf numFmtId="281" fontId="28" fillId="0" borderId="0"/>
    <xf numFmtId="281" fontId="28" fillId="0" borderId="0"/>
    <xf numFmtId="281" fontId="25" fillId="0" borderId="0"/>
    <xf numFmtId="281" fontId="28" fillId="0" borderId="0"/>
    <xf numFmtId="281" fontId="2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86" fillId="38" borderId="0" applyNumberFormat="0" applyBorder="0" applyAlignment="0" applyProtection="0">
      <alignment vertical="center"/>
    </xf>
    <xf numFmtId="281" fontId="28" fillId="0" borderId="0"/>
    <xf numFmtId="281" fontId="86" fillId="43" borderId="0" applyNumberFormat="0" applyBorder="0" applyAlignment="0" applyProtection="0">
      <alignment vertical="center"/>
    </xf>
    <xf numFmtId="281" fontId="25" fillId="0" borderId="0"/>
    <xf numFmtId="281" fontId="28" fillId="0" borderId="0"/>
    <xf numFmtId="281" fontId="25" fillId="0" borderId="0"/>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8" fillId="0" borderId="0"/>
    <xf numFmtId="281" fontId="86" fillId="38" borderId="0" applyNumberFormat="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8" fillId="0" borderId="0"/>
    <xf numFmtId="178" fontId="86" fillId="0" borderId="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15" borderId="17" applyNumberFormat="0" applyFont="0" applyAlignment="0" applyProtection="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6" fillId="81" borderId="0" applyNumberFormat="0" applyBorder="0" applyAlignment="0" applyProtection="0">
      <alignment vertical="center"/>
    </xf>
    <xf numFmtId="281" fontId="28" fillId="0" borderId="0"/>
    <xf numFmtId="281" fontId="28" fillId="0" borderId="0"/>
    <xf numFmtId="281" fontId="86" fillId="2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0" borderId="0" applyNumberFormat="0" applyBorder="0" applyAlignment="0" applyProtection="0">
      <alignment vertical="center"/>
    </xf>
    <xf numFmtId="281" fontId="86" fillId="2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xf numFmtId="281" fontId="28" fillId="0" borderId="0"/>
    <xf numFmtId="281" fontId="86" fillId="40" borderId="0" applyNumberFormat="0" applyBorder="0" applyAlignment="0" applyProtection="0">
      <alignment vertical="center"/>
    </xf>
    <xf numFmtId="281" fontId="28" fillId="0" borderId="0"/>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86" fillId="29" borderId="0" applyNumberFormat="0" applyBorder="0" applyAlignment="0" applyProtection="0">
      <alignment vertical="center"/>
    </xf>
    <xf numFmtId="281" fontId="25" fillId="0" borderId="0"/>
    <xf numFmtId="281" fontId="86" fillId="29" borderId="0" applyNumberFormat="0" applyBorder="0" applyAlignment="0" applyProtection="0">
      <alignment vertical="center"/>
    </xf>
    <xf numFmtId="281" fontId="25" fillId="0" borderId="0"/>
    <xf numFmtId="281" fontId="28" fillId="0" borderId="0"/>
    <xf numFmtId="281" fontId="134" fillId="56" borderId="0" applyNumberFormat="0" applyBorder="0" applyAlignment="0" applyProtection="0">
      <alignment vertical="center"/>
    </xf>
    <xf numFmtId="281" fontId="25" fillId="0" borderId="0"/>
    <xf numFmtId="281" fontId="28" fillId="0" borderId="0"/>
    <xf numFmtId="281" fontId="25" fillId="0" borderId="0"/>
    <xf numFmtId="281" fontId="86" fillId="29" borderId="0" applyNumberFormat="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12" fillId="0" borderId="0"/>
    <xf numFmtId="281" fontId="28" fillId="0" borderId="0"/>
    <xf numFmtId="281" fontId="86" fillId="37" borderId="0" applyNumberFormat="0" applyBorder="0" applyAlignment="0" applyProtection="0">
      <alignment vertical="center"/>
    </xf>
    <xf numFmtId="281" fontId="25"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10" fontId="52" fillId="15" borderId="8" applyNumberFormat="0" applyBorder="0" applyAlignment="0" applyProtection="0"/>
    <xf numFmtId="281" fontId="86" fillId="3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12" fillId="0" borderId="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98" fillId="0" borderId="0">
      <protection locked="0"/>
    </xf>
    <xf numFmtId="281" fontId="28" fillId="0" borderId="0"/>
    <xf numFmtId="281" fontId="28" fillId="0" borderId="0"/>
    <xf numFmtId="281" fontId="25" fillId="0" borderId="0"/>
    <xf numFmtId="281" fontId="86" fillId="27"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86" fillId="27" borderId="0" applyNumberFormat="0" applyBorder="0" applyAlignment="0" applyProtection="0">
      <alignment vertical="center"/>
    </xf>
    <xf numFmtId="281" fontId="25" fillId="0" borderId="0"/>
    <xf numFmtId="281" fontId="86" fillId="27" borderId="0" applyNumberFormat="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8" fillId="0" borderId="0"/>
    <xf numFmtId="281" fontId="28"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 fillId="0" borderId="0"/>
    <xf numFmtId="212" fontId="25" fillId="0" borderId="0" applyFont="0" applyFill="0" applyBorder="0" applyAlignment="0" applyProtection="0"/>
    <xf numFmtId="281" fontId="86" fillId="37" borderId="0" applyNumberFormat="0" applyBorder="0" applyAlignment="0" applyProtection="0">
      <alignment vertical="center"/>
    </xf>
    <xf numFmtId="281" fontId="25" fillId="0" borderId="0"/>
    <xf numFmtId="281" fontId="86" fillId="43" borderId="0" applyNumberFormat="0" applyBorder="0" applyAlignment="0" applyProtection="0">
      <alignment vertical="center"/>
    </xf>
    <xf numFmtId="178" fontId="25" fillId="0" borderId="0" applyFont="0" applyFill="0" applyBorder="0" applyAlignment="0" applyProtection="0">
      <alignment vertical="center"/>
    </xf>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12" fillId="0" borderId="0"/>
    <xf numFmtId="281" fontId="28" fillId="0" borderId="0"/>
    <xf numFmtId="281" fontId="25" fillId="0" borderId="0"/>
    <xf numFmtId="281" fontId="28" fillId="0" borderId="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12" fontId="25" fillId="0" borderId="0" applyFont="0" applyFill="0" applyBorder="0" applyAlignment="0" applyProtection="0"/>
    <xf numFmtId="281" fontId="236" fillId="6"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12" fontId="25" fillId="0" borderId="0" applyFont="0" applyFill="0" applyBorder="0" applyAlignment="0" applyProtection="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xf numFmtId="281" fontId="28" fillId="0" borderId="0"/>
    <xf numFmtId="281" fontId="25" fillId="0" borderId="0"/>
    <xf numFmtId="281" fontId="25" fillId="0" borderId="0"/>
    <xf numFmtId="281" fontId="28" fillId="0" borderId="0"/>
    <xf numFmtId="178" fontId="86" fillId="0" borderId="0" applyFont="0" applyFill="0" applyBorder="0" applyAlignment="0" applyProtection="0">
      <alignment vertical="center"/>
    </xf>
    <xf numFmtId="281" fontId="25" fillId="0" borderId="0"/>
    <xf numFmtId="281" fontId="25" fillId="0" borderId="0"/>
    <xf numFmtId="281" fontId="28" fillId="0" borderId="0"/>
    <xf numFmtId="281" fontId="28" fillId="0" borderId="0"/>
    <xf numFmtId="281" fontId="28" fillId="0" borderId="0"/>
    <xf numFmtId="281" fontId="170" fillId="0" borderId="8">
      <alignment horizont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86" fillId="37" borderId="0" applyNumberFormat="0" applyBorder="0" applyAlignment="0" applyProtection="0">
      <alignment vertical="center"/>
    </xf>
    <xf numFmtId="281" fontId="122" fillId="0" borderId="0">
      <alignment vertical="center"/>
    </xf>
    <xf numFmtId="281" fontId="86" fillId="0" borderId="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86" fillId="2"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178" fontId="86" fillId="0" borderId="0" applyFont="0" applyFill="0" applyBorder="0" applyAlignment="0" applyProtection="0">
      <alignment vertical="center"/>
    </xf>
    <xf numFmtId="281" fontId="28" fillId="0" borderId="0"/>
    <xf numFmtId="281" fontId="28" fillId="0" borderId="0"/>
    <xf numFmtId="281" fontId="86" fillId="38" borderId="0" applyNumberFormat="0" applyBorder="0" applyAlignment="0" applyProtection="0">
      <alignment vertical="center"/>
    </xf>
    <xf numFmtId="281" fontId="86" fillId="26" borderId="19" applyNumberFormat="0" applyFont="0" applyAlignment="0" applyProtection="0">
      <alignment vertical="center"/>
    </xf>
    <xf numFmtId="281" fontId="28" fillId="0" borderId="0"/>
    <xf numFmtId="281" fontId="86" fillId="2"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xf numFmtId="281" fontId="28" fillId="0" borderId="0"/>
    <xf numFmtId="269" fontId="24" fillId="0" borderId="0" applyFill="0" applyBorder="0" applyProtection="0">
      <alignment horizontal="right"/>
    </xf>
    <xf numFmtId="281" fontId="28" fillId="0" borderId="0"/>
    <xf numFmtId="281" fontId="86" fillId="35" borderId="0" applyNumberFormat="0" applyBorder="0" applyAlignment="0" applyProtection="0">
      <alignment vertical="center"/>
    </xf>
    <xf numFmtId="281" fontId="28" fillId="0" borderId="0"/>
    <xf numFmtId="281" fontId="28" fillId="0" borderId="0"/>
    <xf numFmtId="281" fontId="86" fillId="2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applyFont="0" applyFill="0" applyBorder="0" applyAlignment="0" applyProtection="0"/>
    <xf numFmtId="281" fontId="28" fillId="0" borderId="0"/>
    <xf numFmtId="281" fontId="86" fillId="27" borderId="0" applyNumberFormat="0" applyBorder="0" applyAlignment="0" applyProtection="0">
      <alignment vertical="center"/>
    </xf>
    <xf numFmtId="281" fontId="25" fillId="0" borderId="0">
      <alignment vertical="center"/>
    </xf>
    <xf numFmtId="232" fontId="243" fillId="0" borderId="29">
      <alignment horizontal="center"/>
    </xf>
    <xf numFmtId="281" fontId="25"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34" fillId="4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21" fillId="7" borderId="16" applyNumberFormat="0" applyAlignment="0" applyProtection="0">
      <alignment vertical="center"/>
    </xf>
    <xf numFmtId="281" fontId="28" fillId="0" borderId="0"/>
    <xf numFmtId="281" fontId="86" fillId="27" borderId="0" applyNumberFormat="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86" fillId="28" borderId="0" applyNumberFormat="0" applyBorder="0" applyAlignment="0" applyProtection="0">
      <alignment vertical="center"/>
    </xf>
    <xf numFmtId="281" fontId="28" fillId="0" borderId="0"/>
    <xf numFmtId="281" fontId="25" fillId="0" borderId="0"/>
    <xf numFmtId="281" fontId="52" fillId="7" borderId="8"/>
    <xf numFmtId="281" fontId="28" fillId="0" borderId="0"/>
    <xf numFmtId="281" fontId="86" fillId="51" borderId="0" applyNumberFormat="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86" fillId="51" borderId="0" applyNumberFormat="0" applyBorder="0" applyAlignment="0" applyProtection="0">
      <alignment vertical="center"/>
    </xf>
    <xf numFmtId="281" fontId="86" fillId="26" borderId="19" applyNumberFormat="0" applyFont="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9" fontId="86" fillId="0" borderId="0" applyFont="0" applyFill="0" applyBorder="0" applyAlignment="0" applyProtection="0">
      <alignment vertical="center"/>
    </xf>
    <xf numFmtId="281" fontId="28" fillId="0" borderId="0"/>
    <xf numFmtId="281" fontId="120" fillId="2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86" fillId="51" borderId="0" applyNumberFormat="0" applyBorder="0" applyAlignment="0" applyProtection="0">
      <alignment vertical="center"/>
    </xf>
    <xf numFmtId="281" fontId="25" fillId="0" borderId="0"/>
    <xf numFmtId="217" fontId="139" fillId="0" borderId="0"/>
    <xf numFmtId="281" fontId="28" fillId="0" borderId="0"/>
    <xf numFmtId="281" fontId="25" fillId="0" borderId="0"/>
    <xf numFmtId="281" fontId="52" fillId="63" borderId="31"/>
    <xf numFmtId="281" fontId="28" fillId="0" borderId="0"/>
    <xf numFmtId="281" fontId="28" fillId="0" borderId="0"/>
    <xf numFmtId="281" fontId="136" fillId="0" borderId="0" applyFont="0" applyFill="0" applyBorder="0" applyAlignment="0" applyProtection="0"/>
    <xf numFmtId="281" fontId="86" fillId="28" borderId="0" applyNumberFormat="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xf numFmtId="281" fontId="28" fillId="0" borderId="0"/>
    <xf numFmtId="281" fontId="28" fillId="0" borderId="0"/>
    <xf numFmtId="281" fontId="25" fillId="0" borderId="0"/>
    <xf numFmtId="281" fontId="28" fillId="0" borderId="0"/>
    <xf numFmtId="281" fontId="28" fillId="0" borderId="0"/>
    <xf numFmtId="281" fontId="86" fillId="28" borderId="0" applyNumberFormat="0" applyBorder="0" applyAlignment="0" applyProtection="0">
      <alignment vertical="center"/>
    </xf>
    <xf numFmtId="281" fontId="28" fillId="0" borderId="0"/>
    <xf numFmtId="281" fontId="137" fillId="16" borderId="13" applyNumberFormat="0" applyAlignment="0" applyProtection="0"/>
    <xf numFmtId="281" fontId="28" fillId="0" borderId="0"/>
    <xf numFmtId="281" fontId="26" fillId="13" borderId="0" applyNumberFormat="0" applyBorder="0" applyAlignment="0" applyProtection="0">
      <alignment vertical="center"/>
    </xf>
    <xf numFmtId="281" fontId="25" fillId="0" borderId="0"/>
    <xf numFmtId="281" fontId="86" fillId="37" borderId="0" applyNumberFormat="0" applyBorder="0" applyAlignment="0" applyProtection="0">
      <alignment vertical="center"/>
    </xf>
    <xf numFmtId="281" fontId="28" fillId="0" borderId="0"/>
    <xf numFmtId="281" fontId="86" fillId="2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51" fillId="0" borderId="0">
      <protection locked="0"/>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86" fillId="43" borderId="0" applyNumberFormat="0" applyBorder="0" applyAlignment="0" applyProtection="0">
      <alignment vertical="center"/>
    </xf>
    <xf numFmtId="281" fontId="86" fillId="29" borderId="0" applyNumberFormat="0" applyBorder="0" applyAlignment="0" applyProtection="0">
      <alignment vertical="center"/>
    </xf>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28" fillId="0" borderId="0"/>
    <xf numFmtId="281" fontId="12" fillId="0" borderId="0"/>
    <xf numFmtId="281" fontId="25" fillId="0" borderId="0" applyNumberFormat="0" applyFont="0" applyFill="0" applyBorder="0" applyAlignment="0" applyProtection="0">
      <alignment vertical="center"/>
    </xf>
    <xf numFmtId="281" fontId="25" fillId="0" borderId="0"/>
    <xf numFmtId="281" fontId="12" fillId="0" borderId="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12" fillId="0" borderId="0"/>
    <xf numFmtId="281" fontId="25" fillId="0" borderId="0"/>
    <xf numFmtId="281" fontId="12" fillId="0" borderId="0">
      <alignment vertical="center"/>
    </xf>
    <xf numFmtId="281" fontId="28" fillId="0" borderId="0"/>
    <xf numFmtId="281" fontId="134" fillId="69"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7" fillId="12" borderId="0" applyNumberFormat="0" applyBorder="0" applyAlignment="0" applyProtection="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8" fillId="0" borderId="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176" fontId="86" fillId="0" borderId="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22" fillId="11" borderId="0" applyNumberFormat="0" applyBorder="0" applyAlignment="0" applyProtection="0">
      <alignment vertical="center"/>
    </xf>
    <xf numFmtId="281" fontId="28" fillId="0" borderId="0"/>
    <xf numFmtId="281" fontId="28"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8" fillId="0" borderId="0"/>
    <xf numFmtId="281" fontId="28" fillId="0" borderId="0"/>
    <xf numFmtId="281" fontId="25" fillId="0" borderId="0"/>
    <xf numFmtId="281" fontId="28" fillId="0" borderId="0"/>
    <xf numFmtId="281" fontId="86" fillId="29" borderId="0" applyNumberFormat="0" applyBorder="0" applyAlignment="0" applyProtection="0">
      <alignment vertical="center"/>
    </xf>
    <xf numFmtId="281" fontId="25" fillId="0" borderId="0"/>
    <xf numFmtId="281" fontId="86" fillId="0" borderId="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8" fillId="0" borderId="0"/>
    <xf numFmtId="281" fontId="86" fillId="28" borderId="0" applyNumberFormat="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37"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8" fillId="0" borderId="0"/>
    <xf numFmtId="176" fontId="86" fillId="0" borderId="0" applyFont="0" applyFill="0" applyBorder="0" applyAlignment="0" applyProtection="0">
      <alignment vertical="center"/>
    </xf>
    <xf numFmtId="281" fontId="33" fillId="0" borderId="28">
      <alignment horizontal="left" vertical="center"/>
    </xf>
    <xf numFmtId="281" fontId="25" fillId="0" borderId="0"/>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0" borderId="0" applyNumberFormat="0" applyBorder="0" applyAlignment="0" applyProtection="0">
      <alignment vertical="center"/>
    </xf>
    <xf numFmtId="281" fontId="28" fillId="0" borderId="0"/>
    <xf numFmtId="281" fontId="86" fillId="2"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86" fillId="0" borderId="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xf numFmtId="281" fontId="86" fillId="0" borderId="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52" fillId="4" borderId="8"/>
    <xf numFmtId="281" fontId="248" fillId="0" borderId="15" applyNumberFormat="0" applyFill="0" applyAlignment="0" applyProtection="0"/>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35"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5" fillId="0" borderId="0"/>
    <xf numFmtId="281" fontId="86" fillId="43"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86" fillId="51" borderId="0" applyNumberFormat="0" applyBorder="0" applyAlignment="0" applyProtection="0">
      <alignment vertical="center"/>
    </xf>
    <xf numFmtId="281" fontId="28" fillId="0" borderId="0"/>
    <xf numFmtId="281" fontId="25" fillId="0" borderId="0">
      <alignment vertical="center"/>
    </xf>
    <xf numFmtId="281" fontId="12"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 fillId="0" borderId="0">
      <alignment vertical="center"/>
    </xf>
    <xf numFmtId="281" fontId="86" fillId="43"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86" fillId="38" borderId="0" applyNumberFormat="0" applyBorder="0" applyAlignment="0" applyProtection="0">
      <alignment vertical="center"/>
    </xf>
    <xf numFmtId="281" fontId="25" fillId="0" borderId="0">
      <alignment vertical="center"/>
    </xf>
    <xf numFmtId="281" fontId="86" fillId="38" borderId="0" applyNumberFormat="0" applyBorder="0" applyAlignment="0" applyProtection="0">
      <alignment vertical="center"/>
    </xf>
    <xf numFmtId="281" fontId="25" fillId="0" borderId="0">
      <alignment vertical="center"/>
    </xf>
    <xf numFmtId="176"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86" fillId="38"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86" fillId="43"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21" fontId="12" fillId="0" borderId="0" applyFill="0" applyBorder="0" applyAlignment="0"/>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178" fontId="26" fillId="0" borderId="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5" fillId="0" borderId="0"/>
    <xf numFmtId="281" fontId="25" fillId="0" borderId="0"/>
    <xf numFmtId="281" fontId="25" fillId="0" borderId="0"/>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xf numFmtId="281" fontId="25" fillId="0" borderId="0"/>
    <xf numFmtId="281" fontId="86" fillId="2"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86" fillId="43" borderId="0" applyNumberFormat="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19" fontId="25" fillId="0" borderId="0" applyFill="0" applyBorder="0" applyAlignment="0" applyProtection="0"/>
    <xf numFmtId="281" fontId="25" fillId="0" borderId="0"/>
    <xf numFmtId="281" fontId="25" fillId="0" borderId="0"/>
    <xf numFmtId="281" fontId="25" fillId="0" borderId="0"/>
    <xf numFmtId="281" fontId="86" fillId="51" borderId="0" applyNumberFormat="0" applyBorder="0" applyAlignment="0" applyProtection="0">
      <alignment vertical="center"/>
    </xf>
    <xf numFmtId="281" fontId="25" fillId="0" borderId="0"/>
    <xf numFmtId="281" fontId="25"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xf numFmtId="281" fontId="12" fillId="0" borderId="0">
      <protection locked="0"/>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86" fillId="45" borderId="0" applyNumberFormat="0" applyBorder="0" applyAlignment="0" applyProtection="0">
      <alignment vertical="center"/>
    </xf>
    <xf numFmtId="281" fontId="25" fillId="0" borderId="0"/>
    <xf numFmtId="281" fontId="25" fillId="0" borderId="0"/>
    <xf numFmtId="281" fontId="25" fillId="0" borderId="0"/>
    <xf numFmtId="281" fontId="25" fillId="0" borderId="0"/>
    <xf numFmtId="281" fontId="86" fillId="2" borderId="0" applyNumberFormat="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86" fillId="38" borderId="0" applyNumberFormat="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alignment vertical="center"/>
    </xf>
    <xf numFmtId="281" fontId="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xf numFmtId="281" fontId="33" fillId="0" borderId="28">
      <alignment horizontal="left" vertical="center"/>
    </xf>
    <xf numFmtId="281" fontId="25" fillId="0" borderId="0"/>
    <xf numFmtId="281" fontId="25" fillId="0" borderId="0"/>
    <xf numFmtId="281" fontId="28" fillId="0" borderId="0"/>
    <xf numFmtId="281" fontId="25" fillId="0" borderId="0"/>
    <xf numFmtId="281" fontId="25" fillId="0" borderId="0"/>
    <xf numFmtId="266" fontId="25" fillId="0" borderId="0" applyNumberFormat="0" applyFill="0" applyBorder="0" applyAlignment="0" applyProtection="0">
      <alignment horizontal="left"/>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86" fillId="2" borderId="0" applyNumberFormat="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8" fillId="0" borderId="0"/>
    <xf numFmtId="281" fontId="86" fillId="28" borderId="0" applyNumberFormat="0" applyBorder="0" applyAlignment="0" applyProtection="0">
      <alignment vertical="center"/>
    </xf>
    <xf numFmtId="281" fontId="28" fillId="0" borderId="0"/>
    <xf numFmtId="281" fontId="86" fillId="30" borderId="0" applyNumberFormat="0" applyBorder="0" applyAlignment="0" applyProtection="0">
      <alignment vertical="center"/>
    </xf>
    <xf numFmtId="281" fontId="28" fillId="0" borderId="0"/>
    <xf numFmtId="281" fontId="25" fillId="0" borderId="0"/>
    <xf numFmtId="281" fontId="25" fillId="0" borderId="0"/>
    <xf numFmtId="281" fontId="25" fillId="0" borderId="0"/>
    <xf numFmtId="281" fontId="28" fillId="0" borderId="0"/>
    <xf numFmtId="281" fontId="86" fillId="45" borderId="0" applyNumberFormat="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xf numFmtId="281" fontId="12" fillId="0" borderId="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140" fillId="7" borderId="16" applyNumberFormat="0" applyAlignment="0" applyProtection="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12" fillId="0" borderId="0" applyFill="0" applyBorder="0" applyAlignment="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140" fillId="7" borderId="16" applyNumberFormat="0" applyAlignment="0" applyProtection="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86" fillId="30"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142" fillId="0" borderId="2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159" fillId="9" borderId="0" applyNumberFormat="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33" fillId="0" borderId="28">
      <alignment horizontal="lef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281" fontId="86" fillId="30"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alignment vertical="center"/>
    </xf>
    <xf numFmtId="281" fontId="25" fillId="0" borderId="0"/>
    <xf numFmtId="281" fontId="86" fillId="30" borderId="0" applyNumberFormat="0" applyBorder="0" applyAlignment="0" applyProtection="0">
      <alignment vertical="center"/>
    </xf>
    <xf numFmtId="281" fontId="25" fillId="0" borderId="0"/>
    <xf numFmtId="281" fontId="25" fillId="0" borderId="0"/>
    <xf numFmtId="281" fontId="86" fillId="37" borderId="0" applyNumberFormat="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71" fontId="249" fillId="0" borderId="0" applyFill="0" applyBorder="0" applyProtection="0">
      <alignment horizontal="right"/>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134" fillId="7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86" fillId="0" borderId="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140" fillId="7" borderId="16" applyNumberFormat="0" applyAlignment="0" applyProtection="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63" fillId="0" borderId="0" applyNumberFormat="0" applyFill="0" applyBorder="0" applyAlignment="0" applyProtection="0">
      <alignment vertical="top"/>
      <protection locked="0"/>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86" fillId="27" borderId="0" applyNumberFormat="0" applyBorder="0" applyAlignment="0" applyProtection="0">
      <alignment vertical="center"/>
    </xf>
    <xf numFmtId="281" fontId="25" fillId="0" borderId="0"/>
    <xf numFmtId="281" fontId="86" fillId="27" borderId="0" applyNumberFormat="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3" borderId="0" applyNumberFormat="0" applyBorder="0" applyAlignment="0" applyProtection="0">
      <alignment vertical="center"/>
    </xf>
    <xf numFmtId="281" fontId="25" fillId="0" borderId="0"/>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40" fillId="16" borderId="16" applyNumberFormat="0" applyAlignment="0" applyProtection="0"/>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16" borderId="16" applyNumberFormat="0" applyAlignment="0" applyProtection="0"/>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xf numFmtId="281" fontId="125" fillId="0" borderId="0"/>
    <xf numFmtId="178" fontId="86" fillId="0" borderId="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140" fillId="16" borderId="16" applyNumberFormat="0" applyAlignment="0" applyProtection="0"/>
    <xf numFmtId="281" fontId="25" fillId="0" borderId="0"/>
    <xf numFmtId="281" fontId="86" fillId="2"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66" fillId="0" borderId="0" applyFill="0" applyBorder="0" applyAlignment="0"/>
    <xf numFmtId="281" fontId="25" fillId="0" borderId="0"/>
    <xf numFmtId="281" fontId="25" fillId="0" borderId="0"/>
    <xf numFmtId="281" fontId="86" fillId="27"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xf numFmtId="281" fontId="134" fillId="69" borderId="0" applyNumberFormat="0" applyBorder="0" applyAlignment="0" applyProtection="0">
      <alignment vertical="center"/>
    </xf>
    <xf numFmtId="281" fontId="25" fillId="0" borderId="0"/>
    <xf numFmtId="281" fontId="36" fillId="14"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160" fillId="39" borderId="0">
      <alignment horizontal="left"/>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170" fillId="0" borderId="8">
      <alignment horizontal="center"/>
    </xf>
    <xf numFmtId="281" fontId="25" fillId="0" borderId="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0" borderId="0">
      <alignment vertical="center"/>
    </xf>
    <xf numFmtId="281" fontId="25" fillId="0" borderId="0"/>
    <xf numFmtId="281" fontId="86" fillId="2" borderId="0" applyNumberFormat="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12"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12" fillId="0" borderId="0">
      <alignment vertical="center"/>
    </xf>
    <xf numFmtId="281" fontId="25" fillId="0" borderId="0" applyNumberFormat="0" applyFont="0" applyFill="0" applyBorder="0" applyAlignment="0" applyProtection="0">
      <alignment vertical="center"/>
    </xf>
    <xf numFmtId="281" fontId="25" fillId="0" borderId="0"/>
    <xf numFmtId="281" fontId="86" fillId="37"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163" fillId="0" borderId="0" applyNumberFormat="0" applyFill="0" applyBorder="0" applyAlignment="0" applyProtection="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xf numFmtId="281" fontId="52" fillId="63" borderId="31"/>
    <xf numFmtId="281" fontId="25" fillId="0" borderId="0"/>
    <xf numFmtId="281" fontId="52" fillId="63" borderId="31"/>
    <xf numFmtId="281" fontId="25" fillId="0" borderId="0"/>
    <xf numFmtId="281" fontId="52" fillId="63" borderId="31"/>
    <xf numFmtId="281" fontId="25" fillId="0" borderId="0"/>
    <xf numFmtId="281" fontId="86" fillId="43" borderId="0" applyNumberFormat="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27"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xf numFmtId="281" fontId="86" fillId="51" borderId="0" applyNumberFormat="0" applyBorder="0" applyAlignment="0" applyProtection="0">
      <alignment vertical="center"/>
    </xf>
    <xf numFmtId="281" fontId="25" fillId="0" borderId="0"/>
    <xf numFmtId="281" fontId="25" fillId="0" borderId="0"/>
    <xf numFmtId="281" fontId="28" fillId="0" borderId="0"/>
    <xf numFmtId="281" fontId="86" fillId="51" borderId="0" applyNumberFormat="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86" fillId="35" borderId="0" applyNumberFormat="0" applyBorder="0" applyAlignment="0" applyProtection="0">
      <alignment vertical="center"/>
    </xf>
    <xf numFmtId="281" fontId="25" fillId="0" borderId="0"/>
    <xf numFmtId="281" fontId="86" fillId="28" borderId="0" applyNumberFormat="0" applyBorder="0" applyAlignment="0" applyProtection="0">
      <alignment vertical="center"/>
    </xf>
    <xf numFmtId="224" fontId="12" fillId="0" borderId="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86" fillId="37" borderId="0" applyNumberFormat="0" applyBorder="0" applyAlignment="0" applyProtection="0">
      <alignment vertical="center"/>
    </xf>
    <xf numFmtId="281" fontId="25" fillId="0" borderId="0"/>
    <xf numFmtId="281" fontId="86" fillId="37"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178" fontId="26" fillId="0" borderId="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176" fontId="167"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51" borderId="0" applyNumberFormat="0" applyBorder="0" applyAlignment="0" applyProtection="0">
      <alignment vertical="center"/>
    </xf>
    <xf numFmtId="178" fontId="26" fillId="0" borderId="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86" fillId="37" borderId="0" applyNumberFormat="0" applyBorder="0" applyAlignment="0" applyProtection="0">
      <alignment vertical="center"/>
    </xf>
    <xf numFmtId="281" fontId="36" fillId="60" borderId="0" applyNumberFormat="0" applyBorder="0" applyAlignment="0" applyProtection="0">
      <alignment vertical="center"/>
    </xf>
    <xf numFmtId="224" fontId="12" fillId="0" borderId="0"/>
    <xf numFmtId="223" fontId="184" fillId="0" borderId="0"/>
    <xf numFmtId="281" fontId="25" fillId="0" borderId="0"/>
    <xf numFmtId="281" fontId="86" fillId="51" borderId="0" applyNumberFormat="0" applyBorder="0" applyAlignment="0" applyProtection="0">
      <alignment vertical="center"/>
    </xf>
    <xf numFmtId="281" fontId="25" fillId="0" borderId="0"/>
    <xf numFmtId="281" fontId="86" fillId="37" borderId="0" applyNumberFormat="0" applyBorder="0" applyAlignment="0" applyProtection="0">
      <alignment vertical="center"/>
    </xf>
    <xf numFmtId="281" fontId="86" fillId="51" borderId="0" applyNumberFormat="0" applyBorder="0" applyAlignment="0" applyProtection="0">
      <alignment vertical="center"/>
    </xf>
    <xf numFmtId="281" fontId="36" fillId="6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24" fillId="16" borderId="13" applyNumberFormat="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7" fillId="15" borderId="17" applyNumberFormat="0" applyFont="0" applyAlignment="0" applyProtection="0"/>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xf numFmtId="281" fontId="12"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178" fontId="86" fillId="0" borderId="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4" fontId="47" fillId="0" borderId="0" applyFon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2"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140" fillId="7" borderId="16" applyNumberFormat="0" applyAlignment="0" applyProtection="0"/>
    <xf numFmtId="281" fontId="25" fillId="0" borderId="0"/>
    <xf numFmtId="281" fontId="25" fillId="0" borderId="0"/>
    <xf numFmtId="281" fontId="140" fillId="7" borderId="16" applyNumberFormat="0" applyAlignment="0" applyProtection="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37" fontId="183" fillId="0" borderId="0" applyFon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xf numFmtId="281" fontId="28" fillId="0" borderId="0"/>
    <xf numFmtId="281" fontId="25" fillId="0" borderId="0"/>
    <xf numFmtId="281" fontId="12"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86" fillId="38"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38" fontId="52" fillId="7" borderId="0" applyNumberFormat="0" applyBorder="0" applyAlignment="0" applyProtection="0"/>
    <xf numFmtId="281" fontId="25" fillId="0" borderId="0"/>
    <xf numFmtId="281" fontId="25" fillId="0" borderId="0"/>
    <xf numFmtId="281" fontId="25" fillId="0" borderId="0"/>
    <xf numFmtId="281" fontId="86" fillId="35" borderId="0" applyNumberFormat="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xf numFmtId="281" fontId="12" fillId="0" borderId="0"/>
    <xf numFmtId="281" fontId="12" fillId="0" borderId="0"/>
    <xf numFmtId="281" fontId="86" fillId="35" borderId="0" applyNumberFormat="0" applyBorder="0" applyAlignment="0" applyProtection="0">
      <alignment vertical="center"/>
    </xf>
    <xf numFmtId="281" fontId="25" fillId="0" borderId="0"/>
    <xf numFmtId="281" fontId="12" fillId="0" borderId="0">
      <alignment vertical="center"/>
    </xf>
    <xf numFmtId="281" fontId="12" fillId="0" borderId="0">
      <alignment vertical="center"/>
    </xf>
    <xf numFmtId="281" fontId="86" fillId="35" borderId="0" applyNumberFormat="0" applyBorder="0" applyAlignment="0" applyProtection="0">
      <alignment vertical="center"/>
    </xf>
    <xf numFmtId="281" fontId="28" fillId="0" borderId="0"/>
    <xf numFmtId="281" fontId="28" fillId="0" borderId="0"/>
    <xf numFmtId="281" fontId="194" fillId="74" borderId="0" applyNumberFormat="0" applyBorder="0" applyAlignment="0" applyProtection="0"/>
    <xf numFmtId="281" fontId="25" fillId="0" borderId="0"/>
    <xf numFmtId="281" fontId="25" fillId="0" borderId="0"/>
    <xf numFmtId="281" fontId="25" fillId="0" borderId="0"/>
    <xf numFmtId="281" fontId="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8" fillId="0" borderId="0"/>
    <xf numFmtId="281" fontId="25" fillId="0" borderId="0"/>
    <xf numFmtId="281" fontId="86" fillId="4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xf numFmtId="281" fontId="25" fillId="0" borderId="0"/>
    <xf numFmtId="281" fontId="28" fillId="0" borderId="0"/>
    <xf numFmtId="281" fontId="25" fillId="0" borderId="0"/>
    <xf numFmtId="281" fontId="25" fillId="0" borderId="0"/>
    <xf numFmtId="281" fontId="86" fillId="51" borderId="0" applyNumberFormat="0" applyBorder="0" applyAlignment="0" applyProtection="0">
      <alignment vertical="center"/>
    </xf>
    <xf numFmtId="281" fontId="25" fillId="0" borderId="0"/>
    <xf numFmtId="281" fontId="86" fillId="51"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xf numFmtId="281" fontId="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lignment vertical="center"/>
    </xf>
    <xf numFmtId="281" fontId="28" fillId="0" borderId="0"/>
    <xf numFmtId="281" fontId="25" fillId="0" borderId="0"/>
    <xf numFmtId="281" fontId="12"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86" fillId="51" borderId="0" applyNumberFormat="0" applyBorder="0" applyAlignment="0" applyProtection="0">
      <alignment vertical="center"/>
    </xf>
    <xf numFmtId="281" fontId="25" fillId="0" borderId="0"/>
    <xf numFmtId="281" fontId="86" fillId="51"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7" fillId="10" borderId="0" applyNumberFormat="0" applyBorder="0" applyAlignment="0" applyProtection="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86" fillId="30" borderId="0" applyNumberFormat="0" applyBorder="0" applyAlignment="0" applyProtection="0">
      <alignment vertical="center"/>
    </xf>
    <xf numFmtId="281" fontId="25" fillId="0" borderId="0"/>
    <xf numFmtId="281" fontId="28" fillId="0" borderId="0"/>
    <xf numFmtId="281" fontId="12"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59" fillId="14" borderId="0" applyNumberFormat="0" applyBorder="0" applyAlignment="0" applyProtection="0">
      <alignment vertical="center"/>
    </xf>
    <xf numFmtId="281" fontId="25" fillId="0" borderId="0"/>
    <xf numFmtId="281" fontId="86" fillId="37"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xf numFmtId="281" fontId="86" fillId="38"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163" fillId="0" borderId="0" applyNumberFormat="0" applyFill="0" applyBorder="0" applyAlignment="0" applyProtection="0">
      <alignment vertical="top"/>
      <protection locked="0"/>
    </xf>
    <xf numFmtId="281" fontId="25" fillId="0" borderId="0"/>
    <xf numFmtId="281" fontId="25" fillId="0" borderId="0"/>
    <xf numFmtId="281" fontId="25" fillId="0" borderId="0"/>
    <xf numFmtId="281" fontId="25" fillId="0" borderId="0"/>
    <xf numFmtId="281" fontId="25" fillId="0" borderId="0"/>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12" fillId="0" borderId="0"/>
    <xf numFmtId="281" fontId="211" fillId="0" borderId="0" applyNumberFormat="0" applyFill="0" applyBorder="0" applyAlignment="0" applyProtection="0">
      <alignment vertical="top"/>
      <protection locked="0"/>
    </xf>
    <xf numFmtId="281" fontId="25" fillId="0" borderId="0"/>
    <xf numFmtId="281" fontId="211" fillId="0" borderId="0" applyNumberFormat="0" applyFill="0" applyBorder="0" applyAlignment="0" applyProtection="0">
      <alignment vertical="top"/>
      <protection locked="0"/>
    </xf>
    <xf numFmtId="281" fontId="25"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86" fillId="51" borderId="0" applyNumberFormat="0" applyBorder="0" applyAlignment="0" applyProtection="0">
      <alignment vertical="center"/>
    </xf>
    <xf numFmtId="281" fontId="25" fillId="0" borderId="0"/>
    <xf numFmtId="281" fontId="28" fillId="0" borderId="0"/>
    <xf numFmtId="281" fontId="25" fillId="0" borderId="0"/>
    <xf numFmtId="281" fontId="25" fillId="0" borderId="0"/>
    <xf numFmtId="281" fontId="25" fillId="0" borderId="0"/>
    <xf numFmtId="281" fontId="86" fillId="29" borderId="0" applyNumberFormat="0" applyBorder="0" applyAlignment="0" applyProtection="0">
      <alignment vertical="center"/>
    </xf>
    <xf numFmtId="281" fontId="25" fillId="0" borderId="0"/>
    <xf numFmtId="281" fontId="25" fillId="0" borderId="0"/>
    <xf numFmtId="281" fontId="86" fillId="29" borderId="0" applyNumberFormat="0" applyBorder="0" applyAlignment="0" applyProtection="0">
      <alignment vertical="center"/>
    </xf>
    <xf numFmtId="281" fontId="25" fillId="0" borderId="0"/>
    <xf numFmtId="281" fontId="25" fillId="0" borderId="0"/>
    <xf numFmtId="281" fontId="86" fillId="38" borderId="0" applyNumberFormat="0" applyBorder="0" applyAlignment="0" applyProtection="0">
      <alignment vertical="center"/>
    </xf>
    <xf numFmtId="281" fontId="25" fillId="0" borderId="0"/>
    <xf numFmtId="281" fontId="86" fillId="3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xf numFmtId="281" fontId="86" fillId="3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11" fillId="0" borderId="0" applyNumberFormat="0" applyFill="0" applyBorder="0" applyAlignment="0" applyProtection="0">
      <alignment vertical="top"/>
      <protection locked="0"/>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178" fontId="28" fillId="0" borderId="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02" fillId="0" borderId="0">
      <protection locked="0"/>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7" fillId="15" borderId="17" applyNumberFormat="0" applyFont="0" applyAlignment="0" applyProtection="0"/>
    <xf numFmtId="281" fontId="25" fillId="0" borderId="0"/>
    <xf numFmtId="281" fontId="25" fillId="0" borderId="0" applyNumberFormat="0" applyFont="0" applyFill="0" applyBorder="0" applyAlignment="0" applyProtection="0">
      <alignment vertical="center"/>
    </xf>
    <xf numFmtId="281" fontId="27" fillId="15" borderId="17" applyNumberFormat="0" applyFont="0" applyAlignment="0" applyProtection="0"/>
    <xf numFmtId="281" fontId="25" fillId="0" borderId="0"/>
    <xf numFmtId="281" fontId="25" fillId="0" borderId="0"/>
    <xf numFmtId="281" fontId="12" fillId="0" borderId="0" applyFont="0" applyFill="0" applyBorder="0" applyAlignment="0" applyProtection="0"/>
    <xf numFmtId="281" fontId="25" fillId="0" borderId="0"/>
    <xf numFmtId="281" fontId="86" fillId="28" borderId="0" applyNumberFormat="0" applyBorder="0" applyAlignment="0" applyProtection="0">
      <alignment vertical="center"/>
    </xf>
    <xf numFmtId="281" fontId="25" fillId="0" borderId="0"/>
    <xf numFmtId="281" fontId="86" fillId="30" borderId="0" applyNumberFormat="0" applyBorder="0" applyAlignment="0" applyProtection="0">
      <alignment vertical="center"/>
    </xf>
    <xf numFmtId="281" fontId="25" fillId="0" borderId="0"/>
    <xf numFmtId="281" fontId="52" fillId="4" borderId="8"/>
    <xf numFmtId="281" fontId="25" fillId="0" borderId="0"/>
    <xf numFmtId="281" fontId="86" fillId="30" borderId="0" applyNumberFormat="0" applyBorder="0" applyAlignment="0" applyProtection="0">
      <alignment vertical="center"/>
    </xf>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25" fillId="0" borderId="0"/>
    <xf numFmtId="281" fontId="28" fillId="0" borderId="0"/>
    <xf numFmtId="237" fontId="25" fillId="0" borderId="0" applyFill="0" applyBorder="0" applyAlignment="0" applyProtection="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12" fillId="0" borderId="0">
      <protection locked="0"/>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47" fillId="15" borderId="17" applyNumberFormat="0" applyFont="0" applyAlignment="0" applyProtection="0">
      <alignment vertical="center"/>
    </xf>
    <xf numFmtId="281" fontId="25" fillId="0" borderId="0"/>
    <xf numFmtId="281" fontId="86" fillId="29" borderId="0" applyNumberFormat="0" applyBorder="0" applyAlignment="0" applyProtection="0">
      <alignment vertical="center"/>
    </xf>
    <xf numFmtId="281" fontId="25" fillId="0" borderId="0"/>
    <xf numFmtId="281" fontId="25" fillId="0" borderId="0"/>
    <xf numFmtId="281" fontId="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2"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xf numFmtId="281" fontId="25" fillId="0" borderId="0"/>
    <xf numFmtId="281" fontId="28" fillId="0" borderId="0"/>
    <xf numFmtId="281" fontId="25" fillId="0" borderId="0"/>
    <xf numFmtId="281" fontId="25" fillId="0" borderId="0"/>
    <xf numFmtId="281" fontId="25" fillId="0" borderId="0"/>
    <xf numFmtId="281" fontId="25" fillId="0" borderId="0"/>
    <xf numFmtId="281" fontId="25" fillId="0" borderId="0"/>
    <xf numFmtId="281" fontId="28" fillId="0" borderId="0"/>
    <xf numFmtId="281" fontId="12"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86" fillId="51"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27"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xf numFmtId="281" fontId="171" fillId="53" borderId="0" applyNumberFormat="0" applyBorder="0" applyAlignment="0" applyProtection="0"/>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281" fontId="219" fillId="22" borderId="0" applyNumberFormat="0" applyBorder="0" applyAlignment="0" applyProtection="0"/>
    <xf numFmtId="281" fontId="25" fillId="0" borderId="0"/>
    <xf numFmtId="281" fontId="12" fillId="0" borderId="0"/>
    <xf numFmtId="281" fontId="86" fillId="40" borderId="0" applyNumberFormat="0" applyBorder="0" applyAlignment="0" applyProtection="0">
      <alignment vertical="center"/>
    </xf>
    <xf numFmtId="281" fontId="28" fillId="0" borderId="0"/>
    <xf numFmtId="281" fontId="28" fillId="0" borderId="0"/>
    <xf numFmtId="213" fontId="12" fillId="0" borderId="0" applyFont="0" applyFill="0" applyBorder="0" applyAlignment="0" applyProtection="0"/>
    <xf numFmtId="281" fontId="25"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12" fillId="0" borderId="8" applyNumberFormat="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8" fillId="0" borderId="0"/>
    <xf numFmtId="281" fontId="28" fillId="0" borderId="0"/>
    <xf numFmtId="281" fontId="28" fillId="0" borderId="0"/>
    <xf numFmtId="281" fontId="28" fillId="0" borderId="0"/>
    <xf numFmtId="281" fontId="28" fillId="0" borderId="0"/>
    <xf numFmtId="281" fontId="28" fillId="0" borderId="0"/>
    <xf numFmtId="281" fontId="28" fillId="0" borderId="0"/>
    <xf numFmtId="281" fontId="28" fillId="0" borderId="0"/>
    <xf numFmtId="281" fontId="86" fillId="51" borderId="0" applyNumberFormat="0" applyBorder="0" applyAlignment="0" applyProtection="0">
      <alignment vertical="center"/>
    </xf>
    <xf numFmtId="281" fontId="28"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125" fillId="0" borderId="0"/>
    <xf numFmtId="281" fontId="120" fillId="29" borderId="0" applyNumberFormat="0" applyBorder="0" applyAlignment="0" applyProtection="0">
      <alignment vertical="center"/>
    </xf>
    <xf numFmtId="281" fontId="28" fillId="0" borderId="0"/>
    <xf numFmtId="281" fontId="28" fillId="0" borderId="0"/>
    <xf numFmtId="281" fontId="12" fillId="0" borderId="0" applyBorder="0">
      <protection locked="0"/>
    </xf>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45" fillId="0" borderId="0"/>
    <xf numFmtId="281" fontId="12" fillId="0" borderId="0"/>
    <xf numFmtId="281" fontId="86" fillId="38" borderId="0" applyNumberFormat="0" applyBorder="0" applyAlignment="0" applyProtection="0">
      <alignment vertical="center"/>
    </xf>
    <xf numFmtId="281" fontId="125" fillId="0" borderId="0"/>
    <xf numFmtId="281" fontId="86" fillId="38" borderId="0" applyNumberFormat="0" applyBorder="0" applyAlignment="0" applyProtection="0">
      <alignment vertical="center"/>
    </xf>
    <xf numFmtId="281" fontId="125" fillId="0" borderId="0"/>
    <xf numFmtId="281" fontId="28" fillId="0" borderId="0"/>
    <xf numFmtId="281" fontId="25" fillId="0" borderId="0" applyNumberFormat="0" applyFont="0" applyFill="0" applyBorder="0" applyAlignment="0" applyProtection="0">
      <alignment vertical="center"/>
    </xf>
    <xf numFmtId="281" fontId="12" fillId="0" borderId="0">
      <alignment horizontal="justify" vertical="top" textRotation="127" wrapText="1"/>
      <protection hidden="1"/>
    </xf>
    <xf numFmtId="281" fontId="25" fillId="0" borderId="0" applyNumberFormat="0" applyFont="0" applyFill="0" applyBorder="0" applyAlignment="0" applyProtection="0">
      <alignment vertical="center"/>
    </xf>
    <xf numFmtId="281" fontId="25" fillId="0" borderId="0">
      <alignment vertical="center"/>
    </xf>
    <xf numFmtId="281" fontId="12" fillId="0" borderId="0">
      <alignment horizontal="justify" vertical="top" textRotation="127" wrapText="1"/>
      <protection hidden="1"/>
    </xf>
    <xf numFmtId="281" fontId="25" fillId="0" borderId="0" applyNumberFormat="0" applyFont="0" applyFill="0" applyBorder="0" applyAlignment="0" applyProtection="0">
      <alignment vertical="center"/>
    </xf>
    <xf numFmtId="281" fontId="12" fillId="0" borderId="0">
      <alignment horizontal="justify" vertical="top" textRotation="127" wrapText="1"/>
      <protection hidden="1"/>
    </xf>
    <xf numFmtId="281" fontId="25" fillId="0" borderId="0" applyNumberFormat="0" applyFont="0" applyFill="0" applyBorder="0" applyAlignment="0" applyProtection="0">
      <alignment vertical="center"/>
    </xf>
    <xf numFmtId="281" fontId="25" fillId="0" borderId="0"/>
    <xf numFmtId="281" fontId="26" fillId="13" borderId="0" applyNumberFormat="0" applyBorder="0" applyAlignment="0" applyProtection="0">
      <alignment vertical="center"/>
    </xf>
    <xf numFmtId="281" fontId="25" fillId="0" borderId="0"/>
    <xf numFmtId="281" fontId="86" fillId="40" borderId="0" applyNumberFormat="0" applyBorder="0" applyAlignment="0" applyProtection="0">
      <alignment vertical="center"/>
    </xf>
    <xf numFmtId="281" fontId="25" fillId="0" borderId="0"/>
    <xf numFmtId="281" fontId="86" fillId="40" borderId="0" applyNumberFormat="0" applyBorder="0" applyAlignment="0" applyProtection="0">
      <alignment vertical="center"/>
    </xf>
    <xf numFmtId="281" fontId="25" fillId="0" borderId="0"/>
    <xf numFmtId="281" fontId="86" fillId="40"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125" fillId="0" borderId="0"/>
    <xf numFmtId="281" fontId="12" fillId="0" borderId="0"/>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36" fillId="53" borderId="0" applyNumberFormat="0" applyBorder="0" applyAlignment="0" applyProtection="0">
      <alignment vertical="center"/>
    </xf>
    <xf numFmtId="281" fontId="12" fillId="0" borderId="0"/>
    <xf numFmtId="281" fontId="12"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12" fillId="0" borderId="0"/>
    <xf numFmtId="281" fontId="12" fillId="0" borderId="0"/>
    <xf numFmtId="281" fontId="125" fillId="0" borderId="0"/>
    <xf numFmtId="281" fontId="86" fillId="38" borderId="0" applyNumberFormat="0" applyBorder="0" applyAlignment="0" applyProtection="0">
      <alignment vertical="center"/>
    </xf>
    <xf numFmtId="281" fontId="125" fillId="0" borderId="0"/>
    <xf numFmtId="281" fontId="86" fillId="38" borderId="0" applyNumberFormat="0" applyBorder="0" applyAlignment="0" applyProtection="0">
      <alignment vertical="center"/>
    </xf>
    <xf numFmtId="281" fontId="125" fillId="0" borderId="0"/>
    <xf numFmtId="281" fontId="86" fillId="38" borderId="0" applyNumberFormat="0" applyBorder="0" applyAlignment="0" applyProtection="0">
      <alignment vertical="center"/>
    </xf>
    <xf numFmtId="281" fontId="125" fillId="0" borderId="0"/>
    <xf numFmtId="281" fontId="86" fillId="38" borderId="0" applyNumberFormat="0" applyBorder="0" applyAlignment="0" applyProtection="0">
      <alignment vertical="center"/>
    </xf>
    <xf numFmtId="178" fontId="25" fillId="0" borderId="0" applyFont="0" applyFill="0" applyBorder="0" applyAlignment="0" applyProtection="0"/>
    <xf numFmtId="281" fontId="12" fillId="0" borderId="0"/>
    <xf numFmtId="281" fontId="25" fillId="0" borderId="0"/>
    <xf numFmtId="281" fontId="25" fillId="0" borderId="0"/>
    <xf numFmtId="281" fontId="25" fillId="0" borderId="0"/>
    <xf numFmtId="281" fontId="25" fillId="0" borderId="0"/>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1" fillId="22" borderId="0" applyNumberFormat="0" applyBorder="0" applyAlignment="0" applyProtection="0"/>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25"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Border="0">
      <protection locked="0"/>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86" fillId="38" borderId="0" applyNumberFormat="0" applyBorder="0" applyAlignment="0" applyProtection="0">
      <alignment vertical="center"/>
    </xf>
    <xf numFmtId="281" fontId="25" fillId="0" borderId="0"/>
    <xf numFmtId="281" fontId="125" fillId="0" borderId="0"/>
    <xf numFmtId="281" fontId="25" fillId="0" borderId="0"/>
    <xf numFmtId="281" fontId="86" fillId="38" borderId="0" applyNumberFormat="0" applyBorder="0" applyAlignment="0" applyProtection="0">
      <alignment vertical="center"/>
    </xf>
    <xf numFmtId="281" fontId="25" fillId="0" borderId="0"/>
    <xf numFmtId="281" fontId="39" fillId="0" borderId="32" applyNumberFormat="0" applyFill="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51" fillId="0" borderId="0"/>
    <xf numFmtId="281" fontId="25" fillId="0" borderId="0"/>
    <xf numFmtId="281" fontId="86" fillId="51" borderId="0" applyNumberFormat="0" applyBorder="0" applyAlignment="0" applyProtection="0">
      <alignment vertical="center"/>
    </xf>
    <xf numFmtId="281" fontId="51" fillId="0" borderId="0"/>
    <xf numFmtId="281" fontId="25" fillId="0" borderId="0"/>
    <xf numFmtId="281" fontId="25" fillId="0" borderId="0" applyNumberFormat="0" applyFont="0" applyFill="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178" fontId="26" fillId="0" borderId="0" applyFont="0" applyFill="0" applyBorder="0" applyAlignment="0" applyProtection="0">
      <alignment vertical="center"/>
    </xf>
    <xf numFmtId="281" fontId="25" fillId="0" borderId="0"/>
    <xf numFmtId="281" fontId="86" fillId="51" borderId="0" applyNumberFormat="0" applyBorder="0" applyAlignment="0" applyProtection="0">
      <alignment vertical="center"/>
    </xf>
    <xf numFmtId="281" fontId="25" fillId="0" borderId="0"/>
    <xf numFmtId="281" fontId="86" fillId="27" borderId="0" applyNumberFormat="0" applyBorder="0" applyAlignment="0" applyProtection="0">
      <alignment vertical="center"/>
    </xf>
    <xf numFmtId="281" fontId="194" fillId="61" borderId="0" applyNumberFormat="0" applyBorder="0" applyAlignment="0" applyProtection="0"/>
    <xf numFmtId="281" fontId="25" fillId="0" borderId="0"/>
    <xf numFmtId="281" fontId="86" fillId="27"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27"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12"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43" fontId="12" fillId="0" borderId="0" applyFill="0" applyBorder="0" applyAlignment="0"/>
    <xf numFmtId="281" fontId="25" fillId="0" borderId="0"/>
    <xf numFmtId="281" fontId="86" fillId="43"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175" fillId="0" borderId="0" applyNumberFormat="0" applyFill="0" applyBorder="0" applyAlignment="0" applyProtection="0">
      <alignment vertical="top"/>
      <protection locked="0"/>
    </xf>
    <xf numFmtId="281" fontId="12" fillId="0" borderId="0"/>
    <xf numFmtId="281" fontId="25" fillId="0" borderId="0" applyNumberFormat="0" applyFont="0" applyFill="0" applyBorder="0" applyAlignment="0" applyProtection="0">
      <alignment vertical="center"/>
    </xf>
    <xf numFmtId="281" fontId="120" fillId="29" borderId="0" applyNumberFormat="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86" fillId="29"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36" fillId="0" borderId="0" applyFont="0" applyFill="0" applyBorder="0" applyAlignment="0" applyProtection="0"/>
    <xf numFmtId="281" fontId="125"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52" fillId="4" borderId="8"/>
    <xf numFmtId="281" fontId="125" fillId="0" borderId="0"/>
    <xf numFmtId="281" fontId="125" fillId="0" borderId="0"/>
    <xf numFmtId="281" fontId="25" fillId="0" borderId="0"/>
    <xf numFmtId="281" fontId="125" fillId="0" borderId="0"/>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125" fillId="0" borderId="0"/>
    <xf numFmtId="281" fontId="86" fillId="26" borderId="19" applyNumberFormat="0" applyFont="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12" fillId="0" borderId="0"/>
    <xf numFmtId="281" fontId="12" fillId="0" borderId="0"/>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36" fillId="49" borderId="0" applyNumberFormat="0" applyBorder="0" applyAlignment="0" applyProtection="0">
      <alignment vertical="center"/>
    </xf>
    <xf numFmtId="281" fontId="12" fillId="0" borderId="0"/>
    <xf numFmtId="281" fontId="86" fillId="26" borderId="19" applyNumberFormat="0" applyFont="0" applyAlignment="0" applyProtection="0">
      <alignment vertical="center"/>
    </xf>
    <xf numFmtId="281" fontId="12"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125" fillId="0" borderId="0"/>
    <xf numFmtId="281" fontId="125" fillId="0" borderId="0"/>
    <xf numFmtId="281" fontId="25" fillId="0" borderId="0">
      <alignment vertical="center"/>
    </xf>
    <xf numFmtId="281" fontId="12"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lignment vertical="center"/>
    </xf>
    <xf numFmtId="281" fontId="125" fillId="0" borderId="0"/>
    <xf numFmtId="281" fontId="125" fillId="0" borderId="0"/>
    <xf numFmtId="281" fontId="12"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142" fillId="0" borderId="0"/>
    <xf numFmtId="281" fontId="25" fillId="0" borderId="0"/>
    <xf numFmtId="281" fontId="145" fillId="0" borderId="0"/>
    <xf numFmtId="281" fontId="145" fillId="0" borderId="0"/>
    <xf numFmtId="281" fontId="25" fillId="0" borderId="0"/>
    <xf numFmtId="281" fontId="86" fillId="35" borderId="0" applyNumberFormat="0" applyBorder="0" applyAlignment="0" applyProtection="0">
      <alignment vertical="center"/>
    </xf>
    <xf numFmtId="281" fontId="145" fillId="0" borderId="0"/>
    <xf numFmtId="281" fontId="86" fillId="27" borderId="0" applyNumberFormat="0" applyBorder="0" applyAlignment="0" applyProtection="0">
      <alignment vertical="center"/>
    </xf>
    <xf numFmtId="281" fontId="145" fillId="0" borderId="0"/>
    <xf numFmtId="281" fontId="25" fillId="0" borderId="0" applyNumberFormat="0" applyFont="0" applyFill="0" applyBorder="0" applyAlignment="0" applyProtection="0">
      <alignment vertical="center"/>
    </xf>
    <xf numFmtId="281" fontId="145" fillId="0" borderId="0"/>
    <xf numFmtId="281" fontId="14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12" fillId="0" borderId="0"/>
    <xf numFmtId="281" fontId="125" fillId="0" borderId="0"/>
    <xf numFmtId="281" fontId="125" fillId="0" borderId="0"/>
    <xf numFmtId="281" fontId="125" fillId="0" borderId="0"/>
    <xf numFmtId="281" fontId="125" fillId="0" borderId="0"/>
    <xf numFmtId="281" fontId="12" fillId="0" borderId="0"/>
    <xf numFmtId="281" fontId="86" fillId="37" borderId="0" applyNumberFormat="0" applyBorder="0" applyAlignment="0" applyProtection="0">
      <alignment vertical="center"/>
    </xf>
    <xf numFmtId="281" fontId="12" fillId="0" borderId="0"/>
    <xf numFmtId="281" fontId="28" fillId="0" borderId="0"/>
    <xf numFmtId="281" fontId="28"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125" fillId="0" borderId="0"/>
    <xf numFmtId="281" fontId="36" fillId="53"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36" fillId="53" borderId="0" applyNumberFormat="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 fillId="0" borderId="0"/>
    <xf numFmtId="281" fontId="25" fillId="15" borderId="17" applyNumberFormat="0" applyFont="0" applyAlignment="0" applyProtection="0"/>
    <xf numFmtId="281" fontId="12"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86" fillId="38" borderId="0" applyNumberFormat="0" applyBorder="0" applyAlignment="0" applyProtection="0">
      <alignment vertical="center"/>
    </xf>
    <xf numFmtId="281" fontId="12" fillId="0" borderId="0"/>
    <xf numFmtId="281" fontId="26" fillId="9" borderId="0" applyNumberFormat="0" applyBorder="0" applyAlignment="0" applyProtection="0">
      <alignment vertical="center"/>
    </xf>
    <xf numFmtId="281" fontId="145" fillId="0" borderId="0"/>
    <xf numFmtId="281" fontId="12" fillId="0" borderId="0"/>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protection locked="0"/>
    </xf>
    <xf numFmtId="281" fontId="25" fillId="0" borderId="0" applyNumberFormat="0" applyFont="0" applyFill="0" applyBorder="0" applyAlignment="0" applyProtection="0">
      <alignment vertical="center"/>
    </xf>
    <xf numFmtId="281" fontId="25" fillId="0" borderId="0"/>
    <xf numFmtId="178" fontId="86" fillId="0" borderId="0" applyFont="0" applyFill="0" applyBorder="0" applyAlignment="0" applyProtection="0">
      <alignment vertical="center"/>
    </xf>
    <xf numFmtId="281" fontId="125" fillId="0" borderId="0"/>
    <xf numFmtId="178" fontId="26" fillId="0" borderId="0" applyFont="0" applyFill="0" applyBorder="0" applyAlignment="0" applyProtection="0">
      <alignment vertical="center"/>
    </xf>
    <xf numFmtId="281" fontId="125" fillId="0" borderId="0"/>
    <xf numFmtId="281" fontId="12" fillId="0" borderId="0"/>
    <xf numFmtId="281" fontId="12" fillId="0" borderId="0"/>
    <xf numFmtId="281" fontId="86" fillId="28" borderId="0" applyNumberFormat="0" applyBorder="0" applyAlignment="0" applyProtection="0">
      <alignment vertical="center"/>
    </xf>
    <xf numFmtId="281" fontId="25" fillId="0" borderId="0"/>
    <xf numFmtId="281" fontId="25" fillId="0" borderId="0"/>
    <xf numFmtId="281" fontId="86" fillId="40" borderId="0" applyNumberFormat="0" applyBorder="0" applyAlignment="0" applyProtection="0">
      <alignment vertical="center"/>
    </xf>
    <xf numFmtId="281" fontId="25" fillId="0" borderId="0"/>
    <xf numFmtId="281" fontId="86" fillId="40" borderId="0" applyNumberFormat="0" applyBorder="0" applyAlignment="0" applyProtection="0">
      <alignment vertical="center"/>
    </xf>
    <xf numFmtId="281" fontId="86" fillId="0" borderId="0">
      <alignment vertical="center"/>
    </xf>
    <xf numFmtId="281" fontId="25" fillId="0" borderId="0"/>
    <xf numFmtId="281" fontId="86" fillId="40" borderId="0" applyNumberFormat="0" applyBorder="0" applyAlignment="0" applyProtection="0">
      <alignment vertical="center"/>
    </xf>
    <xf numFmtId="281" fontId="86" fillId="0" borderId="0">
      <alignment vertical="center"/>
    </xf>
    <xf numFmtId="281" fontId="25" fillId="0" borderId="0"/>
    <xf numFmtId="281" fontId="86" fillId="40" borderId="0" applyNumberFormat="0" applyBorder="0" applyAlignment="0" applyProtection="0">
      <alignment vertical="center"/>
    </xf>
    <xf numFmtId="281" fontId="25" fillId="0" borderId="0"/>
    <xf numFmtId="281" fontId="25"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12"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2" fillId="0" borderId="0">
      <protection locked="0"/>
    </xf>
    <xf numFmtId="281" fontId="86" fillId="28" borderId="0" applyNumberFormat="0" applyBorder="0" applyAlignment="0" applyProtection="0">
      <alignment vertical="center"/>
    </xf>
    <xf numFmtId="281" fontId="125" fillId="0" borderId="0"/>
    <xf numFmtId="281" fontId="125" fillId="0" borderId="0"/>
    <xf numFmtId="281" fontId="12" fillId="0" borderId="0">
      <protection locked="0"/>
    </xf>
    <xf numFmtId="281" fontId="12" fillId="0" borderId="0"/>
    <xf numFmtId="281" fontId="125" fillId="0" borderId="0"/>
    <xf numFmtId="281" fontId="25" fillId="0" borderId="0" applyNumberFormat="0" applyFont="0" applyFill="0" applyBorder="0" applyAlignment="0" applyProtection="0">
      <alignment vertical="center"/>
    </xf>
    <xf numFmtId="281" fontId="12" fillId="0" borderId="0">
      <alignment vertical="center"/>
    </xf>
    <xf numFmtId="281" fontId="12" fillId="0" borderId="0">
      <alignment vertical="center"/>
    </xf>
    <xf numFmtId="281" fontId="125" fillId="0" borderId="0"/>
    <xf numFmtId="281" fontId="125" fillId="0" borderId="0"/>
    <xf numFmtId="281" fontId="125" fillId="0" borderId="0"/>
    <xf numFmtId="281" fontId="86" fillId="43" borderId="0" applyNumberFormat="0" applyBorder="0" applyAlignment="0" applyProtection="0">
      <alignment vertical="center"/>
    </xf>
    <xf numFmtId="281" fontId="12" fillId="0" borderId="0"/>
    <xf numFmtId="281" fontId="152" fillId="52" borderId="0" applyNumberFormat="0" applyBorder="0" applyAlignment="0" applyProtection="0">
      <alignment vertical="center"/>
    </xf>
    <xf numFmtId="281" fontId="125" fillId="0" borderId="0"/>
    <xf numFmtId="281" fontId="125" fillId="0" borderId="0"/>
    <xf numFmtId="281" fontId="25" fillId="0" borderId="0"/>
    <xf numFmtId="281" fontId="125" fillId="0" borderId="0"/>
    <xf numFmtId="281" fontId="12"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125" fillId="0" borderId="0"/>
    <xf numFmtId="281" fontId="25" fillId="0" borderId="0">
      <alignment vertical="center"/>
    </xf>
    <xf numFmtId="281" fontId="25" fillId="0" borderId="0">
      <alignment vertical="center"/>
    </xf>
    <xf numFmtId="281" fontId="175" fillId="0" borderId="0" applyNumberFormat="0" applyFill="0" applyBorder="0" applyAlignment="0" applyProtection="0">
      <alignment vertical="top"/>
      <protection locked="0"/>
    </xf>
    <xf numFmtId="281" fontId="86" fillId="30" borderId="0" applyNumberFormat="0" applyBorder="0" applyAlignment="0" applyProtection="0">
      <alignment vertical="center"/>
    </xf>
    <xf numFmtId="281" fontId="12" fillId="0" borderId="0"/>
    <xf numFmtId="281" fontId="125" fillId="0" borderId="0"/>
    <xf numFmtId="281" fontId="125" fillId="0" borderId="0"/>
    <xf numFmtId="281" fontId="125" fillId="0" borderId="0"/>
    <xf numFmtId="281" fontId="12" fillId="0" borderId="0"/>
    <xf numFmtId="281" fontId="12" fillId="0" borderId="0"/>
    <xf numFmtId="281" fontId="86" fillId="45"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178" fontId="25" fillId="0" borderId="0" applyFont="0" applyFill="0" applyBorder="0" applyAlignment="0" applyProtection="0">
      <alignment vertical="center"/>
    </xf>
    <xf numFmtId="281" fontId="125" fillId="0" borderId="0"/>
    <xf numFmtId="178" fontId="25" fillId="0" borderId="0" applyFont="0" applyFill="0" applyBorder="0" applyAlignment="0" applyProtection="0">
      <alignment vertical="center"/>
    </xf>
    <xf numFmtId="281" fontId="1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125" fillId="0" borderId="0"/>
    <xf numFmtId="281" fontId="12" fillId="0" borderId="0"/>
    <xf numFmtId="281" fontId="188" fillId="7" borderId="13" applyNumberFormat="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79" fillId="0" borderId="0" applyNumberFormat="0" applyFill="0" applyBorder="0" applyAlignment="0" applyProtection="0">
      <alignment vertical="top"/>
      <protection locked="0"/>
    </xf>
    <xf numFmtId="281" fontId="125" fillId="0" borderId="0"/>
    <xf numFmtId="281" fontId="179" fillId="0" borderId="0" applyNumberFormat="0" applyFill="0" applyBorder="0" applyAlignment="0" applyProtection="0">
      <alignment vertical="top"/>
      <protection locked="0"/>
    </xf>
    <xf numFmtId="281" fontId="12" fillId="0" borderId="0"/>
    <xf numFmtId="281" fontId="12" fillId="0" borderId="0"/>
    <xf numFmtId="281" fontId="125" fillId="0" borderId="0"/>
    <xf numFmtId="281" fontId="125" fillId="0" borderId="0"/>
    <xf numFmtId="281" fontId="86" fillId="29" borderId="0" applyNumberFormat="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12" fillId="0" borderId="0"/>
    <xf numFmtId="281" fontId="12" fillId="0" borderId="0"/>
    <xf numFmtId="281" fontId="125" fillId="0" borderId="0"/>
    <xf numFmtId="281" fontId="125" fillId="0" borderId="0"/>
    <xf numFmtId="281" fontId="125" fillId="0" borderId="0"/>
    <xf numFmtId="281" fontId="86" fillId="43"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12" fillId="0" borderId="0"/>
    <xf numFmtId="281" fontId="125" fillId="0" borderId="0"/>
    <xf numFmtId="281" fontId="1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 fillId="0" borderId="0"/>
    <xf numFmtId="281" fontId="86" fillId="27" borderId="0" applyNumberFormat="0" applyBorder="0" applyAlignment="0" applyProtection="0">
      <alignment vertical="center"/>
    </xf>
    <xf numFmtId="281" fontId="125" fillId="0" borderId="0"/>
    <xf numFmtId="281" fontId="86" fillId="35" borderId="0" applyNumberFormat="0" applyBorder="0" applyAlignment="0" applyProtection="0">
      <alignment vertical="center"/>
    </xf>
    <xf numFmtId="281" fontId="125" fillId="0" borderId="0"/>
    <xf numFmtId="281" fontId="125" fillId="0" borderId="0"/>
    <xf numFmtId="281" fontId="86" fillId="27" borderId="0" applyNumberFormat="0" applyBorder="0" applyAlignment="0" applyProtection="0">
      <alignment vertical="center"/>
    </xf>
    <xf numFmtId="281" fontId="125" fillId="0" borderId="0"/>
    <xf numFmtId="281" fontId="86" fillId="27" borderId="0" applyNumberFormat="0" applyBorder="0" applyAlignment="0" applyProtection="0">
      <alignment vertical="center"/>
    </xf>
    <xf numFmtId="281" fontId="12" fillId="0" borderId="0"/>
    <xf numFmtId="281" fontId="137" fillId="16" borderId="13" applyNumberFormat="0" applyAlignment="0" applyProtection="0"/>
    <xf numFmtId="281" fontId="12"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8" fillId="0" borderId="0"/>
    <xf numFmtId="176" fontId="229"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0" borderId="0">
      <alignment vertical="center"/>
    </xf>
    <xf numFmtId="281" fontId="86" fillId="0" borderId="0">
      <alignment vertical="center"/>
    </xf>
    <xf numFmtId="281" fontId="33" fillId="0" borderId="28">
      <alignment horizontal="left" vertical="center"/>
    </xf>
    <xf numFmtId="281" fontId="12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86" fillId="43" borderId="0" applyNumberFormat="0" applyBorder="0" applyAlignment="0" applyProtection="0">
      <alignment vertical="center"/>
    </xf>
    <xf numFmtId="281" fontId="125" fillId="0" borderId="0"/>
    <xf numFmtId="281" fontId="86" fillId="43" borderId="0" applyNumberFormat="0" applyBorder="0" applyAlignment="0" applyProtection="0">
      <alignment vertical="center"/>
    </xf>
    <xf numFmtId="281" fontId="52" fillId="4" borderId="8"/>
    <xf numFmtId="281" fontId="28" fillId="0" borderId="0"/>
    <xf numFmtId="281" fontId="86" fillId="2"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xf numFmtId="281" fontId="28"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169" fillId="0" borderId="0" applyNumberFormat="0" applyFill="0" applyBorder="0" applyAlignment="0" applyProtection="0"/>
    <xf numFmtId="281" fontId="28"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125" fillId="0" borderId="0"/>
    <xf numFmtId="281" fontId="86" fillId="27" borderId="0" applyNumberFormat="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28" fillId="0" borderId="0"/>
    <xf numFmtId="281" fontId="125" fillId="0" borderId="0"/>
    <xf numFmtId="281" fontId="125" fillId="0" borderId="0"/>
    <xf numFmtId="281" fontId="125" fillId="0" borderId="0"/>
    <xf numFmtId="281" fontId="125" fillId="0" borderId="0"/>
    <xf numFmtId="281" fontId="28" fillId="0" borderId="0"/>
    <xf numFmtId="281" fontId="171" fillId="49" borderId="0" applyNumberFormat="0" applyBorder="0" applyAlignment="0" applyProtection="0"/>
    <xf numFmtId="281" fontId="125"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25" fillId="0" borderId="0"/>
    <xf numFmtId="281" fontId="1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137" fillId="7" borderId="13" applyNumberFormat="0" applyAlignment="0" applyProtection="0"/>
    <xf numFmtId="281" fontId="125" fillId="0" borderId="0"/>
    <xf numFmtId="281" fontId="137" fillId="7" borderId="13" applyNumberFormat="0" applyAlignment="0" applyProtection="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37" fillId="7" borderId="13" applyNumberFormat="0" applyAlignment="0" applyProtection="0"/>
    <xf numFmtId="281" fontId="125" fillId="0" borderId="0"/>
    <xf numFmtId="281" fontId="25" fillId="0" borderId="0" applyNumberFormat="0" applyFont="0" applyFill="0" applyBorder="0" applyAlignment="0" applyProtection="0">
      <alignment vertical="center"/>
    </xf>
    <xf numFmtId="281" fontId="137" fillId="7" borderId="13" applyNumberFormat="0" applyAlignment="0" applyProtection="0"/>
    <xf numFmtId="281" fontId="28" fillId="0" borderId="0"/>
    <xf numFmtId="281" fontId="194" fillId="71" borderId="0" applyNumberFormat="0" applyBorder="0" applyAlignment="0" applyProtection="0"/>
    <xf numFmtId="281" fontId="125" fillId="0" borderId="0"/>
    <xf numFmtId="281" fontId="25" fillId="0" borderId="0" applyNumberFormat="0" applyFont="0" applyFill="0" applyBorder="0" applyAlignment="0" applyProtection="0">
      <alignment vertical="center"/>
    </xf>
    <xf numFmtId="281" fontId="125" fillId="0" borderId="0"/>
    <xf numFmtId="281" fontId="194" fillId="7" borderId="0" applyNumberFormat="0" applyBorder="0" applyAlignment="0" applyProtection="0"/>
    <xf numFmtId="281" fontId="125" fillId="0" borderId="0"/>
    <xf numFmtId="281" fontId="28"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8" fillId="0" borderId="0"/>
    <xf numFmtId="281" fontId="125" fillId="0" borderId="0"/>
    <xf numFmtId="281" fontId="125" fillId="0" borderId="0"/>
    <xf numFmtId="281" fontId="125" fillId="0" borderId="0"/>
    <xf numFmtId="281" fontId="28"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12" fillId="0" borderId="0">
      <alignment vertical="center"/>
    </xf>
    <xf numFmtId="281" fontId="28" fillId="0" borderId="0"/>
    <xf numFmtId="281" fontId="125" fillId="0" borderId="0"/>
    <xf numFmtId="281" fontId="86" fillId="40" borderId="0" applyNumberFormat="0" applyBorder="0" applyAlignment="0" applyProtection="0">
      <alignment vertical="center"/>
    </xf>
    <xf numFmtId="281" fontId="125" fillId="0" borderId="0"/>
    <xf numFmtId="281" fontId="86" fillId="40" borderId="0" applyNumberFormat="0" applyBorder="0" applyAlignment="0" applyProtection="0">
      <alignment vertical="center"/>
    </xf>
    <xf numFmtId="281" fontId="125" fillId="0" borderId="0"/>
    <xf numFmtId="281" fontId="86" fillId="40" borderId="0" applyNumberFormat="0" applyBorder="0" applyAlignment="0" applyProtection="0">
      <alignment vertical="center"/>
    </xf>
    <xf numFmtId="281" fontId="125" fillId="0" borderId="0"/>
    <xf numFmtId="281" fontId="86" fillId="40" borderId="0" applyNumberFormat="0" applyBorder="0" applyAlignment="0" applyProtection="0">
      <alignment vertical="center"/>
    </xf>
    <xf numFmtId="281" fontId="28"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86" fillId="35" borderId="0" applyNumberFormat="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xf numFmtId="281" fontId="12" fillId="0" borderId="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86" fillId="0" borderId="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12" fillId="0" borderId="0"/>
    <xf numFmtId="281" fontId="125" fillId="0" borderId="0"/>
    <xf numFmtId="281" fontId="26" fillId="0" borderId="0">
      <alignment vertical="center"/>
    </xf>
    <xf numFmtId="281" fontId="125" fillId="0" borderId="0"/>
    <xf numFmtId="281" fontId="125" fillId="0" borderId="0"/>
    <xf numFmtId="281" fontId="12"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21" fillId="7" borderId="16" applyNumberFormat="0" applyAlignment="0" applyProtection="0">
      <alignment vertical="center"/>
    </xf>
    <xf numFmtId="281" fontId="12" fillId="0" borderId="0"/>
    <xf numFmtId="256" fontId="25" fillId="0" borderId="0" applyFill="0" applyBorder="0" applyAlignment="0" applyProtection="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125" fillId="0" borderId="0"/>
    <xf numFmtId="281" fontId="125" fillId="0" borderId="0"/>
    <xf numFmtId="281" fontId="86" fillId="37" borderId="0" applyNumberFormat="0" applyBorder="0" applyAlignment="0" applyProtection="0">
      <alignment vertical="center"/>
    </xf>
    <xf numFmtId="281" fontId="86" fillId="40" borderId="0" applyNumberFormat="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253" fillId="16" borderId="0">
      <alignment horizontal="left"/>
    </xf>
    <xf numFmtId="281" fontId="125" fillId="0" borderId="0"/>
    <xf numFmtId="281" fontId="125" fillId="0" borderId="0"/>
    <xf numFmtId="281" fontId="25" fillId="0" borderId="0" applyNumberFormat="0" applyFont="0" applyFill="0" applyBorder="0" applyAlignment="0" applyProtection="0">
      <alignment vertical="center"/>
    </xf>
    <xf numFmtId="281" fontId="253" fillId="16" borderId="0">
      <alignment horizontal="left"/>
    </xf>
    <xf numFmtId="281" fontId="125" fillId="0" borderId="0"/>
    <xf numFmtId="281" fontId="125" fillId="0" borderId="0"/>
    <xf numFmtId="281" fontId="125" fillId="0" borderId="0"/>
    <xf numFmtId="281" fontId="132" fillId="0" borderId="0" applyNumberFormat="0" applyFill="0" applyBorder="0" applyAlignment="0" applyProtection="0">
      <alignment vertical="center"/>
    </xf>
    <xf numFmtId="281" fontId="125" fillId="0" borderId="0"/>
    <xf numFmtId="281" fontId="1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254" fillId="46" borderId="0" applyNumberFormat="0" applyBorder="0" applyAlignment="0" applyProtection="0">
      <alignment vertical="center"/>
    </xf>
    <xf numFmtId="281" fontId="125" fillId="0" borderId="0"/>
    <xf numFmtId="281" fontId="125" fillId="0" borderId="0"/>
    <xf numFmtId="281" fontId="25" fillId="0" borderId="0"/>
    <xf numFmtId="281" fontId="125" fillId="0" borderId="0"/>
    <xf numFmtId="281" fontId="125" fillId="0" borderId="0"/>
    <xf numFmtId="281" fontId="12" fillId="0" borderId="0"/>
    <xf numFmtId="281" fontId="86" fillId="2" borderId="0" applyNumberFormat="0" applyBorder="0" applyAlignment="0" applyProtection="0">
      <alignment vertical="center"/>
    </xf>
    <xf numFmtId="281" fontId="25" fillId="0" borderId="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59" fillId="9"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28"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125" fillId="0" borderId="0"/>
    <xf numFmtId="281" fontId="125" fillId="0" borderId="0"/>
    <xf numFmtId="281" fontId="125" fillId="0" borderId="0"/>
    <xf numFmtId="281" fontId="12" fillId="0" borderId="0"/>
    <xf numFmtId="281" fontId="86" fillId="27" borderId="0" applyNumberFormat="0" applyBorder="0" applyAlignment="0" applyProtection="0">
      <alignment vertical="center"/>
    </xf>
    <xf numFmtId="281" fontId="12" fillId="0" borderId="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125" fillId="0" borderId="0"/>
    <xf numFmtId="281" fontId="26" fillId="10" borderId="0" applyNumberFormat="0" applyBorder="0" applyAlignment="0" applyProtection="0">
      <alignment vertical="center"/>
    </xf>
    <xf numFmtId="281" fontId="125" fillId="0" borderId="0"/>
    <xf numFmtId="281" fontId="86" fillId="43" borderId="0" applyNumberFormat="0" applyBorder="0" applyAlignment="0" applyProtection="0">
      <alignment vertical="center"/>
    </xf>
    <xf numFmtId="281" fontId="125"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5" fillId="0" borderId="0"/>
    <xf numFmtId="281" fontId="125" fillId="0" borderId="0"/>
    <xf numFmtId="281" fontId="28" fillId="0" borderId="0"/>
    <xf numFmtId="281" fontId="125" fillId="0" borderId="0"/>
    <xf numFmtId="281" fontId="125"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 fillId="0" borderId="0"/>
    <xf numFmtId="281" fontId="12" fillId="0" borderId="0"/>
    <xf numFmtId="281" fontId="125" fillId="0" borderId="0"/>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 fillId="0" borderId="0"/>
    <xf numFmtId="281" fontId="86" fillId="0" borderId="0">
      <alignment vertical="center"/>
    </xf>
    <xf numFmtId="281" fontId="86" fillId="0" borderId="0">
      <alignment vertical="center"/>
    </xf>
    <xf numFmtId="281" fontId="12" fillId="0" borderId="0"/>
    <xf numFmtId="281" fontId="86" fillId="29" borderId="0" applyNumberFormat="0" applyBorder="0" applyAlignment="0" applyProtection="0">
      <alignment vertical="center"/>
    </xf>
    <xf numFmtId="281" fontId="125" fillId="0" borderId="0"/>
    <xf numFmtId="281" fontId="125" fillId="0" borderId="0"/>
    <xf numFmtId="281" fontId="125" fillId="0" borderId="0"/>
    <xf numFmtId="281" fontId="12" fillId="0" borderId="0"/>
    <xf numFmtId="281" fontId="25" fillId="0" borderId="0" applyNumberFormat="0" applyFont="0" applyFill="0" applyBorder="0" applyAlignment="0" applyProtection="0">
      <alignment vertical="center"/>
    </xf>
    <xf numFmtId="281" fontId="12" fillId="0" borderId="0"/>
    <xf numFmtId="204" fontId="255" fillId="0" borderId="0" applyNumberFormat="0" applyFont="0" applyFill="0" applyBorder="0" applyAlignment="0" applyProtection="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45"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45" borderId="0" applyNumberFormat="0" applyBorder="0" applyAlignment="0" applyProtection="0">
      <alignment vertical="center"/>
    </xf>
    <xf numFmtId="281" fontId="125" fillId="0" borderId="0"/>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125" fillId="0" borderId="0"/>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15" borderId="17" applyNumberFormat="0" applyFont="0" applyAlignment="0" applyProtection="0"/>
    <xf numFmtId="281" fontId="12"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25" fillId="0" borderId="0"/>
    <xf numFmtId="281" fontId="125" fillId="0" borderId="0"/>
    <xf numFmtId="281" fontId="51" fillId="0" borderId="0"/>
    <xf numFmtId="281" fontId="125" fillId="0" borderId="0"/>
    <xf numFmtId="281" fontId="125" fillId="0" borderId="0"/>
    <xf numFmtId="281" fontId="12" fillId="0" borderId="0"/>
    <xf numFmtId="281" fontId="125" fillId="0" borderId="0"/>
    <xf numFmtId="281" fontId="12" fillId="0" borderId="0"/>
    <xf numFmtId="281" fontId="125" fillId="0" borderId="0"/>
    <xf numFmtId="281" fontId="125" fillId="0" borderId="0"/>
    <xf numFmtId="281" fontId="125" fillId="0" borderId="0"/>
    <xf numFmtId="281" fontId="12"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62" fontId="25" fillId="79" borderId="0" applyBorder="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xf numFmtId="281" fontId="125"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125" fillId="0" borderId="0"/>
    <xf numFmtId="281" fontId="125" fillId="0" borderId="0"/>
    <xf numFmtId="281" fontId="86" fillId="43" borderId="0" applyNumberFormat="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12" fillId="0" borderId="0"/>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12" fillId="0" borderId="0"/>
    <xf numFmtId="281" fontId="86" fillId="40"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36" fillId="9"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125" fillId="0" borderId="0"/>
    <xf numFmtId="281" fontId="125" fillId="0" borderId="0"/>
    <xf numFmtId="281" fontId="125" fillId="0" borderId="0"/>
    <xf numFmtId="281" fontId="125" fillId="0" borderId="0"/>
    <xf numFmtId="281" fontId="12" fillId="0" borderId="0"/>
    <xf numFmtId="281" fontId="125" fillId="0" borderId="0"/>
    <xf numFmtId="281" fontId="12" fillId="0" borderId="0" applyFill="0" applyBorder="0" applyAlignment="0"/>
    <xf numFmtId="281" fontId="125"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12" fillId="0" borderId="0"/>
    <xf numFmtId="281" fontId="12" fillId="0" borderId="0"/>
    <xf numFmtId="281" fontId="125" fillId="0" borderId="0"/>
    <xf numFmtId="281" fontId="125" fillId="0" borderId="0"/>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53"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125" fillId="0" borderId="0"/>
    <xf numFmtId="178"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 fillId="0" borderId="0"/>
    <xf numFmtId="281" fontId="12" fillId="0" borderId="0"/>
    <xf numFmtId="281" fontId="12" fillId="0" borderId="0"/>
    <xf numFmtId="281" fontId="125" fillId="0" borderId="0"/>
    <xf numFmtId="281" fontId="125" fillId="0" borderId="0"/>
    <xf numFmtId="281" fontId="125" fillId="0" borderId="0"/>
    <xf numFmtId="281" fontId="125" fillId="0" borderId="0"/>
    <xf numFmtId="281" fontId="12"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52" fillId="7" borderId="8"/>
    <xf numFmtId="281" fontId="256" fillId="0" borderId="0" applyNumberFormat="0" applyFill="0" applyBorder="0" applyAlignment="0" applyProtection="0">
      <alignment vertical="top"/>
      <protection locked="0"/>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 fillId="0" borderId="0"/>
    <xf numFmtId="281" fontId="125" fillId="0" borderId="0"/>
    <xf numFmtId="281" fontId="86" fillId="2" borderId="0" applyNumberFormat="0" applyBorder="0" applyAlignment="0" applyProtection="0">
      <alignment vertical="center"/>
    </xf>
    <xf numFmtId="281" fontId="125" fillId="0" borderId="0"/>
    <xf numFmtId="281" fontId="125" fillId="0" borderId="0"/>
    <xf numFmtId="281" fontId="152" fillId="52"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15" fontId="25" fillId="0" borderId="0" applyFont="0" applyFill="0" applyBorder="0" applyAlignment="0" applyProtection="0"/>
    <xf numFmtId="281" fontId="28" fillId="0" borderId="0"/>
    <xf numFmtId="281" fontId="12" fillId="0" borderId="0" applyFill="0" applyBorder="0" applyAlignment="0"/>
    <xf numFmtId="185" fontId="14" fillId="0" borderId="0" applyFont="0" applyFill="0" applyBorder="0" applyAlignment="0" applyProtection="0"/>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28" fillId="0" borderId="0"/>
    <xf numFmtId="281" fontId="12" fillId="0" borderId="0"/>
    <xf numFmtId="281" fontId="33" fillId="0" borderId="28">
      <alignment horizontal="lef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35"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125" fillId="0" borderId="0"/>
    <xf numFmtId="281" fontId="125" fillId="0" borderId="0"/>
    <xf numFmtId="281" fontId="1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86" fillId="38" borderId="0" applyNumberFormat="0" applyBorder="0" applyAlignment="0" applyProtection="0">
      <alignment vertical="center"/>
    </xf>
    <xf numFmtId="281" fontId="125" fillId="0" borderId="0"/>
    <xf numFmtId="281" fontId="125" fillId="0" borderId="0"/>
    <xf numFmtId="281" fontId="12" fillId="0" borderId="0"/>
    <xf numFmtId="281" fontId="129" fillId="7" borderId="0" applyNumberFormat="0" applyBorder="0" applyAlignment="0" applyProtection="0">
      <alignment vertical="center"/>
    </xf>
    <xf numFmtId="281" fontId="125" fillId="0" borderId="0"/>
    <xf numFmtId="281" fontId="125" fillId="0" borderId="0"/>
    <xf numFmtId="281" fontId="125" fillId="0" borderId="0"/>
    <xf numFmtId="281" fontId="125" fillId="0" borderId="0"/>
    <xf numFmtId="281" fontId="12" fillId="0" borderId="0"/>
    <xf numFmtId="281" fontId="125" fillId="0" borderId="0"/>
    <xf numFmtId="281" fontId="125" fillId="0" borderId="0"/>
    <xf numFmtId="281" fontId="125"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86" fillId="28"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25" fillId="0" borderId="0"/>
    <xf numFmtId="281" fontId="12" fillId="0" borderId="0"/>
    <xf numFmtId="281" fontId="25" fillId="0" borderId="0" applyNumberFormat="0" applyFont="0" applyFill="0" applyBorder="0" applyAlignment="0" applyProtection="0">
      <alignment vertical="center"/>
    </xf>
    <xf numFmtId="281" fontId="125" fillId="0" borderId="0"/>
    <xf numFmtId="281" fontId="12" fillId="0" borderId="0"/>
    <xf numFmtId="281" fontId="12" fillId="0" borderId="0"/>
    <xf numFmtId="281" fontId="86" fillId="51" borderId="0" applyNumberFormat="0" applyBorder="0" applyAlignment="0" applyProtection="0">
      <alignment vertical="center"/>
    </xf>
    <xf numFmtId="281" fontId="125" fillId="0" borderId="0"/>
    <xf numFmtId="281" fontId="86" fillId="51" borderId="0" applyNumberFormat="0" applyBorder="0" applyAlignment="0" applyProtection="0">
      <alignment vertical="center"/>
    </xf>
    <xf numFmtId="281" fontId="12" fillId="0" borderId="0"/>
    <xf numFmtId="281" fontId="125" fillId="0" borderId="0"/>
    <xf numFmtId="281" fontId="125" fillId="0" borderId="0"/>
    <xf numFmtId="281" fontId="25" fillId="0" borderId="0" applyNumberFormat="0" applyFont="0" applyFill="0" applyBorder="0" applyAlignment="0" applyProtection="0">
      <alignment vertical="center"/>
    </xf>
    <xf numFmtId="281" fontId="125" fillId="0" borderId="0"/>
    <xf numFmtId="281" fontId="125"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 fillId="0" borderId="0"/>
    <xf numFmtId="281" fontId="125" fillId="0" borderId="0"/>
    <xf numFmtId="281" fontId="125" fillId="0" borderId="0"/>
    <xf numFmtId="281" fontId="125" fillId="0" borderId="0"/>
    <xf numFmtId="281" fontId="25"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114" fillId="0" borderId="0"/>
    <xf numFmtId="281" fontId="25" fillId="0" borderId="0" applyNumberFormat="0" applyFont="0" applyFill="0" applyBorder="0" applyAlignment="0" applyProtection="0">
      <alignment vertical="center"/>
    </xf>
    <xf numFmtId="281" fontId="125" fillId="0" borderId="0"/>
    <xf numFmtId="281" fontId="86" fillId="43" borderId="0" applyNumberFormat="0" applyBorder="0" applyAlignment="0" applyProtection="0">
      <alignment vertical="center"/>
    </xf>
    <xf numFmtId="281" fontId="86" fillId="28" borderId="0" applyNumberFormat="0" applyBorder="0" applyAlignment="0" applyProtection="0">
      <alignment vertical="center"/>
    </xf>
    <xf numFmtId="281" fontId="125"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5" fillId="0" borderId="0"/>
    <xf numFmtId="281" fontId="86" fillId="43"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14"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14" fillId="0" borderId="0"/>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125" fillId="0" borderId="0"/>
    <xf numFmtId="281" fontId="114" fillId="0" borderId="0"/>
    <xf numFmtId="281" fontId="125" fillId="0" borderId="0"/>
    <xf numFmtId="281" fontId="125" fillId="0" borderId="0"/>
    <xf numFmtId="281" fontId="125" fillId="0" borderId="0"/>
    <xf numFmtId="281" fontId="114" fillId="0" borderId="0"/>
    <xf numFmtId="281" fontId="25" fillId="0" borderId="0" applyNumberFormat="0" applyFont="0" applyFill="0" applyBorder="0" applyAlignment="0" applyProtection="0">
      <alignment vertical="center"/>
    </xf>
    <xf numFmtId="281" fontId="114" fillId="0" borderId="0"/>
    <xf numFmtId="281" fontId="25" fillId="0" borderId="0" applyNumberFormat="0" applyFont="0" applyFill="0" applyBorder="0" applyAlignment="0" applyProtection="0">
      <alignment vertical="center"/>
    </xf>
    <xf numFmtId="281" fontId="125" fillId="0" borderId="0"/>
    <xf numFmtId="281" fontId="114" fillId="0" borderId="0"/>
    <xf numFmtId="281" fontId="25" fillId="0" borderId="0" applyNumberFormat="0" applyFont="0" applyFill="0" applyBorder="0" applyAlignment="0" applyProtection="0">
      <alignment vertical="center"/>
    </xf>
    <xf numFmtId="281" fontId="114" fillId="0" borderId="0"/>
    <xf numFmtId="281" fontId="25" fillId="0" borderId="0">
      <alignment vertical="center"/>
    </xf>
    <xf numFmtId="281" fontId="137" fillId="16"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1" fillId="67"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14"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9"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13"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69" borderId="0" applyNumberFormat="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34" fillId="0" borderId="0" applyNumberFormat="0" applyFill="0" applyBorder="0" applyAlignment="0" applyProtection="0">
      <alignment vertical="top"/>
      <protection locked="0"/>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122" fillId="0" borderId="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94" fillId="49"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60"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60" borderId="0" applyNumberFormat="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36" fillId="6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6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36" fillId="6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Border="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3" fillId="0" borderId="7" applyNumberFormat="0" applyAlignment="0" applyProtection="0">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1" fillId="14"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4" fillId="6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6" fillId="0" borderId="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2"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3" fontId="24" fillId="0" borderId="0"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49" fillId="0" borderId="32"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7" fontId="1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1" fillId="70"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09" fillId="3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20" fillId="68" borderId="0" applyNumberFormat="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16" borderId="16" applyNumberFormat="0" applyAlignment="0" applyProtection="0"/>
    <xf numFmtId="281" fontId="25" fillId="0" borderId="0" applyNumberFormat="0" applyFont="0" applyFill="0" applyBorder="0" applyAlignment="0" applyProtection="0">
      <alignment vertical="center"/>
    </xf>
    <xf numFmtId="281" fontId="86" fillId="0" borderId="0">
      <alignment vertical="center"/>
    </xf>
    <xf numFmtId="281" fontId="28"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1" fillId="8" borderId="0" applyNumberFormat="0" applyBorder="0" applyAlignment="0" applyProtection="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1" fontId="25"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25"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7" fillId="0" borderId="0" applyFill="0" applyBorder="0" applyAlignment="0"/>
    <xf numFmtId="281" fontId="25" fillId="0" borderId="0" applyNumberFormat="0" applyFont="0" applyFill="0" applyBorder="0" applyAlignment="0" applyProtection="0">
      <alignment vertical="center"/>
    </xf>
    <xf numFmtId="14" fontId="14" fillId="11" borderId="20">
      <alignment horizontal="center" vertical="center" wrapText="1"/>
    </xf>
    <xf numFmtId="281" fontId="25" fillId="0" borderId="0" applyNumberFormat="0" applyFont="0" applyFill="0" applyBorder="0" applyAlignment="0" applyProtection="0">
      <alignment vertical="center"/>
    </xf>
    <xf numFmtId="14" fontId="14" fillId="11" borderId="20">
      <alignment horizontal="center" vertical="center" wrapText="1"/>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4" fontId="14" fillId="11" borderId="20">
      <alignment horizontal="center" vertical="center" wrapText="1"/>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8" fontId="52" fillId="7"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7"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38" fontId="52" fillId="7" borderId="0" applyNumberFormat="0" applyBorder="0" applyAlignment="0" applyProtection="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23" fontId="184"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7" fillId="41" borderId="2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7" fillId="41" borderId="2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21" fillId="7" borderId="16" applyNumberFormat="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6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8" fillId="0" borderId="36" applyFill="0">
      <alignment horizontal="center"/>
      <protection locked="0"/>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7" fontId="24" fillId="0" borderId="0"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68"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3"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alignment horizontal="justify" vertical="top" textRotation="127" wrapText="1"/>
      <protection hidden="1"/>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2" fillId="0" borderId="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44"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94" fillId="17"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8" fontId="25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37" borderId="0" applyNumberFormat="0" applyBorder="0" applyAlignment="0" applyProtection="0">
      <alignment vertical="center"/>
    </xf>
    <xf numFmtId="281" fontId="248" fillId="0" borderId="15" applyNumberFormat="0" applyFill="0" applyAlignment="0" applyProtection="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ont="0" applyFill="0" applyBorder="0" applyAlignment="0" applyProtection="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2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4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2" fontId="24" fillId="0" borderId="0"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1" fillId="65"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29" borderId="0" applyNumberFormat="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52" fillId="0" borderId="0" applyNumberFormat="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9"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139" fillId="15" borderId="17" applyNumberFormat="0" applyFont="0" applyAlignment="0" applyProtection="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0" borderId="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37" borderId="0" applyNumberFormat="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39" fillId="15" borderId="17" applyNumberFormat="0" applyFont="0" applyAlignment="0" applyProtection="0"/>
    <xf numFmtId="281" fontId="28" fillId="0" borderId="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1" fillId="0" borderId="37" applyNumberFormat="0" applyFill="0" applyAlignment="0" applyProtection="0">
      <alignment vertical="center"/>
    </xf>
    <xf numFmtId="281" fontId="25" fillId="0" borderId="0" applyNumberFormat="0" applyFont="0" applyFill="0" applyBorder="0" applyAlignment="0" applyProtection="0">
      <alignment vertical="center"/>
    </xf>
    <xf numFmtId="281" fontId="262" fillId="0" borderId="38"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38"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32" fillId="0" borderId="0">
      <alignment horizontal="center" wrapText="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1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2"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43"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7" fillId="13" borderId="0" applyNumberFormat="0" applyBorder="0" applyAlignment="0" applyProtection="0"/>
    <xf numFmtId="209" fontId="86" fillId="0" borderId="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6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9" borderId="0" applyNumberFormat="0" applyBorder="0" applyAlignment="0" applyProtection="0">
      <alignment vertical="center"/>
    </xf>
    <xf numFmtId="281" fontId="3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7"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61" borderId="0" applyNumberFormat="0" applyBorder="0" applyAlignment="0" applyProtection="0"/>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6" fillId="0" borderId="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8" fillId="0" borderId="0"/>
    <xf numFmtId="281" fontId="86" fillId="43" borderId="0" applyNumberFormat="0" applyBorder="0" applyAlignment="0" applyProtection="0">
      <alignment vertical="center"/>
    </xf>
    <xf numFmtId="281" fontId="41" fillId="6" borderId="0" applyNumberFormat="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52" fillId="52" borderId="0" applyNumberFormat="0" applyBorder="0" applyAlignment="0" applyProtection="0">
      <alignment vertical="center"/>
    </xf>
    <xf numFmtId="281" fontId="28" fillId="0" borderId="0"/>
    <xf numFmtId="281" fontId="86" fillId="3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8"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4"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8" fillId="0" borderId="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8"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9" fillId="2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9" fillId="15" borderId="17" applyNumberFormat="0" applyFont="0" applyAlignment="0" applyProtection="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160" fillId="57" borderId="0" applyNumberFormat="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9" fillId="1" borderId="28" applyNumberFormat="0" applyFont="0" applyAlignment="0">
      <alignment horizont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63"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63"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4"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0" fillId="39" borderId="0">
      <alignment horizontal="right"/>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60" fillId="39" borderId="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64" fillId="3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64" fillId="3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8" fillId="0" borderId="0">
      <alignment vertical="center"/>
    </xf>
    <xf numFmtId="281" fontId="28" fillId="0" borderId="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2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66" fillId="0" borderId="12"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5" fillId="6"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80"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12"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4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12"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179" fontId="183" fillId="0" borderId="0" applyFon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12"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8" fillId="39" borderId="0">
      <alignment horizontal="right"/>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143" fillId="0" borderId="0" applyNumberFormat="0" applyFill="0" applyBorder="0" applyAlignment="0" applyProtection="0"/>
    <xf numFmtId="281" fontId="138" fillId="39" borderId="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6" fontId="183" fillId="0" borderId="0" applyFont="0" applyFill="0" applyBorder="0" applyAlignment="0" applyProtection="0"/>
    <xf numFmtId="281" fontId="25" fillId="0" borderId="0" applyNumberFormat="0" applyFont="0" applyFill="0" applyBorder="0" applyAlignment="0" applyProtection="0">
      <alignment vertical="center"/>
    </xf>
    <xf numFmtId="281" fontId="159"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178" fontId="25" fillId="0" borderId="0" applyFont="0" applyFill="0" applyBorder="0" applyAlignment="0" applyProtection="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9" fillId="3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86" fillId="28" borderId="0" applyNumberFormat="0" applyBorder="0" applyAlignment="0" applyProtection="0">
      <alignment vertical="center"/>
    </xf>
    <xf numFmtId="10"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6" fillId="0" borderId="39"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0">
      <alignment horizontal="center"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28" fillId="0" borderId="0"/>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4" fontId="235" fillId="0" borderId="0" applyFill="0" applyBorder="0" applyProtection="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6"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7" fillId="0" borderId="30" applyNumberFormat="0" applyFill="0" applyProtection="0">
      <alignment horizont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9" fillId="0" borderId="32"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124"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1" fillId="66"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6" fillId="2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2" fillId="0" borderId="0">
      <alignment vertical="center"/>
    </xf>
    <xf numFmtId="281" fontId="2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0"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9" fillId="68"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68"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68"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68" borderId="0" applyNumberFormat="0" applyBorder="0" applyAlignment="0" applyProtection="0"/>
    <xf numFmtId="281" fontId="25" fillId="0" borderId="0" applyNumberFormat="0" applyFont="0" applyFill="0" applyBorder="0" applyAlignment="0" applyProtection="0">
      <alignment vertical="center"/>
    </xf>
    <xf numFmtId="180"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6" fillId="0" borderId="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6" fillId="0" borderId="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48"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95" fontId="24"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34" fillId="6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6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6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0" fillId="57" borderId="0" applyNumberFormat="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0" borderId="0" applyNumberFormat="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0"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66" fillId="0" borderId="12"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66" fillId="0" borderId="12" applyNumberFormat="0" applyFill="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3" fillId="16" borderId="4"/>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8"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4" fillId="4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5" fontId="235" fillId="0" borderId="0" applyFill="0" applyBorder="0" applyProtection="0">
      <alignment horizont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3" borderId="0" applyNumberFormat="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129" fillId="2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xf numFmtId="281" fontId="2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51" borderId="0" applyNumberFormat="0" applyBorder="0" applyAlignment="0" applyProtection="0">
      <alignment vertical="center"/>
    </xf>
    <xf numFmtId="247" fontId="193" fillId="0" borderId="29" applyFill="0" applyBorder="0" applyProtection="0">
      <alignment horizontal="right"/>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8"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06" fontId="12" fillId="7" borderId="0" applyFont="0" applyBorder="0"/>
    <xf numFmtId="281" fontId="28" fillId="0" borderId="0"/>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142" fillId="0" borderId="20"/>
    <xf numFmtId="281" fontId="21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86" fillId="2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7" fontId="199"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0" fillId="54" borderId="23" applyNumberFormat="0" applyAlignment="0" applyProtection="0">
      <alignment vertical="center"/>
    </xf>
    <xf numFmtId="281" fontId="25" fillId="0" borderId="0" applyNumberFormat="0" applyFont="0" applyFill="0" applyBorder="0" applyAlignment="0" applyProtection="0">
      <alignment vertical="center"/>
    </xf>
    <xf numFmtId="281" fontId="250" fillId="54" borderId="2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7"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37" fontId="19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16" borderId="16" applyNumberFormat="0" applyAlignment="0" applyProtection="0"/>
    <xf numFmtId="281" fontId="25" fillId="0" borderId="0" applyNumberFormat="0" applyFont="0" applyFill="0" applyBorder="0" applyAlignment="0" applyProtection="0">
      <alignment vertical="center"/>
    </xf>
    <xf numFmtId="3" fontId="201"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122" fillId="0" borderId="0">
      <alignment vertical="center"/>
    </xf>
    <xf numFmtId="281" fontId="2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6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148" fillId="12" borderId="13" applyNumberFormat="0" applyAlignment="0" applyProtection="0"/>
    <xf numFmtId="281" fontId="25" fillId="0" borderId="0"/>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0" borderId="0" applyNumberFormat="0" applyBorder="0" applyAlignment="0" applyProtection="0">
      <alignment vertical="center"/>
    </xf>
    <xf numFmtId="281" fontId="28" fillId="0" borderId="0"/>
    <xf numFmtId="281" fontId="26"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7" fillId="0" borderId="0">
      <alignment vertical="top"/>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60" fontId="24" fillId="0" borderId="0" applyFill="0" applyBorder="0" applyProtection="0">
      <alignment horizontal="right"/>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6" fillId="1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12" fillId="0" borderId="0"/>
    <xf numFmtId="281" fontId="25" fillId="0" borderId="0" applyNumberFormat="0" applyFont="0" applyFill="0" applyBorder="0" applyAlignment="0" applyProtection="0">
      <alignment vertical="center"/>
    </xf>
    <xf numFmtId="281" fontId="86" fillId="0" borderId="0">
      <alignment vertical="center"/>
    </xf>
    <xf numFmtId="281" fontId="28" fillId="0" borderId="0">
      <alignment vertical="center"/>
    </xf>
    <xf numFmtId="281" fontId="25" fillId="0" borderId="0" applyNumberFormat="0" applyFont="0" applyFill="0" applyBorder="0" applyAlignment="0" applyProtection="0">
      <alignment vertical="center"/>
    </xf>
    <xf numFmtId="281" fontId="12" fillId="0" borderId="0"/>
    <xf numFmtId="281" fontId="28" fillId="0" borderId="0"/>
    <xf numFmtId="281" fontId="12" fillId="0" borderId="0"/>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12" fillId="0" borderId="0"/>
    <xf numFmtId="281" fontId="36" fillId="66" borderId="0" applyNumberFormat="0" applyBorder="0" applyAlignment="0" applyProtection="0">
      <alignment vertical="center"/>
    </xf>
    <xf numFmtId="281" fontId="12" fillId="0" borderId="0">
      <alignment vertical="center"/>
    </xf>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12" fillId="0" borderId="0">
      <alignment vertical="center"/>
    </xf>
    <xf numFmtId="281" fontId="12" fillId="0" borderId="0"/>
    <xf numFmtId="281" fontId="12" fillId="0" borderId="0">
      <alignment vertical="center"/>
    </xf>
    <xf numFmtId="281" fontId="12" fillId="0" borderId="0"/>
    <xf numFmtId="281" fontId="12" fillId="0" borderId="0"/>
    <xf numFmtId="281" fontId="12" fillId="0" borderId="0">
      <alignment vertical="center"/>
    </xf>
    <xf numFmtId="281" fontId="12" fillId="0" borderId="0"/>
    <xf numFmtId="281" fontId="12" fillId="0" borderId="0">
      <alignment vertical="center"/>
    </xf>
    <xf numFmtId="281" fontId="12" fillId="0" borderId="0"/>
    <xf numFmtId="281" fontId="12" fillId="0" borderId="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alignment vertical="center"/>
    </xf>
    <xf numFmtId="281" fontId="12" fillId="0" borderId="0">
      <alignment vertical="center"/>
    </xf>
    <xf numFmtId="281" fontId="12" fillId="0" borderId="0"/>
    <xf numFmtId="281" fontId="25" fillId="0" borderId="0" applyNumberFormat="0" applyFont="0" applyFill="0" applyBorder="0" applyAlignment="0" applyProtection="0">
      <alignment vertical="center"/>
    </xf>
    <xf numFmtId="281" fontId="148" fillId="12" borderId="13" applyNumberFormat="0" applyAlignment="0" applyProtection="0"/>
    <xf numFmtId="281" fontId="12" fillId="0" borderId="0"/>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4"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16"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43" fontId="12" fillId="0" borderId="8" applyNumberFormat="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2" fillId="0" borderId="0" applyNumberFormat="0" applyAlignment="0">
      <alignment horizontal="lef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12" fillId="0" borderId="0" applyBorder="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9"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Border="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6" fillId="0" borderId="0" applyFill="0" applyBorder="0" applyAlignment="0"/>
    <xf numFmtId="281" fontId="26" fillId="0" borderId="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86" fillId="3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8"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9" fillId="1" borderId="28" applyNumberFormat="0" applyFont="0" applyAlignment="0">
      <alignment horizont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alignment vertical="center"/>
    </xf>
    <xf numFmtId="49" fontId="226" fillId="16" borderId="0">
      <alignment horizontal="left"/>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6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8" fillId="0" borderId="0"/>
    <xf numFmtId="281" fontId="26" fillId="52"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21" fillId="7" borderId="16" applyNumberFormat="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21" fillId="7" borderId="16"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alignment vertical="center"/>
    </xf>
    <xf numFmtId="281" fontId="198"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34" fontId="24" fillId="0" borderId="0" applyFill="0" applyBorder="0">
      <alignment horizontal="right"/>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16"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02"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178"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9" fillId="1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25" fillId="0" borderId="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6" fillId="0" borderId="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 fillId="0" borderId="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lignment vertical="center"/>
    </xf>
    <xf numFmtId="281" fontId="25" fillId="0" borderId="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03"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0" fillId="0" borderId="20">
      <alignment horizont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0"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6"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9"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9" fillId="6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9" fillId="15" borderId="0" applyNumberFormat="0" applyBorder="0" applyAlignment="0" applyProtection="0">
      <alignment vertical="center"/>
    </xf>
    <xf numFmtId="281" fontId="210" fillId="0" borderId="2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51"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4" fillId="0" borderId="0" applyFill="0" applyBorder="0" applyAlignment="0"/>
    <xf numFmtId="281" fontId="140" fillId="16" borderId="16" applyNumberFormat="0" applyAlignment="0" applyProtection="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0" borderId="0">
      <alignment vertical="center"/>
    </xf>
    <xf numFmtId="281" fontId="137" fillId="16"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0"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0"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74"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180"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7" applyNumberFormat="0" applyAlignment="0" applyProtection="0">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2"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7" applyNumberFormat="0" applyAlignment="0" applyProtection="0">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4" borderId="0" applyNumberFormat="0" applyProtection="0">
      <alignment horizontal="center"/>
      <protection locked="0" hidden="1"/>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8" fillId="0" borderId="0"/>
    <xf numFmtId="256"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4" fillId="6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0"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9"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139"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7"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 fillId="0" borderId="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0"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0"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3" borderId="0" applyNumberFormat="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9"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3" fontId="12" fillId="0" borderId="0" applyFont="0" applyFill="0" applyBorder="0" applyAlignment="0" applyProtection="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7" fontId="24"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8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59" fontId="24" fillId="0" borderId="0"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protection locked="0"/>
    </xf>
    <xf numFmtId="281" fontId="86" fillId="43" borderId="0" applyNumberFormat="0" applyBorder="0" applyAlignment="0" applyProtection="0">
      <alignment vertical="center"/>
    </xf>
    <xf numFmtId="281" fontId="12" fillId="0" borderId="0">
      <protection locked="0"/>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 fillId="0" borderId="0">
      <protection locked="0"/>
    </xf>
    <xf numFmtId="281" fontId="12" fillId="0" borderId="0">
      <protection locked="0"/>
    </xf>
    <xf numFmtId="281" fontId="12" fillId="0" borderId="0">
      <protection locked="0"/>
    </xf>
    <xf numFmtId="281" fontId="12" fillId="0" borderId="0">
      <protection locked="0"/>
    </xf>
    <xf numFmtId="281" fontId="86" fillId="29" borderId="0" applyNumberFormat="0" applyBorder="0" applyAlignment="0" applyProtection="0">
      <alignment vertical="center"/>
    </xf>
    <xf numFmtId="281" fontId="12" fillId="0" borderId="0">
      <protection locked="0"/>
    </xf>
    <xf numFmtId="281" fontId="12" fillId="0" borderId="0">
      <protection locked="0"/>
    </xf>
    <xf numFmtId="281" fontId="86" fillId="2" borderId="0" applyNumberFormat="0" applyBorder="0" applyAlignment="0" applyProtection="0">
      <alignment vertical="center"/>
    </xf>
    <xf numFmtId="281" fontId="12" fillId="0" borderId="0">
      <protection locked="0"/>
    </xf>
    <xf numFmtId="281" fontId="12"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19" fillId="18"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7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66" fillId="0" borderId="12"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66" fillId="0" borderId="12" applyNumberFormat="0" applyFill="0" applyAlignment="0" applyProtection="0"/>
    <xf numFmtId="281" fontId="25" fillId="0" borderId="0" applyNumberFormat="0" applyFont="0" applyFill="0" applyBorder="0" applyAlignment="0" applyProtection="0">
      <alignment vertical="center"/>
    </xf>
    <xf numFmtId="281" fontId="66" fillId="0" borderId="12"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66" fillId="0" borderId="12"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horizontal="justify" vertical="top" textRotation="127" wrapText="1"/>
      <protection hidden="1"/>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25" fillId="0" borderId="0">
      <alignment vertical="center"/>
    </xf>
    <xf numFmtId="281" fontId="25" fillId="0" borderId="0" applyNumberFormat="0" applyFont="0" applyFill="0" applyBorder="0" applyAlignment="0" applyProtection="0">
      <alignment vertical="center"/>
    </xf>
    <xf numFmtId="264" fontId="27" fillId="16" borderId="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horizontal="justify" vertical="top" textRotation="127" wrapText="1"/>
      <protection hidden="1"/>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horizontal="justify" vertical="top" textRotation="127" wrapText="1"/>
      <protection hidden="1"/>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3" fillId="55" borderId="26" applyNumberFormat="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39"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44"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8" fillId="0" borderId="15"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9" fontId="26" fillId="0" borderId="0" applyNumberFormat="0">
      <alignment horizontal="center"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38" fontId="25" fillId="0" borderId="0" applyFill="0" applyBorder="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86" fillId="28"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34" borderId="0" applyNumberFormat="0" applyBorder="0" applyAlignment="0" applyProtection="0">
      <alignment vertical="center"/>
    </xf>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9" fillId="7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12" fillId="0" borderId="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8"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86" fillId="0" borderId="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0">
      <alignment horizontal="center"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134" fillId="6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1" fillId="19"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17"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14"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9"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36" fillId="4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9" fillId="1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0" fontId="24" fillId="0" borderId="0" applyFill="0" applyBorder="0" applyProtection="0">
      <alignment horizontal="right"/>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4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7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14" borderId="0" applyNumberFormat="0" applyBorder="0" applyAlignment="0" applyProtection="0">
      <alignment vertical="center"/>
    </xf>
    <xf numFmtId="281" fontId="12" fillId="0" borderId="0">
      <alignment vertical="center"/>
    </xf>
    <xf numFmtId="281" fontId="134" fillId="7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75"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12"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4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8"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8" fontId="52" fillId="7"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66"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4" fillId="0" borderId="0" applyFont="0" applyFill="0" applyBorder="0" applyAlignment="0" applyProtection="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166"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96" fillId="0" borderId="35"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13"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78" borderId="0" applyNumberFormat="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78" borderId="0" applyNumberFormat="0" applyBorder="0" applyAlignment="0" applyProtection="0">
      <alignment vertical="center"/>
    </xf>
    <xf numFmtId="281" fontId="27" fillId="15" borderId="17" applyNumberFormat="0" applyFont="0" applyAlignment="0" applyProtection="0"/>
    <xf numFmtId="281" fontId="25" fillId="0" borderId="0" applyNumberFormat="0" applyFont="0" applyFill="0" applyBorder="0" applyAlignment="0" applyProtection="0">
      <alignment vertical="center"/>
    </xf>
    <xf numFmtId="281" fontId="27"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9" fillId="0" borderId="32"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8" fillId="39" borderId="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6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86" fontId="12" fillId="0" borderId="0" applyFont="0" applyFill="0" applyBorder="0" applyAlignment="0" applyProtection="0"/>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82" fontId="12" fillId="0" borderId="0" applyFont="0" applyFill="0" applyBorder="0" applyAlignment="0" applyProtection="0"/>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81" borderId="0" applyNumberFormat="0" applyBorder="0" applyAlignment="0" applyProtection="0"/>
    <xf numFmtId="209" fontId="86" fillId="0" borderId="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49" borderId="0" applyNumberFormat="0" applyBorder="0" applyAlignment="0" applyProtection="0">
      <alignment vertical="center"/>
    </xf>
    <xf numFmtId="281" fontId="25"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3" fillId="0" borderId="0" applyNumberForma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51" borderId="0" applyNumberFormat="0" applyBorder="0" applyAlignment="0" applyProtection="0">
      <alignment vertical="center"/>
    </xf>
    <xf numFmtId="281" fontId="41"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6"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9" fillId="1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34" fillId="7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38" fontId="52" fillId="7"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06" fontId="12" fillId="7" borderId="0" applyFont="0" applyBorder="0"/>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33" fillId="0" borderId="28">
      <alignment horizontal="left" vertical="center"/>
    </xf>
    <xf numFmtId="281" fontId="28" fillId="0" borderId="0"/>
    <xf numFmtId="281" fontId="25" fillId="0" borderId="0" applyNumberFormat="0" applyFont="0" applyFill="0" applyBorder="0" applyAlignment="0" applyProtection="0">
      <alignment vertical="center"/>
    </xf>
    <xf numFmtId="281" fontId="138" fillId="39" borderId="0">
      <alignment horizont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3"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7"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7"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16"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12" fillId="0" borderId="0"/>
    <xf numFmtId="281" fontId="33" fillId="0" borderId="28">
      <alignment horizontal="lef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8"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4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49"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12" fillId="0" borderId="0"/>
    <xf numFmtId="281" fontId="12" fillId="0" borderId="0"/>
    <xf numFmtId="281" fontId="86" fillId="51" borderId="0" applyNumberFormat="0" applyBorder="0" applyAlignment="0" applyProtection="0">
      <alignment vertical="center"/>
    </xf>
    <xf numFmtId="281" fontId="25" fillId="0" borderId="0"/>
    <xf numFmtId="281" fontId="12"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3"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22" fillId="1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xf numFmtId="281" fontId="86" fillId="37" borderId="0" applyNumberFormat="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xf numFmtId="281" fontId="28"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34"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31" fillId="4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40" fillId="16"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29" fillId="1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45" fillId="0" borderId="9"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6" fillId="0" borderId="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0" borderId="0">
      <alignment vertical="center"/>
    </xf>
    <xf numFmtId="281" fontId="28" fillId="0" borderId="0"/>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176"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156" fillId="0" borderId="0"/>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8" fillId="0" borderId="0"/>
    <xf numFmtId="281" fontId="25"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0"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8" fillId="0" borderId="0"/>
    <xf numFmtId="281" fontId="12"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26" borderId="19" applyNumberFormat="0" applyFont="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2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1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86" fontId="183" fillId="0" borderId="0" applyFont="0" applyFill="0" applyBorder="0" applyAlignment="0" applyProtection="0"/>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6"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13" borderId="0" applyNumberFormat="0" applyBorder="0" applyAlignment="0" applyProtection="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2"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7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7" fillId="81"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61" borderId="0" applyNumberFormat="0" applyBorder="0" applyAlignment="0" applyProtection="0"/>
    <xf numFmtId="281" fontId="25" fillId="0" borderId="0" applyNumberFormat="0" applyFont="0" applyFill="0" applyBorder="0" applyAlignment="0" applyProtection="0">
      <alignment vertical="center"/>
    </xf>
    <xf numFmtId="5" fontId="217"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7" fontId="24" fillId="0" borderId="0"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9" fillId="1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0"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62" fontId="25" fillId="79" borderId="0" applyBorder="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3" fontId="201" fillId="0" borderId="0" applyFont="0" applyFill="0" applyBorder="0" applyAlignment="0" applyProtection="0"/>
    <xf numFmtId="281" fontId="25" fillId="0" borderId="0" applyNumberFormat="0" applyFont="0" applyFill="0" applyBorder="0" applyAlignment="0" applyProtection="0">
      <alignment vertical="center"/>
    </xf>
    <xf numFmtId="281" fontId="26"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94" fillId="68"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4"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3"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06" fontId="12" fillId="7" borderId="0" applyFont="0" applyBorder="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2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1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12" fillId="0" borderId="0">
      <protection locked="0"/>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lignment vertical="top"/>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ont="0" applyFill="0" applyBorder="0" applyAlignment="0" applyProtection="0"/>
    <xf numFmtId="281" fontId="27" fillId="0" borderId="0">
      <alignment vertical="top"/>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xf numFmtId="281" fontId="86" fillId="2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52" fillId="7" borderId="8"/>
    <xf numFmtId="281" fontId="25" fillId="0" borderId="0"/>
    <xf numFmtId="281" fontId="52" fillId="7" borderId="8"/>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0"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7" fontId="139"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6"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0" fillId="0" borderId="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17" fontId="1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7" fontId="1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09" fillId="4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27" fillId="2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120"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74" fontId="25" fillId="39" borderId="0"/>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0" fillId="0" borderId="0" applyAlignment="0"/>
    <xf numFmtId="243"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6" fillId="11" borderId="0" applyNumberFormat="0" applyBorder="0" applyAlignment="0" applyProtection="0">
      <alignment vertical="center"/>
    </xf>
    <xf numFmtId="281" fontId="12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3" fillId="12" borderId="13" applyNumberFormat="0" applyAlignment="0" applyProtection="0">
      <alignment vertical="center"/>
    </xf>
    <xf numFmtId="281" fontId="25" fillId="0" borderId="0"/>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47" fillId="0" borderId="0"/>
    <xf numFmtId="281" fontId="28"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10" fontId="52" fillId="16" borderId="8" applyNumberFormat="0" applyBorder="0" applyAlignment="0" applyProtection="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21" fillId="7" borderId="16" applyNumberFormat="0" applyAlignment="0" applyProtection="0">
      <alignment vertical="center"/>
    </xf>
    <xf numFmtId="281" fontId="25" fillId="0" borderId="0"/>
    <xf numFmtId="281" fontId="152" fillId="10" borderId="0" applyNumberFormat="0" applyBorder="0" applyAlignment="0" applyProtection="0">
      <alignment vertical="center"/>
    </xf>
    <xf numFmtId="281" fontId="221" fillId="7" borderId="16"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96" fillId="0" borderId="35" applyNumberFormat="0" applyFill="0" applyAlignment="0" applyProtection="0"/>
    <xf numFmtId="10" fontId="52" fillId="16" borderId="8" applyNumberFormat="0" applyBorder="0" applyAlignment="0" applyProtection="0"/>
    <xf numFmtId="281" fontId="25" fillId="0" borderId="0"/>
    <xf numFmtId="281" fontId="96" fillId="0" borderId="35" applyNumberFormat="0" applyFill="0" applyAlignment="0" applyProtection="0"/>
    <xf numFmtId="281" fontId="25" fillId="0" borderId="0" applyNumberFormat="0" applyFont="0" applyFill="0" applyBorder="0" applyAlignment="0" applyProtection="0">
      <alignment vertical="center"/>
    </xf>
    <xf numFmtId="281" fontId="96" fillId="0" borderId="35" applyNumberFormat="0" applyFill="0" applyAlignment="0" applyProtection="0"/>
    <xf numFmtId="281" fontId="25"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96" fillId="0" borderId="35" applyNumberFormat="0" applyFill="0" applyAlignment="0" applyProtection="0"/>
    <xf numFmtId="281" fontId="86" fillId="30" borderId="0" applyNumberFormat="0" applyBorder="0" applyAlignment="0" applyProtection="0">
      <alignment vertical="center"/>
    </xf>
    <xf numFmtId="281" fontId="96" fillId="0" borderId="35" applyNumberFormat="0" applyFill="0" applyAlignment="0" applyProtection="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94" fillId="83" borderId="0" applyNumberFormat="0" applyBorder="0" applyAlignment="0" applyProtection="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194" fillId="12" borderId="0" applyNumberFormat="0" applyBorder="0" applyAlignment="0" applyProtection="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3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96" fillId="0" borderId="35" applyNumberFormat="0" applyFill="0" applyAlignment="0" applyProtection="0"/>
    <xf numFmtId="281" fontId="25" fillId="0" borderId="0" applyNumberFormat="0" applyFont="0" applyFill="0" applyBorder="0" applyAlignment="0" applyProtection="0">
      <alignment vertical="center"/>
    </xf>
    <xf numFmtId="281" fontId="96" fillId="0" borderId="35"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96" fillId="0" borderId="35"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7"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34" fontId="24" fillId="0" borderId="0" applyFill="0" applyBorder="0">
      <alignment horizontal="right"/>
    </xf>
    <xf numFmtId="281" fontId="28" fillId="0" borderId="0"/>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134" fillId="6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86" fillId="38" borderId="0" applyNumberFormat="0" applyBorder="0" applyAlignment="0" applyProtection="0">
      <alignment vertical="center"/>
    </xf>
    <xf numFmtId="281" fontId="25"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49"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49" fillId="0" borderId="0" applyNumberForma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178" fontId="27" fillId="0" borderId="0" applyFon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7" fillId="8" borderId="0" applyNumberFormat="0" applyBorder="0" applyAlignment="0" applyProtection="0"/>
    <xf numFmtId="281" fontId="86" fillId="45" borderId="0" applyNumberFormat="0" applyBorder="0" applyAlignment="0" applyProtection="0">
      <alignment vertical="center"/>
    </xf>
    <xf numFmtId="281" fontId="28"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9" fillId="13" borderId="0" applyNumberFormat="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31" fillId="71" borderId="0" applyNumberFormat="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7" fillId="15" borderId="17" applyNumberFormat="0" applyFont="0" applyAlignment="0" applyProtection="0"/>
    <xf numFmtId="281" fontId="86" fillId="0" borderId="0">
      <alignment vertical="center"/>
    </xf>
    <xf numFmtId="281" fontId="25" fillId="0" borderId="0" applyNumberFormat="0" applyFont="0" applyFill="0" applyBorder="0" applyAlignment="0" applyProtection="0">
      <alignment vertical="center"/>
    </xf>
    <xf numFmtId="281" fontId="86" fillId="0" borderId="0">
      <alignment vertical="center"/>
    </xf>
    <xf numFmtId="281" fontId="28"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1" fillId="11" borderId="0" applyNumberFormat="0" applyBorder="0" applyAlignment="0" applyProtection="0"/>
    <xf numFmtId="281" fontId="28" fillId="0" borderId="0"/>
    <xf numFmtId="281" fontId="54"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52" fontId="22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44"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3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49" fontId="244" fillId="0" borderId="0" applyFill="0" applyBorder="0" applyProtection="0">
      <alignment horizont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06"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43"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4" borderId="0" applyNumberFormat="0" applyProtection="0">
      <alignment horizontal="center"/>
      <protection locked="0" hidden="1"/>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86" fillId="29" borderId="0" applyNumberFormat="0" applyBorder="0" applyAlignment="0" applyProtection="0">
      <alignment vertical="center"/>
    </xf>
    <xf numFmtId="281" fontId="28" fillId="0" borderId="0"/>
    <xf numFmtId="281" fontId="247" fillId="0" borderId="0" applyNumberFormat="0" applyFill="0" applyBorder="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8" fillId="0" borderId="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51" fillId="0" borderId="0">
      <protection locked="0"/>
    </xf>
    <xf numFmtId="281" fontId="25" fillId="0" borderId="0" applyNumberFormat="0" applyFont="0" applyFill="0" applyBorder="0" applyAlignment="0" applyProtection="0">
      <alignment vertical="center"/>
    </xf>
    <xf numFmtId="281" fontId="28"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25" fillId="0" borderId="0"/>
    <xf numFmtId="178"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94" fillId="61" borderId="0" applyNumberFormat="0" applyBorder="0" applyAlignment="0" applyProtection="0"/>
    <xf numFmtId="281" fontId="28" fillId="0" borderId="0"/>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pplyFill="0" applyBorder="0" applyAlignment="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8" fillId="0" borderId="0"/>
    <xf numFmtId="281" fontId="161" fillId="0" borderId="0">
      <alignment horizontal="left"/>
    </xf>
    <xf numFmtId="281" fontId="86" fillId="0" borderId="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8"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2" fillId="0" borderId="0">
      <alignment vertical="center"/>
    </xf>
    <xf numFmtId="281" fontId="12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2" fillId="0" borderId="0">
      <alignment vertical="center"/>
    </xf>
    <xf numFmtId="281" fontId="122" fillId="0" borderId="0">
      <alignment vertical="center"/>
    </xf>
    <xf numFmtId="281" fontId="25" fillId="0" borderId="0" applyNumberFormat="0" applyFont="0" applyFill="0" applyBorder="0" applyAlignment="0" applyProtection="0">
      <alignment vertical="center"/>
    </xf>
    <xf numFmtId="281" fontId="122" fillId="0" borderId="0">
      <alignment vertical="center"/>
    </xf>
    <xf numFmtId="281" fontId="122" fillId="0" borderId="0">
      <alignment vertical="center"/>
    </xf>
    <xf numFmtId="281" fontId="25" fillId="0" borderId="0" applyNumberFormat="0" applyFont="0" applyFill="0" applyBorder="0" applyAlignment="0" applyProtection="0">
      <alignment vertical="center"/>
    </xf>
    <xf numFmtId="281" fontId="26" fillId="0" borderId="0">
      <alignment vertical="center"/>
    </xf>
    <xf numFmtId="281" fontId="122" fillId="0" borderId="0">
      <alignment vertical="center"/>
    </xf>
    <xf numFmtId="281" fontId="25" fillId="0" borderId="0" applyNumberFormat="0" applyFont="0" applyFill="0" applyBorder="0" applyAlignment="0" applyProtection="0">
      <alignment vertical="center"/>
    </xf>
    <xf numFmtId="281" fontId="122" fillId="0" borderId="0">
      <alignment vertical="center"/>
    </xf>
    <xf numFmtId="281" fontId="26" fillId="0" borderId="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94" fillId="0" borderId="0" applyNumberFormat="0" applyFill="0" applyBorder="0" applyAlignment="0" applyProtection="0"/>
    <xf numFmtId="281" fontId="25" fillId="0" borderId="0"/>
    <xf numFmtId="281" fontId="25" fillId="0" borderId="0"/>
    <xf numFmtId="281" fontId="86" fillId="0" borderId="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178" fontId="26" fillId="0" borderId="0" applyFont="0" applyFill="0" applyBorder="0" applyAlignment="0" applyProtection="0">
      <alignment vertical="center"/>
    </xf>
    <xf numFmtId="178" fontId="26" fillId="0" borderId="0">
      <alignment vertical="center"/>
    </xf>
    <xf numFmtId="281" fontId="28" fillId="0" borderId="0"/>
    <xf numFmtId="281" fontId="86" fillId="45"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8" fillId="0" borderId="0"/>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52" fillId="7" borderId="8"/>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8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6" fillId="8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xf numFmtId="281" fontId="25" fillId="0" borderId="0"/>
    <xf numFmtId="281" fontId="86" fillId="38"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6" fillId="0" borderId="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16" borderId="0" applyNumberFormat="0" applyBorder="0" applyAlignment="0" applyProtection="0"/>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8"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8" fillId="0" borderId="0"/>
    <xf numFmtId="281" fontId="86" fillId="38" borderId="0" applyNumberFormat="0" applyBorder="0" applyAlignment="0" applyProtection="0">
      <alignment vertical="center"/>
    </xf>
    <xf numFmtId="281" fontId="26"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3" borderId="0" applyNumberFormat="0" applyBorder="0" applyAlignment="0" applyProtection="0">
      <alignment vertical="center"/>
    </xf>
    <xf numFmtId="281" fontId="86" fillId="38" borderId="0" applyNumberFormat="0" applyBorder="0" applyAlignment="0" applyProtection="0">
      <alignment vertical="center"/>
    </xf>
    <xf numFmtId="281" fontId="134" fillId="6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lignment vertical="center"/>
    </xf>
    <xf numFmtId="281" fontId="120" fillId="0" borderId="0">
      <alignment vertical="center"/>
    </xf>
    <xf numFmtId="9"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9" fontId="25" fillId="0" borderId="0" applyFont="0" applyFill="0" applyBorder="0" applyAlignment="0" applyProtection="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38"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14" fontId="27"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37" fontId="25" fillId="0" borderId="0" applyFill="0" applyBorder="0" applyAlignment="0" applyProtection="0"/>
    <xf numFmtId="281" fontId="27" fillId="15" borderId="17" applyNumberFormat="0" applyFont="0" applyAlignment="0" applyProtection="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3"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27" borderId="0" applyNumberFormat="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6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60" borderId="0" applyNumberFormat="0" applyBorder="0" applyAlignment="0" applyProtection="0">
      <alignment vertical="center"/>
    </xf>
    <xf numFmtId="281" fontId="194" fillId="76" borderId="0" applyNumberFormat="0" applyBorder="0" applyAlignment="0" applyProtection="0"/>
    <xf numFmtId="281" fontId="25" fillId="0" borderId="0"/>
    <xf numFmtId="281" fontId="194" fillId="76" borderId="0" applyNumberFormat="0" applyBorder="0" applyAlignment="0" applyProtection="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8" fillId="0" borderId="0"/>
    <xf numFmtId="217" fontId="139"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14"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ill="0" applyBorder="0" applyAlignment="0" applyProtection="0">
      <alignment horizontal="left"/>
    </xf>
    <xf numFmtId="281" fontId="25" fillId="0" borderId="0" applyNumberFormat="0" applyFont="0" applyFill="0" applyBorder="0" applyAlignment="0" applyProtection="0">
      <alignment vertical="center"/>
    </xf>
    <xf numFmtId="281" fontId="25"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137" fillId="16" borderId="13" applyNumberFormat="0" applyAlignment="0" applyProtection="0"/>
    <xf numFmtId="281" fontId="28" fillId="0" borderId="0"/>
    <xf numFmtId="281" fontId="86" fillId="37" borderId="0" applyNumberFormat="0" applyBorder="0" applyAlignment="0" applyProtection="0">
      <alignment vertical="center"/>
    </xf>
    <xf numFmtId="281" fontId="137" fillId="16"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pplyFill="0" applyBorder="0" applyAlignment="0"/>
    <xf numFmtId="281" fontId="28" fillId="0" borderId="0"/>
    <xf numFmtId="281" fontId="86" fillId="37"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3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xf numFmtId="281" fontId="86" fillId="37" borderId="0" applyNumberFormat="0" applyBorder="0" applyAlignment="0" applyProtection="0">
      <alignment vertical="center"/>
    </xf>
    <xf numFmtId="281" fontId="36" fillId="6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134" fillId="6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44" fillId="0" borderId="0" applyFill="0" applyBorder="0" applyAlignment="0"/>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Font="0" applyFill="0" applyBorder="0" applyAlignment="0" applyProtection="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top"/>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94" fillId="20"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34" fillId="6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xf numFmtId="281" fontId="86" fillId="43" borderId="0" applyNumberFormat="0" applyBorder="0" applyAlignment="0" applyProtection="0">
      <alignment vertical="center"/>
    </xf>
    <xf numFmtId="281" fontId="25"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0" fillId="0" borderId="0" applyNumberFormat="0" applyFill="0">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xf numFmtId="281" fontId="28"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81" borderId="0" applyNumberFormat="0" applyBorder="0" applyAlignment="0" applyProtection="0">
      <alignment vertical="center"/>
    </xf>
    <xf numFmtId="281" fontId="25" fillId="0" borderId="0" applyNumberFormat="0" applyFont="0" applyFill="0" applyBorder="0" applyAlignment="0" applyProtection="0">
      <alignment vertical="center"/>
    </xf>
    <xf numFmtId="39"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0" fillId="37" borderId="0" applyNumberFormat="0" applyBorder="0" applyAlignment="0" applyProtection="0">
      <alignment vertical="center"/>
    </xf>
    <xf numFmtId="281" fontId="134" fillId="6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1" fillId="15" borderId="0" applyNumberFormat="0" applyBorder="0" applyAlignment="0" applyProtection="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03"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19" fontId="25" fillId="0" borderId="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1" fillId="19"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2"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6"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52" fillId="7" borderId="8"/>
    <xf numFmtId="281" fontId="28" fillId="0" borderId="0"/>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63" fontId="24" fillId="0" borderId="0"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67" borderId="0" applyNumberFormat="0" applyBorder="0" applyAlignment="0" applyProtection="0">
      <alignment vertical="center"/>
    </xf>
    <xf numFmtId="281" fontId="137" fillId="7" borderId="13" applyNumberFormat="0" applyAlignment="0" applyProtection="0"/>
    <xf numFmtId="281" fontId="28" fillId="0" borderId="0"/>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36" fillId="67" borderId="0" applyNumberFormat="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34" fontId="24" fillId="0" borderId="0" applyFill="0" applyBorder="0">
      <alignment horizontal="right"/>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8" fillId="0" borderId="0">
      <alignment vertical="center"/>
    </xf>
    <xf numFmtId="281" fontId="28" fillId="0" borderId="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xf numFmtId="281" fontId="28" fillId="0" borderId="0"/>
    <xf numFmtId="281" fontId="25"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8" fillId="0" borderId="0"/>
    <xf numFmtId="281" fontId="86" fillId="37" borderId="0" applyNumberFormat="0" applyBorder="0" applyAlignment="0" applyProtection="0">
      <alignment vertical="center"/>
    </xf>
    <xf numFmtId="281" fontId="120"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9"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37" fillId="16"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16" borderId="13" applyNumberFormat="0" applyAlignment="0" applyProtection="0"/>
    <xf numFmtId="281" fontId="25" fillId="0" borderId="0" applyNumberFormat="0" applyFont="0" applyFill="0" applyBorder="0" applyAlignment="0" applyProtection="0">
      <alignment vertical="center"/>
    </xf>
    <xf numFmtId="281" fontId="137" fillId="16"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9" fillId="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4" fillId="0" borderId="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27"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69" fontId="24" fillId="0" borderId="0" applyFill="0" applyBorder="0" applyProtection="0">
      <alignment horizontal="right"/>
    </xf>
    <xf numFmtId="281" fontId="25" fillId="0" borderId="0" applyNumberFormat="0" applyFont="0" applyFill="0" applyBorder="0" applyAlignment="0" applyProtection="0">
      <alignment vertical="center"/>
    </xf>
    <xf numFmtId="281" fontId="28" fillId="0" borderId="0"/>
    <xf numFmtId="281" fontId="148" fillId="12" borderId="13" applyNumberFormat="0" applyAlignment="0" applyProtection="0"/>
    <xf numFmtId="281" fontId="25" fillId="0" borderId="0" applyNumberFormat="0" applyFont="0" applyFill="0" applyBorder="0" applyAlignment="0" applyProtection="0">
      <alignment vertical="center"/>
    </xf>
    <xf numFmtId="281" fontId="170" fillId="0" borderId="8">
      <alignment horizont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3" fillId="12" borderId="13" applyNumberFormat="0" applyAlignment="0" applyProtection="0">
      <alignment vertical="center"/>
    </xf>
    <xf numFmtId="281" fontId="25" fillId="0" borderId="0"/>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86" fillId="51"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85" fontId="14"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12" fillId="0" borderId="0" applyBorder="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xf numFmtId="281" fontId="28" fillId="0" borderId="0"/>
    <xf numFmtId="281" fontId="166"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28" fillId="0" borderId="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04" fontId="255" fillId="0" borderId="0" applyNumberFormat="0" applyFont="0" applyFill="0" applyBorder="0" applyAlignment="0" applyProtection="0"/>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132"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86" fillId="35"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33" fillId="0" borderId="28">
      <alignment horizontal="left" vertical="center"/>
    </xf>
    <xf numFmtId="281" fontId="25" fillId="0" borderId="0" applyNumberFormat="0" applyFont="0" applyFill="0" applyBorder="0" applyAlignment="0" applyProtection="0">
      <alignment vertical="center"/>
    </xf>
    <xf numFmtId="281" fontId="26" fillId="13" borderId="0" applyNumberFormat="0" applyBorder="0" applyAlignment="0" applyProtection="0">
      <alignment vertical="center"/>
    </xf>
    <xf numFmtId="281" fontId="28"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xf numFmtId="281" fontId="2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5" fontId="47" fillId="0" borderId="0" applyFont="0" applyFill="0" applyBorder="0" applyAlignment="0" applyProtection="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3" fillId="0" borderId="3" applyNumberFormat="0" applyFill="0" applyProtection="0">
      <alignment horizontal="center"/>
    </xf>
    <xf numFmtId="281" fontId="28" fillId="0" borderId="0"/>
    <xf numFmtId="281" fontId="25" fillId="0" borderId="0"/>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178"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0" fillId="4" borderId="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39" fontId="24"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8" fillId="0" borderId="0"/>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4"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36" fillId="2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0" borderId="0">
      <alignment vertical="center"/>
    </xf>
    <xf numFmtId="281" fontId="114" fillId="0" borderId="0"/>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19" fillId="14" borderId="0" applyNumberFormat="0" applyBorder="0" applyAlignment="0" applyProtection="0"/>
    <xf numFmtId="281" fontId="25" fillId="0" borderId="0" applyNumberFormat="0" applyFont="0" applyFill="0" applyBorder="0" applyAlignment="0" applyProtection="0">
      <alignment vertical="center"/>
    </xf>
    <xf numFmtId="281" fontId="51" fillId="0" borderId="0">
      <protection locked="0"/>
    </xf>
    <xf numFmtId="281" fontId="194" fillId="14"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6" fillId="17" borderId="14"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16"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10" borderId="0" applyNumberFormat="0" applyBorder="0" applyAlignment="0" applyProtection="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78" fillId="12" borderId="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8" fillId="0" borderId="0"/>
    <xf numFmtId="281" fontId="28" fillId="0" borderId="0">
      <alignment vertical="center"/>
    </xf>
    <xf numFmtId="281" fontId="28" fillId="0" borderId="0"/>
    <xf numFmtId="281" fontId="28"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protection locked="0"/>
    </xf>
    <xf numFmtId="281" fontId="12" fillId="0" borderId="0">
      <alignment vertical="center"/>
    </xf>
    <xf numFmtId="281" fontId="86" fillId="29" borderId="0" applyNumberFormat="0" applyBorder="0" applyAlignment="0" applyProtection="0">
      <alignment vertical="center"/>
    </xf>
    <xf numFmtId="281" fontId="27" fillId="15" borderId="17" applyNumberFormat="0" applyFont="0" applyAlignment="0" applyProtection="0"/>
    <xf numFmtId="281" fontId="12" fillId="0" borderId="0"/>
    <xf numFmtId="281" fontId="12" fillId="0" borderId="0">
      <alignment vertical="center"/>
    </xf>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alignment vertical="center"/>
    </xf>
    <xf numFmtId="281" fontId="12"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86" fillId="43" borderId="0" applyNumberFormat="0" applyBorder="0" applyAlignment="0" applyProtection="0">
      <alignment vertical="center"/>
    </xf>
    <xf numFmtId="281" fontId="12" fillId="0" borderId="0">
      <alignment vertical="center"/>
    </xf>
    <xf numFmtId="281" fontId="86" fillId="43" borderId="0" applyNumberFormat="0" applyBorder="0" applyAlignment="0" applyProtection="0">
      <alignment vertical="center"/>
    </xf>
    <xf numFmtId="281" fontId="12" fillId="0" borderId="0"/>
    <xf numFmtId="281" fontId="86" fillId="43" borderId="0" applyNumberFormat="0" applyBorder="0" applyAlignment="0" applyProtection="0">
      <alignment vertical="center"/>
    </xf>
    <xf numFmtId="281" fontId="12" fillId="0" borderId="0"/>
    <xf numFmtId="281" fontId="12"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12" fillId="0" borderId="0">
      <alignment vertical="center"/>
    </xf>
    <xf numFmtId="281" fontId="12" fillId="0" borderId="0">
      <alignment vertical="center"/>
    </xf>
    <xf numFmtId="281" fontId="27" fillId="15" borderId="17" applyNumberFormat="0" applyFont="0" applyAlignment="0" applyProtection="0"/>
    <xf numFmtId="281" fontId="12" fillId="0" borderId="0"/>
    <xf numFmtId="281" fontId="12" fillId="0" borderId="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12" fillId="0" borderId="0"/>
    <xf numFmtId="281" fontId="12" fillId="0" borderId="0">
      <alignment vertical="center"/>
    </xf>
    <xf numFmtId="281" fontId="12" fillId="0" borderId="0"/>
    <xf numFmtId="281" fontId="12" fillId="0" borderId="0"/>
    <xf numFmtId="281" fontId="169" fillId="0" borderId="0" applyNumberFormat="0" applyFill="0" applyBorder="0" applyAlignment="0" applyProtection="0">
      <alignment vertical="top"/>
      <protection locked="0"/>
    </xf>
    <xf numFmtId="281" fontId="12" fillId="0" borderId="0"/>
    <xf numFmtId="281" fontId="12" fillId="0" borderId="0"/>
    <xf numFmtId="281" fontId="12" fillId="0" borderId="0"/>
    <xf numFmtId="281" fontId="12" fillId="0" borderId="0">
      <alignment vertical="center"/>
    </xf>
    <xf numFmtId="281" fontId="12" fillId="0" borderId="0"/>
    <xf numFmtId="281" fontId="12" fillId="0" borderId="0"/>
    <xf numFmtId="281" fontId="12" fillId="0" borderId="0"/>
    <xf numFmtId="281" fontId="12"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12" fillId="0" borderId="0">
      <alignment vertical="center"/>
    </xf>
    <xf numFmtId="281" fontId="12" fillId="0" borderId="0"/>
    <xf numFmtId="281" fontId="12" fillId="0" borderId="0"/>
    <xf numFmtId="281" fontId="12" fillId="0" borderId="0">
      <alignment vertical="center"/>
    </xf>
    <xf numFmtId="281" fontId="12" fillId="0" borderId="0">
      <alignment vertical="center"/>
    </xf>
    <xf numFmtId="281" fontId="247" fillId="0" borderId="0" applyNumberFormat="0" applyFill="0" applyBorder="0" applyAlignment="0" applyProtection="0"/>
    <xf numFmtId="281" fontId="12" fillId="0" borderId="0"/>
    <xf numFmtId="281" fontId="86" fillId="38"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12" fillId="0" borderId="0">
      <alignment vertical="center"/>
    </xf>
    <xf numFmtId="281" fontId="25" fillId="0" borderId="0" applyNumberFormat="0" applyFont="0" applyFill="0" applyBorder="0" applyAlignment="0" applyProtection="0">
      <alignment vertical="center"/>
    </xf>
    <xf numFmtId="281" fontId="12" fillId="0" borderId="0">
      <alignment vertical="center"/>
    </xf>
    <xf numFmtId="281" fontId="86" fillId="40" borderId="0" applyNumberFormat="0" applyBorder="0" applyAlignment="0" applyProtection="0">
      <alignment vertical="center"/>
    </xf>
    <xf numFmtId="281" fontId="12" fillId="0" borderId="0"/>
    <xf numFmtId="281" fontId="12" fillId="0" borderId="0">
      <alignment vertical="center"/>
    </xf>
    <xf numFmtId="281" fontId="86" fillId="30" borderId="0" applyNumberFormat="0" applyBorder="0" applyAlignment="0" applyProtection="0">
      <alignment vertical="center"/>
    </xf>
    <xf numFmtId="281" fontId="12" fillId="0" borderId="0"/>
    <xf numFmtId="281" fontId="12" fillId="0" borderId="0"/>
    <xf numFmtId="281" fontId="86" fillId="40" borderId="0" applyNumberFormat="0" applyBorder="0" applyAlignment="0" applyProtection="0">
      <alignment vertical="center"/>
    </xf>
    <xf numFmtId="281" fontId="12" fillId="0" borderId="0"/>
    <xf numFmtId="281" fontId="140" fillId="7" borderId="16" applyNumberFormat="0" applyAlignment="0" applyProtection="0"/>
    <xf numFmtId="281" fontId="12" fillId="0" borderId="0"/>
    <xf numFmtId="281" fontId="12" fillId="0" borderId="0"/>
    <xf numFmtId="281" fontId="12" fillId="0" borderId="0">
      <alignment vertical="center"/>
    </xf>
    <xf numFmtId="281" fontId="12" fillId="0" borderId="0">
      <alignment vertical="center"/>
    </xf>
    <xf numFmtId="281" fontId="12" fillId="0" borderId="0">
      <alignment vertical="center"/>
    </xf>
    <xf numFmtId="281" fontId="12" fillId="0" borderId="0">
      <alignment vertical="center"/>
    </xf>
    <xf numFmtId="281" fontId="86" fillId="51" borderId="0" applyNumberFormat="0" applyBorder="0" applyAlignment="0" applyProtection="0">
      <alignment vertical="center"/>
    </xf>
    <xf numFmtId="281" fontId="12" fillId="0" borderId="0"/>
    <xf numFmtId="281" fontId="12" fillId="0" borderId="0">
      <alignment vertical="center"/>
    </xf>
    <xf numFmtId="281" fontId="12"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xf numFmtId="281" fontId="86" fillId="38" borderId="0" applyNumberFormat="0" applyBorder="0" applyAlignment="0" applyProtection="0">
      <alignment vertical="center"/>
    </xf>
    <xf numFmtId="178" fontId="139" fillId="0" borderId="0" applyFont="0" applyFill="0" applyBorder="0" applyAlignment="0" applyProtection="0">
      <alignment vertical="center"/>
    </xf>
    <xf numFmtId="281" fontId="12" fillId="0" borderId="0">
      <alignment vertical="center"/>
    </xf>
    <xf numFmtId="281" fontId="86" fillId="38" borderId="0" applyNumberFormat="0" applyBorder="0" applyAlignment="0" applyProtection="0">
      <alignment vertical="center"/>
    </xf>
    <xf numFmtId="281" fontId="12" fillId="0" borderId="0"/>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12" fillId="0" borderId="0">
      <alignment vertical="center"/>
    </xf>
    <xf numFmtId="281" fontId="86" fillId="38"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12" fillId="0" borderId="0">
      <alignment vertical="center"/>
    </xf>
    <xf numFmtId="281" fontId="12" fillId="0" borderId="0"/>
    <xf numFmtId="281" fontId="12" fillId="0" borderId="0">
      <alignment vertical="center"/>
    </xf>
    <xf numFmtId="281" fontId="12" fillId="0" borderId="0">
      <alignment vertical="center"/>
    </xf>
    <xf numFmtId="281" fontId="12" fillId="0" borderId="0"/>
    <xf numFmtId="281" fontId="12" fillId="0" borderId="0"/>
    <xf numFmtId="281" fontId="12" fillId="0" borderId="0">
      <alignment vertical="center"/>
    </xf>
    <xf numFmtId="281" fontId="12" fillId="0" borderId="0"/>
    <xf numFmtId="281" fontId="12" fillId="0" borderId="0">
      <alignment vertical="center"/>
    </xf>
    <xf numFmtId="281" fontId="12" fillId="0" borderId="0"/>
    <xf numFmtId="281" fontId="12" fillId="0" borderId="0"/>
    <xf numFmtId="281" fontId="12" fillId="0" borderId="0"/>
    <xf numFmtId="281" fontId="12" fillId="0" borderId="0"/>
    <xf numFmtId="281" fontId="12" fillId="0" borderId="0">
      <alignment vertical="center"/>
    </xf>
    <xf numFmtId="281" fontId="12" fillId="0" borderId="0">
      <alignment vertical="center"/>
    </xf>
    <xf numFmtId="281" fontId="12" fillId="0" borderId="0"/>
    <xf numFmtId="281" fontId="12" fillId="0" borderId="0">
      <alignment vertical="center"/>
    </xf>
    <xf numFmtId="281" fontId="12" fillId="0" borderId="0"/>
    <xf numFmtId="281" fontId="12" fillId="0" borderId="0"/>
    <xf numFmtId="281" fontId="12" fillId="0" borderId="0">
      <alignment vertical="center"/>
    </xf>
    <xf numFmtId="281" fontId="12" fillId="0" borderId="0"/>
    <xf numFmtId="281" fontId="12" fillId="0" borderId="0">
      <alignment vertical="center"/>
    </xf>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8" fillId="0" borderId="0"/>
    <xf numFmtId="281" fontId="28" fillId="0" borderId="0"/>
    <xf numFmtId="281" fontId="28" fillId="0" borderId="0">
      <alignment vertical="center"/>
    </xf>
    <xf numFmtId="281" fontId="86" fillId="30" borderId="0" applyNumberFormat="0" applyBorder="0" applyAlignment="0" applyProtection="0">
      <alignment vertical="center"/>
    </xf>
    <xf numFmtId="281" fontId="28" fillId="0" borderId="0">
      <alignment vertical="center"/>
    </xf>
    <xf numFmtId="281" fontId="28" fillId="0" borderId="0">
      <alignment vertical="center"/>
    </xf>
    <xf numFmtId="281" fontId="52" fillId="4" borderId="8"/>
    <xf numFmtId="281" fontId="28" fillId="0" borderId="0"/>
    <xf numFmtId="281" fontId="28" fillId="0" borderId="0"/>
    <xf numFmtId="281" fontId="28" fillId="0" borderId="0">
      <alignment vertical="center"/>
    </xf>
    <xf numFmtId="281" fontId="28" fillId="0" borderId="0">
      <alignment vertical="center"/>
    </xf>
    <xf numFmtId="281" fontId="28" fillId="0" borderId="0"/>
    <xf numFmtId="281" fontId="28" fillId="0" borderId="0"/>
    <xf numFmtId="281" fontId="28" fillId="0" borderId="0"/>
    <xf numFmtId="281" fontId="28" fillId="0" borderId="0">
      <alignment vertical="center"/>
    </xf>
    <xf numFmtId="281" fontId="28" fillId="0" borderId="0"/>
    <xf numFmtId="281" fontId="86" fillId="38" borderId="0" applyNumberFormat="0" applyBorder="0" applyAlignment="0" applyProtection="0">
      <alignment vertical="center"/>
    </xf>
    <xf numFmtId="281" fontId="28" fillId="0" borderId="0">
      <alignment vertical="center"/>
    </xf>
    <xf numFmtId="281" fontId="28" fillId="0" borderId="0"/>
    <xf numFmtId="281" fontId="28" fillId="0" borderId="0"/>
    <xf numFmtId="281" fontId="28" fillId="0" borderId="0"/>
    <xf numFmtId="281" fontId="28" fillId="0" borderId="0"/>
    <xf numFmtId="281" fontId="28" fillId="0" borderId="0">
      <alignment vertical="center"/>
    </xf>
    <xf numFmtId="281" fontId="28" fillId="0" borderId="0">
      <alignment vertical="center"/>
    </xf>
    <xf numFmtId="281" fontId="28" fillId="0" borderId="0"/>
    <xf numFmtId="281" fontId="28" fillId="0" borderId="0"/>
    <xf numFmtId="281" fontId="28" fillId="0" borderId="0">
      <alignment vertical="center"/>
    </xf>
    <xf numFmtId="281" fontId="28" fillId="0" borderId="0">
      <alignment vertical="center"/>
    </xf>
    <xf numFmtId="281" fontId="86" fillId="30" borderId="0" applyNumberFormat="0" applyBorder="0" applyAlignment="0" applyProtection="0">
      <alignment vertical="center"/>
    </xf>
    <xf numFmtId="281" fontId="28" fillId="0" borderId="0"/>
    <xf numFmtId="281" fontId="28" fillId="0" borderId="0"/>
    <xf numFmtId="281" fontId="28" fillId="0" borderId="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12" fillId="0" borderId="0">
      <protection locked="0"/>
    </xf>
    <xf numFmtId="281" fontId="12"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8" fillId="0" borderId="0">
      <alignment vertical="center"/>
    </xf>
    <xf numFmtId="281" fontId="86" fillId="37" borderId="0" applyNumberFormat="0" applyBorder="0" applyAlignment="0" applyProtection="0">
      <alignment vertical="center"/>
    </xf>
    <xf numFmtId="281" fontId="51"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alignment vertical="center"/>
    </xf>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12" fillId="0" borderId="0">
      <alignment vertical="center"/>
    </xf>
    <xf numFmtId="281" fontId="152" fillId="52" borderId="0" applyNumberFormat="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45" borderId="0" applyNumberFormat="0" applyBorder="0" applyAlignment="0" applyProtection="0">
      <alignment vertical="center"/>
    </xf>
    <xf numFmtId="281" fontId="12" fillId="0" borderId="0">
      <alignment vertical="center"/>
    </xf>
    <xf numFmtId="281" fontId="86" fillId="45" borderId="0" applyNumberFormat="0" applyBorder="0" applyAlignment="0" applyProtection="0">
      <alignment vertical="center"/>
    </xf>
    <xf numFmtId="281" fontId="12" fillId="0" borderId="0"/>
    <xf numFmtId="281" fontId="86" fillId="2" borderId="0" applyNumberFormat="0" applyBorder="0" applyAlignment="0" applyProtection="0">
      <alignment vertical="center"/>
    </xf>
    <xf numFmtId="281" fontId="12" fillId="0" borderId="0">
      <alignment vertical="center"/>
    </xf>
    <xf numFmtId="281" fontId="86" fillId="45" borderId="0" applyNumberFormat="0" applyBorder="0" applyAlignment="0" applyProtection="0">
      <alignment vertical="center"/>
    </xf>
    <xf numFmtId="281" fontId="12" fillId="0" borderId="0"/>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12" fillId="0" borderId="0">
      <alignment vertical="center"/>
    </xf>
    <xf numFmtId="281" fontId="51"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1"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86" fillId="45"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8" fillId="0" borderId="0"/>
    <xf numFmtId="281" fontId="47"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0" borderId="0"/>
    <xf numFmtId="281" fontId="27" fillId="0" borderId="0">
      <alignment vertical="top"/>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9" fillId="0" borderId="32"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6"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4"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19" fontId="25" fillId="0" borderId="0" applyFill="0" applyBorder="0" applyAlignment="0" applyProtection="0"/>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4"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06" fontId="12" fillId="7" borderId="0" applyFont="0" applyBorder="0"/>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12" fillId="0" borderId="0" applyBorder="0"/>
    <xf numFmtId="281" fontId="25" fillId="0" borderId="0" applyNumberFormat="0" applyFont="0" applyFill="0" applyBorder="0" applyAlignment="0" applyProtection="0">
      <alignment vertical="center"/>
    </xf>
    <xf numFmtId="281" fontId="28" fillId="0" borderId="0">
      <protection locked="0"/>
    </xf>
    <xf numFmtId="281" fontId="51" fillId="0" borderId="0"/>
    <xf numFmtId="281" fontId="25" fillId="0" borderId="0" applyNumberFormat="0" applyFont="0" applyFill="0" applyBorder="0" applyAlignment="0" applyProtection="0">
      <alignment vertical="center"/>
    </xf>
    <xf numFmtId="281" fontId="12" fillId="0" borderId="0">
      <alignment vertical="center"/>
    </xf>
    <xf numFmtId="281" fontId="12" fillId="0" borderId="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12" fillId="0" borderId="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12" fillId="0" borderId="0"/>
    <xf numFmtId="281" fontId="12" fillId="0" borderId="0">
      <alignment vertical="center"/>
    </xf>
    <xf numFmtId="281" fontId="12" fillId="0" borderId="0"/>
    <xf numFmtId="281" fontId="12" fillId="0" borderId="0">
      <alignment vertical="center"/>
    </xf>
    <xf numFmtId="281" fontId="12" fillId="0" borderId="0"/>
    <xf numFmtId="281" fontId="12" fillId="0" borderId="0"/>
    <xf numFmtId="281" fontId="12" fillId="0" borderId="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alignment vertical="center"/>
    </xf>
    <xf numFmtId="281" fontId="12" fillId="0" borderId="0">
      <alignment vertical="center"/>
    </xf>
    <xf numFmtId="281" fontId="12" fillId="0" borderId="0"/>
    <xf numFmtId="281" fontId="12" fillId="0" borderId="0"/>
    <xf numFmtId="281" fontId="86" fillId="40" borderId="0" applyNumberFormat="0" applyBorder="0" applyAlignment="0" applyProtection="0">
      <alignment vertical="center"/>
    </xf>
    <xf numFmtId="281" fontId="12" fillId="0" borderId="0">
      <alignment vertical="center"/>
    </xf>
    <xf numFmtId="281" fontId="12" fillId="0" borderId="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12" fillId="0" borderId="0"/>
    <xf numFmtId="38" fontId="281" fillId="0" borderId="0"/>
    <xf numFmtId="281" fontId="12" fillId="0" borderId="0">
      <alignment vertical="center"/>
    </xf>
    <xf numFmtId="281" fontId="129" fillId="7" borderId="0" applyNumberFormat="0" applyBorder="0" applyAlignment="0" applyProtection="0">
      <alignment vertical="center"/>
    </xf>
    <xf numFmtId="281" fontId="28"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12" fillId="0" borderId="0"/>
    <xf numFmtId="281" fontId="12" fillId="0" borderId="0">
      <alignment vertical="center"/>
    </xf>
    <xf numFmtId="281" fontId="25" fillId="0" borderId="0" applyNumberFormat="0" applyFont="0" applyFill="0" applyBorder="0" applyAlignment="0" applyProtection="0">
      <alignment vertical="center"/>
    </xf>
    <xf numFmtId="281" fontId="12" fillId="0" borderId="0">
      <alignment vertical="center"/>
    </xf>
    <xf numFmtId="281" fontId="12" fillId="0" borderId="0">
      <alignment vertical="center"/>
    </xf>
    <xf numFmtId="281" fontId="12" fillId="0" borderId="0"/>
    <xf numFmtId="281" fontId="25" fillId="0" borderId="0">
      <alignment vertical="center"/>
    </xf>
    <xf numFmtId="281" fontId="12" fillId="0" borderId="0">
      <alignment vertical="center"/>
    </xf>
    <xf numFmtId="281" fontId="12" fillId="0" borderId="0"/>
    <xf numFmtId="281" fontId="12" fillId="0" borderId="0"/>
    <xf numFmtId="281" fontId="86" fillId="30" borderId="0" applyNumberFormat="0" applyBorder="0" applyAlignment="0" applyProtection="0">
      <alignment vertical="center"/>
    </xf>
    <xf numFmtId="281" fontId="12" fillId="0" borderId="0"/>
    <xf numFmtId="281" fontId="12" fillId="0" borderId="0"/>
    <xf numFmtId="281" fontId="12" fillId="0" borderId="0">
      <alignment vertical="center"/>
    </xf>
    <xf numFmtId="281" fontId="12" fillId="0" borderId="0"/>
    <xf numFmtId="281" fontId="25" fillId="0" borderId="0" applyNumberFormat="0" applyFont="0" applyFill="0" applyBorder="0" applyAlignment="0" applyProtection="0">
      <alignment vertical="center"/>
    </xf>
    <xf numFmtId="281" fontId="12" fillId="0" borderId="0"/>
    <xf numFmtId="281" fontId="12" fillId="0" borderId="0"/>
    <xf numFmtId="281" fontId="12" fillId="0" borderId="0"/>
    <xf numFmtId="281" fontId="12" fillId="0" borderId="0">
      <alignment vertical="center"/>
    </xf>
    <xf numFmtId="281" fontId="12" fillId="0" borderId="0"/>
    <xf numFmtId="281" fontId="51"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19" fillId="21" borderId="0" applyNumberFormat="0" applyBorder="0" applyAlignment="0" applyProtection="0"/>
    <xf numFmtId="281" fontId="86" fillId="0" borderId="0">
      <alignment vertical="center"/>
    </xf>
    <xf numFmtId="281" fontId="86" fillId="0" borderId="0"/>
    <xf numFmtId="281" fontId="12" fillId="0" borderId="0"/>
    <xf numFmtId="281" fontId="86" fillId="2" borderId="0" applyNumberFormat="0" applyBorder="0" applyAlignment="0" applyProtection="0">
      <alignment vertical="center"/>
    </xf>
    <xf numFmtId="281" fontId="12" fillId="0" borderId="0"/>
    <xf numFmtId="281" fontId="170" fillId="0" borderId="8">
      <alignment horizontal="center"/>
    </xf>
    <xf numFmtId="281" fontId="12" fillId="0" borderId="0">
      <alignment vertical="center"/>
    </xf>
    <xf numFmtId="281" fontId="12" fillId="0" borderId="0"/>
    <xf numFmtId="281" fontId="25" fillId="0" borderId="0" applyNumberFormat="0" applyFont="0" applyFill="0" applyBorder="0" applyAlignment="0" applyProtection="0">
      <alignment vertical="center"/>
    </xf>
    <xf numFmtId="281" fontId="12" fillId="0" borderId="0">
      <alignment vertical="center"/>
    </xf>
    <xf numFmtId="281" fontId="25" fillId="0" borderId="0" applyNumberFormat="0" applyFont="0" applyFill="0" applyBorder="0" applyAlignment="0" applyProtection="0">
      <alignment vertical="center"/>
    </xf>
    <xf numFmtId="281" fontId="12" fillId="0" borderId="0">
      <alignment vertical="center"/>
    </xf>
    <xf numFmtId="281" fontId="12" fillId="0" borderId="0">
      <alignment vertical="center"/>
    </xf>
    <xf numFmtId="281" fontId="12" fillId="0" borderId="0"/>
    <xf numFmtId="281" fontId="12" fillId="0" borderId="0"/>
    <xf numFmtId="281" fontId="12" fillId="0" borderId="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alignment vertical="center"/>
    </xf>
    <xf numFmtId="281" fontId="12" fillId="0" borderId="0"/>
    <xf numFmtId="281" fontId="12" fillId="0" borderId="0">
      <alignment vertical="center"/>
    </xf>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lignment vertical="center"/>
    </xf>
    <xf numFmtId="281" fontId="86" fillId="43" borderId="0" applyNumberFormat="0" applyBorder="0" applyAlignment="0" applyProtection="0">
      <alignment vertical="center"/>
    </xf>
    <xf numFmtId="281" fontId="12" fillId="0" borderId="0">
      <alignment vertical="center"/>
    </xf>
    <xf numFmtId="281" fontId="33" fillId="0" borderId="28">
      <alignment horizontal="left" vertical="center"/>
    </xf>
    <xf numFmtId="281" fontId="12" fillId="0" borderId="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0" fontId="27" fillId="0" borderId="30">
      <alignment horizontal="justify" vertical="top" wrapText="1"/>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51" fillId="0" borderId="0"/>
    <xf numFmtId="281" fontId="27" fillId="0" borderId="0">
      <alignment vertical="top"/>
    </xf>
    <xf numFmtId="281" fontId="25" fillId="0" borderId="0" applyNumberFormat="0" applyFont="0" applyFill="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alignment vertical="center"/>
    </xf>
    <xf numFmtId="281" fontId="86" fillId="35" borderId="0" applyNumberFormat="0" applyBorder="0" applyAlignment="0" applyProtection="0">
      <alignment vertical="center"/>
    </xf>
    <xf numFmtId="281" fontId="27" fillId="0" borderId="0">
      <alignment vertical="top"/>
    </xf>
    <xf numFmtId="281" fontId="27" fillId="0" borderId="0">
      <alignment vertical="top"/>
    </xf>
    <xf numFmtId="281" fontId="27" fillId="0" borderId="0">
      <alignment vertical="top"/>
    </xf>
    <xf numFmtId="281" fontId="27" fillId="0" borderId="0">
      <alignment vertical="top"/>
    </xf>
    <xf numFmtId="281" fontId="25" fillId="0" borderId="0"/>
    <xf numFmtId="281" fontId="27" fillId="0" borderId="0">
      <alignment vertical="top"/>
    </xf>
    <xf numFmtId="281" fontId="27" fillId="0" borderId="0">
      <alignment vertical="top"/>
    </xf>
    <xf numFmtId="281" fontId="25" fillId="0" borderId="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8" fillId="0" borderId="0"/>
    <xf numFmtId="281" fontId="86" fillId="27" borderId="0" applyNumberFormat="0" applyBorder="0" applyAlignment="0" applyProtection="0">
      <alignment vertical="center"/>
    </xf>
    <xf numFmtId="281" fontId="214" fillId="0" borderId="0" applyNumberFormat="0" applyFill="0" applyBorder="0" applyAlignment="0" applyProtection="0"/>
    <xf numFmtId="180"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7" fontId="24" fillId="0" borderId="0"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7" fontId="24" fillId="0" borderId="0" applyFill="0" applyBorder="0" applyProtection="0">
      <alignment horizontal="right"/>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6" fillId="0" borderId="0" applyFill="0" applyBorder="0" applyAlignment="0"/>
    <xf numFmtId="281" fontId="25" fillId="0" borderId="0" applyNumberFormat="0" applyFont="0" applyFill="0" applyBorder="0" applyAlignment="0" applyProtection="0">
      <alignment vertical="center"/>
    </xf>
    <xf numFmtId="263" fontId="24" fillId="0" borderId="0" applyFill="0" applyBorder="0" applyProtection="0">
      <alignment horizontal="right"/>
    </xf>
    <xf numFmtId="263" fontId="24" fillId="0" borderId="0" applyFill="0" applyBorder="0" applyProtection="0">
      <alignment horizontal="right"/>
    </xf>
    <xf numFmtId="281" fontId="2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9" fillId="15" borderId="17" applyNumberFormat="0" applyFont="0" applyAlignment="0" applyProtection="0"/>
    <xf numFmtId="281" fontId="25" fillId="0" borderId="0" applyNumberFormat="0" applyFont="0" applyFill="0" applyBorder="0" applyAlignment="0" applyProtection="0">
      <alignment vertical="center"/>
    </xf>
    <xf numFmtId="281" fontId="139" fillId="15" borderId="17" applyNumberFormat="0" applyFont="0" applyAlignment="0" applyProtection="0"/>
    <xf numFmtId="281" fontId="25" fillId="0" borderId="0"/>
    <xf numFmtId="281" fontId="25" fillId="0" borderId="0" applyNumberFormat="0" applyFont="0" applyFill="0" applyBorder="0" applyAlignment="0" applyProtection="0">
      <alignment vertical="center"/>
    </xf>
    <xf numFmtId="263" fontId="24" fillId="0" borderId="0" applyFill="0" applyBorder="0" applyProtection="0">
      <alignment horizontal="right"/>
    </xf>
    <xf numFmtId="281" fontId="25" fillId="0" borderId="0"/>
    <xf numFmtId="274" fontId="25" fillId="84" borderId="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176" fillId="0" borderId="0" applyNumberFormat="0" applyAlignment="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xf numFmtId="265" fontId="235" fillId="0" borderId="0" applyFill="0" applyBorder="0" applyProtection="0">
      <alignment horizont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49" fontId="244" fillId="0" borderId="0" applyFill="0" applyBorder="0" applyProtection="0">
      <alignment horizontal="center"/>
    </xf>
    <xf numFmtId="281" fontId="25" fillId="0" borderId="0" applyNumberFormat="0" applyFont="0" applyFill="0" applyBorder="0" applyAlignment="0" applyProtection="0">
      <alignment vertical="center"/>
    </xf>
    <xf numFmtId="265" fontId="235" fillId="0" borderId="0" applyFill="0" applyBorder="0" applyProtection="0">
      <alignment horizontal="center"/>
    </xf>
    <xf numFmtId="249" fontId="244" fillId="0" borderId="0" applyFill="0" applyBorder="0" applyProtection="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Fill="0" applyBorder="0" applyAlignment="0" applyProtection="0"/>
    <xf numFmtId="214" fontId="235" fillId="0" borderId="0" applyFill="0" applyBorder="0" applyProtection="0">
      <alignment horizontal="center"/>
    </xf>
    <xf numFmtId="214" fontId="235" fillId="0" borderId="0" applyFill="0" applyBorder="0" applyProtection="0">
      <alignment horizont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14" fontId="235" fillId="0" borderId="0" applyFill="0" applyBorder="0" applyProtection="0">
      <alignment horizont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1" fontId="249" fillId="0" borderId="0" applyFill="0" applyBorder="0" applyProtection="0">
      <alignment horizontal="right"/>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1" fontId="249" fillId="0" borderId="0" applyFill="0" applyBorder="0" applyProtection="0">
      <alignment horizontal="right"/>
    </xf>
    <xf numFmtId="281" fontId="25" fillId="0" borderId="0" applyNumberFormat="0" applyFont="0" applyFill="0" applyBorder="0" applyAlignment="0" applyProtection="0">
      <alignment vertical="center"/>
    </xf>
    <xf numFmtId="271" fontId="249" fillId="0" borderId="0"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71" fontId="249" fillId="0" borderId="0"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59" fontId="24" fillId="0" borderId="0" applyFill="0" applyBorder="0" applyProtection="0">
      <alignment horizontal="right"/>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59" fontId="24" fillId="0" borderId="0" applyFill="0" applyBorder="0" applyProtection="0">
      <alignment horizontal="right"/>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xf numFmtId="259" fontId="24" fillId="0" borderId="0" applyFill="0" applyBorder="0" applyProtection="0">
      <alignment horizontal="right"/>
    </xf>
    <xf numFmtId="259" fontId="24" fillId="0" borderId="0" applyFill="0" applyBorder="0" applyProtection="0">
      <alignment horizontal="right"/>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9" fontId="24" fillId="0" borderId="0" applyFill="0" applyBorder="0" applyProtection="0">
      <alignment horizontal="right"/>
    </xf>
    <xf numFmtId="281" fontId="25" fillId="0" borderId="0" applyNumberFormat="0" applyFont="0" applyFill="0" applyBorder="0" applyAlignment="0" applyProtection="0">
      <alignment vertical="center"/>
    </xf>
    <xf numFmtId="250" fontId="24" fillId="0" borderId="0"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7" fontId="139" fillId="0" borderId="0"/>
    <xf numFmtId="269" fontId="24" fillId="0" borderId="0" applyFill="0" applyBorder="0" applyProtection="0">
      <alignment horizontal="right"/>
    </xf>
    <xf numFmtId="281" fontId="25" fillId="0" borderId="0" applyNumberFormat="0" applyFont="0" applyFill="0" applyBorder="0" applyAlignment="0" applyProtection="0">
      <alignment vertical="center"/>
    </xf>
    <xf numFmtId="269" fontId="24" fillId="0" borderId="0" applyFill="0" applyBorder="0" applyProtection="0">
      <alignment horizontal="right"/>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22" fontId="24" fillId="0" borderId="0" applyFill="0" applyBorder="0" applyProtection="0">
      <alignment horizontal="right"/>
    </xf>
    <xf numFmtId="281" fontId="25" fillId="0" borderId="0" applyNumberFormat="0" applyFont="0" applyFill="0" applyBorder="0" applyAlignment="0" applyProtection="0">
      <alignment vertical="center"/>
    </xf>
    <xf numFmtId="222" fontId="24" fillId="0" borderId="0"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22" fontId="24" fillId="0" borderId="0" applyFill="0" applyBorder="0" applyProtection="0">
      <alignment horizontal="right"/>
    </xf>
    <xf numFmtId="222" fontId="24" fillId="0" borderId="0" applyFill="0" applyBorder="0" applyProtection="0">
      <alignment horizontal="right"/>
    </xf>
    <xf numFmtId="281" fontId="52" fillId="7" borderId="8"/>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4"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0" fontId="24" fillId="0" borderId="0" applyFill="0" applyBorder="0" applyProtection="0">
      <alignment horizontal="right"/>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60" fontId="24" fillId="0" borderId="0" applyFill="0" applyBorder="0" applyProtection="0">
      <alignment horizontal="right"/>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35" borderId="0" applyNumberFormat="0" applyBorder="0" applyAlignment="0" applyProtection="0">
      <alignment vertical="center"/>
    </xf>
    <xf numFmtId="260" fontId="24" fillId="0" borderId="0" applyFill="0" applyBorder="0" applyProtection="0">
      <alignment horizontal="right"/>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167"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167" fillId="0" borderId="0"/>
    <xf numFmtId="176" fontId="167"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5" fillId="16" borderId="0" applyBorder="0">
      <alignment horizontal="centerContinuous"/>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69" fillId="0" borderId="0" applyNumberFormat="0" applyFill="0" applyBorder="0" applyAlignment="0" applyProtection="0">
      <alignment vertical="top"/>
      <protection locked="0"/>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86" fillId="0" borderId="39" applyNumberFormat="0" applyFill="0" applyAlignment="0" applyProtection="0">
      <alignment vertical="center"/>
    </xf>
    <xf numFmtId="281" fontId="86" fillId="37" borderId="0" applyNumberFormat="0" applyBorder="0" applyAlignment="0" applyProtection="0">
      <alignment vertical="center"/>
    </xf>
    <xf numFmtId="281" fontId="234"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34" fillId="0" borderId="0" applyNumberFormat="0" applyFill="0" applyBorder="0" applyAlignment="0" applyProtection="0">
      <alignment vertical="top"/>
      <protection locked="0"/>
    </xf>
    <xf numFmtId="281" fontId="143" fillId="0" borderId="0" applyNumberFormat="0" applyFill="0" applyBorder="0" applyAlignment="0" applyProtection="0"/>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62"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87" fillId="0" borderId="0" applyNumberFormat="0" applyFill="0" applyBorder="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86" fillId="51" borderId="0" applyNumberFormat="0" applyBorder="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86" fillId="51" borderId="0" applyNumberFormat="0" applyBorder="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149" fillId="0" borderId="32" applyNumberFormat="0" applyFill="0" applyAlignment="0" applyProtection="0">
      <alignment vertical="center"/>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33" fillId="0" borderId="28">
      <alignment horizontal="lef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47" fillId="15" borderId="17" applyNumberFormat="0" applyFont="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47"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xf numFmtId="281" fontId="47" fillId="0" borderId="0"/>
    <xf numFmtId="281" fontId="25" fillId="0" borderId="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7" fontId="24" fillId="0" borderId="0">
      <protection locked="0"/>
    </xf>
    <xf numFmtId="281" fontId="288" fillId="0" borderId="0" applyNumberFormat="0" applyFill="0" applyBorder="0" applyAlignment="0" applyProtection="0">
      <alignment vertical="top"/>
      <protection locked="0"/>
    </xf>
    <xf numFmtId="281" fontId="247" fillId="0" borderId="0" applyNumberFormat="0" applyFill="0" applyBorder="0" applyAlignment="0" applyProtection="0"/>
    <xf numFmtId="281" fontId="125" fillId="0" borderId="0"/>
    <xf numFmtId="281" fontId="247" fillId="0" borderId="0" applyNumberFormat="0" applyFill="0" applyBorder="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6" fontId="25" fillId="0" borderId="0" applyFill="0" applyBorder="0" applyAlignment="0" applyProtection="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47" fontId="193" fillId="0" borderId="29" applyFill="0" applyBorder="0" applyProtection="0">
      <alignment horizontal="right"/>
    </xf>
    <xf numFmtId="256" fontId="183" fillId="0" borderId="0" applyFont="0" applyFill="0" applyBorder="0" applyAlignment="0" applyProtection="0"/>
    <xf numFmtId="247" fontId="193" fillId="0" borderId="29" applyFill="0" applyBorder="0" applyProtection="0">
      <alignment horizontal="right"/>
    </xf>
    <xf numFmtId="281" fontId="25" fillId="0" borderId="0" applyNumberFormat="0" applyFont="0" applyFill="0" applyBorder="0" applyAlignment="0" applyProtection="0">
      <alignment vertical="center"/>
    </xf>
    <xf numFmtId="256" fontId="25" fillId="0" borderId="0" applyFill="0" applyBorder="0" applyAlignment="0" applyProtection="0"/>
    <xf numFmtId="281" fontId="25" fillId="0" borderId="0" applyNumberFormat="0" applyFont="0" applyFill="0" applyBorder="0" applyAlignment="0" applyProtection="0">
      <alignment vertical="center"/>
    </xf>
    <xf numFmtId="256" fontId="183" fillId="0" borderId="0" applyFont="0" applyFill="0" applyBorder="0" applyAlignment="0" applyProtection="0"/>
    <xf numFmtId="256"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10" borderId="0" applyNumberFormat="0" applyBorder="0" applyAlignment="0" applyProtection="0">
      <alignment vertical="center"/>
    </xf>
    <xf numFmtId="281" fontId="28" fillId="0" borderId="0"/>
    <xf numFmtId="281" fontId="26"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2" fontId="25" fillId="0" borderId="0" applyFont="0" applyFill="0" applyBorder="0" applyAlignment="0" applyProtection="0"/>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12" fontId="25" fillId="0" borderId="0" applyFont="0" applyFill="0" applyBorder="0" applyAlignment="0" applyProtection="0"/>
    <xf numFmtId="281" fontId="25" fillId="0" borderId="0" applyNumberFormat="0" applyFont="0" applyFill="0" applyBorder="0" applyAlignment="0" applyProtection="0">
      <alignment vertical="center"/>
    </xf>
    <xf numFmtId="281" fontId="28"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186" fontId="25" fillId="0" borderId="0" applyFill="0" applyBorder="0" applyAlignment="0" applyProtection="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86" fontId="183" fillId="0" borderId="0" applyFont="0" applyFill="0" applyBorder="0" applyAlignment="0" applyProtection="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186"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86" fontId="183" fillId="0" borderId="0" applyFont="0" applyFill="0" applyBorder="0" applyAlignment="0" applyProtection="0"/>
    <xf numFmtId="5" fontId="217" fillId="0" borderId="0"/>
    <xf numFmtId="281" fontId="25" fillId="0" borderId="0" applyNumberFormat="0" applyFont="0" applyFill="0" applyBorder="0" applyAlignment="0" applyProtection="0">
      <alignment vertical="center"/>
    </xf>
    <xf numFmtId="186" fontId="25" fillId="0" borderId="0" applyFill="0" applyBorder="0" applyAlignment="0" applyProtection="0"/>
    <xf numFmtId="281" fontId="33" fillId="0" borderId="28">
      <alignment horizontal="lef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33" fillId="0" borderId="28">
      <alignment horizontal="left" vertical="center"/>
    </xf>
    <xf numFmtId="186"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25" fillId="0" borderId="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183" fillId="0" borderId="0" applyFont="0" applyFill="0" applyBorder="0" applyAlignment="0" applyProtection="0"/>
    <xf numFmtId="281" fontId="19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10"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25" fillId="0" borderId="0" applyFill="0" applyBorder="0" applyAlignment="0" applyProtection="0"/>
    <xf numFmtId="281" fontId="25" fillId="0" borderId="0" applyNumberFormat="0" applyFont="0" applyFill="0" applyBorder="0" applyAlignment="0" applyProtection="0">
      <alignment vertical="center"/>
    </xf>
    <xf numFmtId="10" fontId="183" fillId="0" borderId="0" applyFont="0" applyFill="0" applyBorder="0" applyAlignment="0" applyProtection="0"/>
    <xf numFmtId="10" fontId="183" fillId="0" borderId="0" applyFont="0" applyFill="0" applyBorder="0" applyAlignment="0" applyProtection="0"/>
    <xf numFmtId="212" fontId="25" fillId="0" borderId="0" applyFont="0" applyFill="0" applyBorder="0" applyAlignment="0" applyProtection="0"/>
    <xf numFmtId="281" fontId="25" fillId="0" borderId="0" applyNumberFormat="0" applyFont="0" applyFill="0" applyBorder="0" applyAlignment="0" applyProtection="0">
      <alignment vertical="center"/>
    </xf>
    <xf numFmtId="212" fontId="25" fillId="0" borderId="0" applyFont="0" applyFill="0" applyBorder="0" applyAlignment="0" applyProtection="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12" fontId="25" fillId="0" borderId="0" applyFont="0" applyFill="0" applyBorder="0" applyAlignment="0" applyProtection="0"/>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188" fillId="7" borderId="13" applyNumberFormat="0" applyAlignment="0" applyProtection="0">
      <alignment vertical="center"/>
    </xf>
    <xf numFmtId="281" fontId="188" fillId="7" borderId="13" applyNumberFormat="0" applyAlignment="0" applyProtection="0">
      <alignment vertical="center"/>
    </xf>
    <xf numFmtId="281" fontId="188" fillId="7" borderId="13" applyNumberFormat="0" applyAlignment="0" applyProtection="0">
      <alignment vertical="center"/>
    </xf>
    <xf numFmtId="281" fontId="188" fillId="7" borderId="13" applyNumberFormat="0" applyAlignment="0" applyProtection="0">
      <alignment vertical="center"/>
    </xf>
    <xf numFmtId="281" fontId="188" fillId="7" borderId="13" applyNumberFormat="0" applyAlignment="0" applyProtection="0">
      <alignment vertical="center"/>
    </xf>
    <xf numFmtId="281" fontId="188" fillId="7" borderId="13" applyNumberFormat="0" applyAlignment="0" applyProtection="0">
      <alignment vertical="center"/>
    </xf>
    <xf numFmtId="281" fontId="188" fillId="7" borderId="13" applyNumberFormat="0" applyAlignment="0" applyProtection="0">
      <alignment vertical="center"/>
    </xf>
    <xf numFmtId="281" fontId="188" fillId="7" borderId="13" applyNumberFormat="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8" fillId="7" borderId="13" applyNumberFormat="0" applyAlignment="0" applyProtection="0">
      <alignment vertical="center"/>
    </xf>
    <xf numFmtId="281" fontId="86" fillId="29" borderId="0" applyNumberFormat="0" applyBorder="0" applyAlignment="0" applyProtection="0">
      <alignment vertical="center"/>
    </xf>
    <xf numFmtId="281" fontId="188" fillId="7"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8" borderId="0" applyNumberFormat="0" applyBorder="0" applyAlignment="0" applyProtection="0"/>
    <xf numFmtId="281" fontId="27" fillId="16"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52" borderId="0" applyNumberFormat="0" applyBorder="0" applyAlignment="0" applyProtection="0"/>
    <xf numFmtId="281" fontId="27" fillId="52" borderId="0" applyNumberFormat="0" applyBorder="0" applyAlignment="0" applyProtection="0"/>
    <xf numFmtId="281" fontId="86" fillId="37" borderId="0" applyNumberFormat="0" applyBorder="0" applyAlignment="0" applyProtection="0">
      <alignment vertical="center"/>
    </xf>
    <xf numFmtId="281" fontId="27" fillId="6"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6" borderId="0" applyNumberFormat="0" applyBorder="0" applyAlignment="0" applyProtection="0"/>
    <xf numFmtId="281" fontId="86" fillId="37" borderId="0" applyNumberFormat="0" applyBorder="0" applyAlignment="0" applyProtection="0">
      <alignment vertical="center"/>
    </xf>
    <xf numFmtId="281" fontId="86" fillId="38" borderId="0" applyNumberFormat="0" applyBorder="0" applyAlignment="0" applyProtection="0">
      <alignment vertical="center"/>
    </xf>
    <xf numFmtId="281" fontId="27" fillId="15" borderId="0" applyNumberFormat="0" applyBorder="0" applyAlignment="0" applyProtection="0"/>
    <xf numFmtId="281" fontId="25" fillId="0" borderId="0" applyNumberFormat="0" applyFont="0" applyFill="0" applyBorder="0" applyAlignment="0" applyProtection="0">
      <alignment vertical="center"/>
    </xf>
    <xf numFmtId="281" fontId="27" fillId="10" borderId="0" applyNumberFormat="0" applyBorder="0" applyAlignment="0" applyProtection="0"/>
    <xf numFmtId="281" fontId="27" fillId="11"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11" borderId="0" applyNumberFormat="0" applyBorder="0" applyAlignment="0" applyProtection="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12" borderId="0" applyNumberFormat="0" applyBorder="0" applyAlignment="0" applyProtection="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28" borderId="0" applyNumberFormat="0" applyBorder="0" applyAlignment="0" applyProtection="0">
      <alignment vertical="center"/>
    </xf>
    <xf numFmtId="281" fontId="222" fillId="8" borderId="0" applyNumberFormat="0" applyBorder="0" applyAlignment="0" applyProtection="0">
      <alignment vertical="center"/>
    </xf>
    <xf numFmtId="281" fontId="86" fillId="51" borderId="0" applyNumberFormat="0" applyBorder="0" applyAlignment="0" applyProtection="0">
      <alignment vertical="center"/>
    </xf>
    <xf numFmtId="281" fontId="86" fillId="28" borderId="0" applyNumberFormat="0" applyBorder="0" applyAlignment="0" applyProtection="0">
      <alignment vertical="center"/>
    </xf>
    <xf numFmtId="281" fontId="222" fillId="52" borderId="0" applyNumberFormat="0" applyBorder="0" applyAlignment="0" applyProtection="0">
      <alignment vertical="center"/>
    </xf>
    <xf numFmtId="281" fontId="86" fillId="28" borderId="0" applyNumberFormat="0" applyBorder="0" applyAlignment="0" applyProtection="0">
      <alignment vertical="center"/>
    </xf>
    <xf numFmtId="281" fontId="222" fillId="6" borderId="0" applyNumberFormat="0" applyBorder="0" applyAlignment="0" applyProtection="0">
      <alignment vertical="center"/>
    </xf>
    <xf numFmtId="281" fontId="222"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22" fillId="1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3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37"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27"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0"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27" borderId="0" applyNumberFormat="0" applyBorder="0" applyAlignment="0" applyProtection="0">
      <alignment vertical="center"/>
    </xf>
    <xf numFmtId="281" fontId="86" fillId="45" borderId="0" applyNumberFormat="0" applyBorder="0" applyAlignment="0" applyProtection="0">
      <alignment vertical="center"/>
    </xf>
    <xf numFmtId="281" fontId="25" fillId="15" borderId="17" applyNumberFormat="0" applyFont="0" applyAlignment="0" applyProtection="0"/>
    <xf numFmtId="281" fontId="86" fillId="45" borderId="0" applyNumberFormat="0" applyBorder="0" applyAlignment="0" applyProtection="0">
      <alignment vertical="center"/>
    </xf>
    <xf numFmtId="281" fontId="25" fillId="15" borderId="17" applyNumberFormat="0" applyFont="0" applyAlignment="0" applyProtection="0"/>
    <xf numFmtId="281" fontId="86" fillId="45" borderId="0" applyNumberFormat="0" applyBorder="0" applyAlignment="0" applyProtection="0">
      <alignment vertical="center"/>
    </xf>
    <xf numFmtId="281" fontId="86" fillId="43" borderId="0" applyNumberFormat="0" applyBorder="0" applyAlignment="0" applyProtection="0">
      <alignment vertical="center"/>
    </xf>
    <xf numFmtId="281" fontId="142" fillId="0" borderId="20"/>
    <xf numFmtId="281" fontId="86" fillId="45" borderId="0" applyNumberFormat="0" applyBorder="0" applyAlignment="0" applyProtection="0">
      <alignment vertical="center"/>
    </xf>
    <xf numFmtId="281" fontId="25" fillId="15" borderId="17" applyNumberFormat="0" applyFont="0" applyAlignment="0" applyProtection="0"/>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15" borderId="17" applyNumberFormat="0" applyFont="0" applyAlignment="0" applyProtection="0"/>
    <xf numFmtId="281" fontId="86" fillId="45" borderId="0" applyNumberFormat="0" applyBorder="0" applyAlignment="0" applyProtection="0">
      <alignment vertical="center"/>
    </xf>
    <xf numFmtId="281" fontId="156" fillId="0" borderId="0"/>
    <xf numFmtId="281" fontId="86" fillId="38" borderId="0" applyNumberFormat="0" applyBorder="0" applyAlignment="0" applyProtection="0">
      <alignment vertical="center"/>
    </xf>
    <xf numFmtId="281" fontId="25" fillId="15" borderId="17" applyNumberFormat="0" applyFont="0" applyAlignment="0" applyProtection="0"/>
    <xf numFmtId="281" fontId="86" fillId="45" borderId="0" applyNumberFormat="0" applyBorder="0" applyAlignment="0" applyProtection="0">
      <alignment vertical="center"/>
    </xf>
    <xf numFmtId="281" fontId="25" fillId="15" borderId="17" applyNumberFormat="0" applyFont="0" applyAlignment="0" applyProtection="0"/>
    <xf numFmtId="281" fontId="86" fillId="45" borderId="0" applyNumberFormat="0" applyBorder="0" applyAlignment="0" applyProtection="0">
      <alignment vertical="center"/>
    </xf>
    <xf numFmtId="281" fontId="86" fillId="38" borderId="0" applyNumberFormat="0" applyBorder="0" applyAlignment="0" applyProtection="0">
      <alignment vertical="center"/>
    </xf>
    <xf numFmtId="281" fontId="25" fillId="15" borderId="17" applyNumberFormat="0" applyFont="0" applyAlignment="0" applyProtection="0"/>
    <xf numFmtId="281" fontId="86" fillId="45" borderId="0" applyNumberFormat="0" applyBorder="0" applyAlignment="0" applyProtection="0">
      <alignment vertical="center"/>
    </xf>
    <xf numFmtId="281" fontId="25" fillId="15" borderId="17" applyNumberFormat="0" applyFont="0" applyAlignment="0" applyProtection="0"/>
    <xf numFmtId="281" fontId="86" fillId="45" borderId="0" applyNumberFormat="0" applyBorder="0" applyAlignment="0" applyProtection="0">
      <alignment vertical="center"/>
    </xf>
    <xf numFmtId="281" fontId="25" fillId="15" borderId="17" applyNumberFormat="0" applyFont="0" applyAlignment="0" applyProtection="0"/>
    <xf numFmtId="281" fontId="86" fillId="45" borderId="0" applyNumberFormat="0" applyBorder="0" applyAlignment="0" applyProtection="0">
      <alignment vertical="center"/>
    </xf>
    <xf numFmtId="281" fontId="25" fillId="15" borderId="17" applyNumberFormat="0" applyFont="0" applyAlignment="0" applyProtection="0"/>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6" fillId="8" borderId="0" applyNumberFormat="0" applyBorder="0" applyAlignment="0" applyProtection="0">
      <alignment vertical="center"/>
    </xf>
    <xf numFmtId="281" fontId="129" fillId="16" borderId="0" applyNumberFormat="0" applyBorder="0" applyAlignment="0" applyProtection="0">
      <alignment vertical="center"/>
    </xf>
    <xf numFmtId="281" fontId="86" fillId="38" borderId="0" applyNumberFormat="0" applyBorder="0" applyAlignment="0" applyProtection="0">
      <alignment vertical="center"/>
    </xf>
    <xf numFmtId="281" fontId="86" fillId="45" borderId="0" applyNumberFormat="0" applyBorder="0" applyAlignment="0" applyProtection="0">
      <alignment vertical="center"/>
    </xf>
    <xf numFmtId="281" fontId="26" fillId="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8" borderId="0" applyNumberFormat="0" applyBorder="0" applyAlignment="0" applyProtection="0">
      <alignment vertical="center"/>
    </xf>
    <xf numFmtId="281" fontId="86" fillId="45" borderId="0" applyNumberFormat="0" applyBorder="0" applyAlignment="0" applyProtection="0">
      <alignment vertical="center"/>
    </xf>
    <xf numFmtId="281" fontId="211" fillId="0" borderId="0" applyNumberFormat="0" applyFill="0" applyBorder="0" applyAlignment="0" applyProtection="0">
      <alignment vertical="top"/>
      <protection locked="0"/>
    </xf>
    <xf numFmtId="281" fontId="86" fillId="45" borderId="0" applyNumberFormat="0" applyBorder="0" applyAlignment="0" applyProtection="0">
      <alignment vertical="center"/>
    </xf>
    <xf numFmtId="281" fontId="86" fillId="51" borderId="0" applyNumberFormat="0" applyBorder="0" applyAlignment="0" applyProtection="0">
      <alignment vertical="center"/>
    </xf>
    <xf numFmtId="281" fontId="211" fillId="0" borderId="0" applyNumberFormat="0" applyFill="0" applyBorder="0" applyAlignment="0" applyProtection="0">
      <alignment vertical="top"/>
      <protection locked="0"/>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11" fillId="0" borderId="0" applyNumberFormat="0" applyFill="0" applyBorder="0" applyAlignment="0" applyProtection="0">
      <alignment vertical="top"/>
      <protection locked="0"/>
    </xf>
    <xf numFmtId="281" fontId="86" fillId="45" borderId="0" applyNumberFormat="0" applyBorder="0" applyAlignment="0" applyProtection="0">
      <alignment vertical="center"/>
    </xf>
    <xf numFmtId="281" fontId="86" fillId="51" borderId="0" applyNumberFormat="0" applyBorder="0" applyAlignment="0" applyProtection="0">
      <alignment vertical="center"/>
    </xf>
    <xf numFmtId="281" fontId="86" fillId="45" borderId="0" applyNumberFormat="0" applyBorder="0" applyAlignment="0" applyProtection="0">
      <alignment vertical="center"/>
    </xf>
    <xf numFmtId="281" fontId="86" fillId="40"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11" fillId="0" borderId="0" applyNumberFormat="0" applyFill="0" applyBorder="0" applyAlignment="0" applyProtection="0">
      <alignment vertical="top"/>
      <protection locked="0"/>
    </xf>
    <xf numFmtId="281" fontId="86" fillId="45" borderId="0" applyNumberFormat="0" applyBorder="0" applyAlignment="0" applyProtection="0">
      <alignment vertical="center"/>
    </xf>
    <xf numFmtId="281" fontId="26" fillId="8" borderId="0" applyNumberFormat="0" applyBorder="0" applyAlignment="0" applyProtection="0">
      <alignment vertical="center"/>
    </xf>
    <xf numFmtId="281" fontId="26" fillId="8" borderId="0" applyNumberFormat="0" applyBorder="0" applyAlignment="0" applyProtection="0">
      <alignment vertical="center"/>
    </xf>
    <xf numFmtId="281" fontId="26" fillId="8" borderId="0" applyNumberFormat="0" applyBorder="0" applyAlignment="0" applyProtection="0">
      <alignment vertical="center"/>
    </xf>
    <xf numFmtId="281" fontId="26" fillId="8" borderId="0" applyNumberFormat="0" applyBorder="0" applyAlignment="0" applyProtection="0">
      <alignment vertical="center"/>
    </xf>
    <xf numFmtId="281" fontId="26" fillId="8" borderId="0" applyNumberFormat="0" applyBorder="0" applyAlignment="0" applyProtection="0">
      <alignment vertical="center"/>
    </xf>
    <xf numFmtId="281" fontId="26" fillId="13" borderId="0" applyNumberFormat="0" applyBorder="0" applyAlignment="0" applyProtection="0">
      <alignment vertical="center"/>
    </xf>
    <xf numFmtId="281" fontId="86" fillId="45" borderId="0" applyNumberFormat="0" applyBorder="0" applyAlignment="0" applyProtection="0">
      <alignment vertical="center"/>
    </xf>
    <xf numFmtId="281" fontId="86" fillId="43" borderId="0" applyNumberFormat="0" applyBorder="0" applyAlignment="0" applyProtection="0">
      <alignment vertical="center"/>
    </xf>
    <xf numFmtId="281" fontId="26" fillId="8" borderId="0" applyNumberFormat="0" applyBorder="0" applyAlignment="0" applyProtection="0">
      <alignment vertical="center"/>
    </xf>
    <xf numFmtId="281" fontId="86" fillId="37"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0"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3"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3"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6" fillId="8"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3"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0"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xf numFmtId="281" fontId="179" fillId="0" borderId="0" applyNumberFormat="0" applyFill="0" applyBorder="0" applyAlignment="0" applyProtection="0">
      <alignment vertical="top"/>
      <protection locked="0"/>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4" fontId="285" fillId="0" borderId="0">
      <alignment horizontal="right"/>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38" borderId="0" applyNumberFormat="0" applyBorder="0" applyAlignment="0" applyProtection="0">
      <alignment vertical="center"/>
    </xf>
    <xf numFmtId="281" fontId="86" fillId="45" borderId="0" applyNumberFormat="0" applyBorder="0" applyAlignment="0" applyProtection="0">
      <alignment vertical="center"/>
    </xf>
    <xf numFmtId="281" fontId="86" fillId="38"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31" fillId="7" borderId="0" applyNumberFormat="0" applyBorder="0" applyAlignment="0" applyProtection="0"/>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7" fillId="0" borderId="0"/>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38"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37" borderId="0" applyNumberFormat="0" applyBorder="0" applyAlignment="0" applyProtection="0">
      <alignment vertical="center"/>
    </xf>
    <xf numFmtId="281" fontId="86" fillId="45" borderId="0" applyNumberFormat="0" applyBorder="0" applyAlignment="0" applyProtection="0">
      <alignment vertical="center"/>
    </xf>
    <xf numFmtId="281" fontId="86" fillId="37" borderId="0" applyNumberFormat="0" applyBorder="0" applyAlignment="0" applyProtection="0">
      <alignment vertical="center"/>
    </xf>
    <xf numFmtId="281" fontId="86" fillId="45"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37"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38"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29"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38"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28"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37"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134" fillId="48"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148" fillId="12" borderId="13" applyNumberFormat="0" applyAlignment="0" applyProtection="0"/>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38"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00" fillId="0" borderId="0" applyNumberFormat="0" applyFill="0">
      <alignment horizontal="lef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48" fontId="12" fillId="0" borderId="0"/>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24" fontId="12" fillId="0" borderId="0"/>
    <xf numFmtId="281" fontId="86" fillId="45" borderId="0" applyNumberFormat="0" applyBorder="0" applyAlignment="0" applyProtection="0">
      <alignment vertical="center"/>
    </xf>
    <xf numFmtId="281" fontId="120"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24" fontId="12" fillId="0" borderId="0"/>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224" fontId="12" fillId="0" borderId="0"/>
    <xf numFmtId="281" fontId="86" fillId="45" borderId="0" applyNumberFormat="0" applyBorder="0" applyAlignment="0" applyProtection="0">
      <alignment vertical="center"/>
    </xf>
    <xf numFmtId="281" fontId="86" fillId="51"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5" borderId="0" applyNumberFormat="0" applyBorder="0" applyAlignment="0" applyProtection="0">
      <alignment vertical="center"/>
    </xf>
    <xf numFmtId="10" fontId="25" fillId="0" borderId="0" applyFont="0" applyFill="0" applyBorder="0" applyAlignment="0" applyProtection="0"/>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45"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153" fillId="0" borderId="0" applyNumberForma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27" borderId="0" applyNumberFormat="0" applyBorder="0" applyAlignment="0" applyProtection="0">
      <alignment vertical="center"/>
    </xf>
    <xf numFmtId="281" fontId="86" fillId="37" borderId="0" applyNumberFormat="0" applyBorder="0" applyAlignment="0" applyProtection="0">
      <alignment vertical="center"/>
    </xf>
    <xf numFmtId="178" fontId="86" fillId="0" borderId="0" applyFont="0" applyFill="0" applyBorder="0" applyAlignment="0" applyProtection="0">
      <alignment vertical="center"/>
    </xf>
    <xf numFmtId="281" fontId="86" fillId="3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0" borderId="0">
      <alignment vertical="center"/>
    </xf>
    <xf numFmtId="281" fontId="86" fillId="2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2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12" fillId="0" borderId="0"/>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5" fillId="15" borderId="17" applyNumberFormat="0" applyFont="0" applyAlignment="0" applyProtection="0"/>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5" fillId="15" borderId="17" applyNumberFormat="0" applyFont="0" applyAlignment="0" applyProtection="0"/>
    <xf numFmtId="281" fontId="86" fillId="37" borderId="0" applyNumberFormat="0" applyBorder="0" applyAlignment="0" applyProtection="0">
      <alignment vertical="center"/>
    </xf>
    <xf numFmtId="281" fontId="26"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15" borderId="17" applyNumberFormat="0" applyFont="0" applyAlignment="0" applyProtection="0"/>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26" fillId="12" borderId="0">
      <alignment horizont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26" fillId="52" borderId="0" applyNumberFormat="0" applyBorder="0" applyAlignment="0" applyProtection="0">
      <alignment vertical="center"/>
    </xf>
    <xf numFmtId="281" fontId="129" fillId="12" borderId="0" applyNumberFormat="0" applyBorder="0" applyAlignment="0" applyProtection="0">
      <alignment vertical="center"/>
    </xf>
    <xf numFmtId="281" fontId="86" fillId="37" borderId="0" applyNumberFormat="0" applyBorder="0" applyAlignment="0" applyProtection="0">
      <alignment vertical="center"/>
    </xf>
    <xf numFmtId="281" fontId="129" fillId="12" borderId="0" applyNumberFormat="0" applyBorder="0" applyAlignment="0" applyProtection="0">
      <alignment vertical="center"/>
    </xf>
    <xf numFmtId="281" fontId="86" fillId="37" borderId="0" applyNumberFormat="0" applyBorder="0" applyAlignment="0" applyProtection="0">
      <alignment vertical="center"/>
    </xf>
    <xf numFmtId="281" fontId="26" fillId="52" borderId="0" applyNumberFormat="0" applyBorder="0" applyAlignment="0" applyProtection="0">
      <alignment vertical="center"/>
    </xf>
    <xf numFmtId="281" fontId="129" fillId="12" borderId="0" applyNumberFormat="0" applyBorder="0" applyAlignment="0" applyProtection="0">
      <alignment vertical="center"/>
    </xf>
    <xf numFmtId="281" fontId="26" fillId="52"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6" fillId="52" borderId="0" applyNumberFormat="0" applyBorder="0" applyAlignment="0" applyProtection="0">
      <alignment vertical="center"/>
    </xf>
    <xf numFmtId="281" fontId="86" fillId="37" borderId="0" applyNumberFormat="0" applyBorder="0" applyAlignment="0" applyProtection="0">
      <alignment vertical="center"/>
    </xf>
    <xf numFmtId="281" fontId="26" fillId="52" borderId="0" applyNumberFormat="0" applyBorder="0" applyAlignment="0" applyProtection="0">
      <alignment vertical="center"/>
    </xf>
    <xf numFmtId="281" fontId="26" fillId="52" borderId="0" applyNumberFormat="0" applyBorder="0" applyAlignment="0" applyProtection="0">
      <alignment vertical="center"/>
    </xf>
    <xf numFmtId="281" fontId="26" fillId="52"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52"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6" fillId="52"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152" fillId="52" borderId="0" applyNumberFormat="0" applyBorder="0" applyAlignment="0" applyProtection="0">
      <alignment vertical="center"/>
    </xf>
    <xf numFmtId="281" fontId="86" fillId="37" borderId="0" applyNumberFormat="0" applyBorder="0" applyAlignment="0" applyProtection="0">
      <alignment vertical="center"/>
    </xf>
    <xf numFmtId="281" fontId="36" fillId="14"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36" fillId="49"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41" fillId="6"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43"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8"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40" borderId="0" applyNumberFormat="0" applyBorder="0" applyAlignment="0" applyProtection="0">
      <alignment vertical="center"/>
    </xf>
    <xf numFmtId="281" fontId="86" fillId="37" borderId="0" applyNumberFormat="0" applyBorder="0" applyAlignment="0" applyProtection="0">
      <alignment vertical="center"/>
    </xf>
    <xf numFmtId="281" fontId="86" fillId="40"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43"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40"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178" fontId="86" fillId="0" borderId="0" applyFont="0" applyFill="0" applyBorder="0" applyAlignment="0" applyProtection="0">
      <alignment vertical="center"/>
    </xf>
    <xf numFmtId="281" fontId="86" fillId="37" borderId="0" applyNumberFormat="0" applyBorder="0" applyAlignment="0" applyProtection="0">
      <alignment vertical="center"/>
    </xf>
    <xf numFmtId="178" fontId="86" fillId="0" borderId="0" applyFont="0" applyFill="0" applyBorder="0" applyAlignment="0" applyProtection="0">
      <alignment vertical="center"/>
    </xf>
    <xf numFmtId="281" fontId="86" fillId="37" borderId="0" applyNumberFormat="0" applyBorder="0" applyAlignment="0" applyProtection="0">
      <alignment vertical="center"/>
    </xf>
    <xf numFmtId="176" fontId="12" fillId="0" borderId="0" applyFont="0" applyFill="0" applyBorder="0" applyAlignment="0" applyProtection="0"/>
    <xf numFmtId="281" fontId="86" fillId="37" borderId="0" applyNumberFormat="0" applyBorder="0" applyAlignment="0" applyProtection="0">
      <alignment vertical="center"/>
    </xf>
    <xf numFmtId="178" fontId="25" fillId="0" borderId="0" applyFont="0" applyFill="0" applyBorder="0" applyAlignment="0" applyProtection="0"/>
    <xf numFmtId="281" fontId="86" fillId="37" borderId="0" applyNumberFormat="0" applyBorder="0" applyAlignment="0" applyProtection="0">
      <alignment vertical="center"/>
    </xf>
    <xf numFmtId="178" fontId="86" fillId="0" borderId="0" applyFont="0" applyFill="0" applyBorder="0" applyAlignment="0" applyProtection="0">
      <alignment vertical="center"/>
    </xf>
    <xf numFmtId="281" fontId="86" fillId="37" borderId="0" applyNumberFormat="0" applyBorder="0" applyAlignment="0" applyProtection="0">
      <alignment vertical="center"/>
    </xf>
    <xf numFmtId="178" fontId="25" fillId="0" borderId="0" applyFont="0" applyFill="0" applyBorder="0" applyAlignment="0" applyProtection="0"/>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178" fontId="86" fillId="0" borderId="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178" fontId="26" fillId="0" borderId="0" applyFont="0" applyFill="0" applyBorder="0" applyAlignment="0" applyProtection="0">
      <alignment vertical="center"/>
    </xf>
    <xf numFmtId="281" fontId="86" fillId="37" borderId="0" applyNumberFormat="0" applyBorder="0" applyAlignment="0" applyProtection="0">
      <alignment vertical="center"/>
    </xf>
    <xf numFmtId="281" fontId="140" fillId="7" borderId="16" applyNumberFormat="0" applyAlignment="0" applyProtection="0"/>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134" fillId="64" borderId="0" applyNumberFormat="0" applyBorder="0" applyAlignment="0" applyProtection="0">
      <alignment vertical="center"/>
    </xf>
    <xf numFmtId="281" fontId="86" fillId="37" borderId="0" applyNumberFormat="0" applyBorder="0" applyAlignment="0" applyProtection="0">
      <alignment vertical="center"/>
    </xf>
    <xf numFmtId="281" fontId="36" fillId="60"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8" borderId="0" applyNumberFormat="0" applyBorder="0" applyAlignment="0" applyProtection="0">
      <alignment vertical="center"/>
    </xf>
    <xf numFmtId="281" fontId="86" fillId="37" borderId="0" applyNumberFormat="0" applyBorder="0" applyAlignment="0" applyProtection="0">
      <alignment vertical="center"/>
    </xf>
    <xf numFmtId="281" fontId="86" fillId="38" borderId="0" applyNumberFormat="0" applyBorder="0" applyAlignment="0" applyProtection="0">
      <alignment vertical="center"/>
    </xf>
    <xf numFmtId="281" fontId="86" fillId="37" borderId="0" applyNumberFormat="0" applyBorder="0" applyAlignment="0" applyProtection="0">
      <alignment vertical="center"/>
    </xf>
    <xf numFmtId="281" fontId="26" fillId="6" borderId="0" applyNumberFormat="0" applyBorder="0" applyAlignment="0" applyProtection="0">
      <alignment vertical="center"/>
    </xf>
    <xf numFmtId="281" fontId="86" fillId="37" borderId="0" applyNumberFormat="0" applyBorder="0" applyAlignment="0" applyProtection="0">
      <alignment vertical="center"/>
    </xf>
    <xf numFmtId="281" fontId="86" fillId="38" borderId="0" applyNumberFormat="0" applyBorder="0" applyAlignment="0" applyProtection="0">
      <alignment vertical="center"/>
    </xf>
    <xf numFmtId="281" fontId="86" fillId="37" borderId="0" applyNumberFormat="0" applyBorder="0" applyAlignment="0" applyProtection="0">
      <alignment vertical="center"/>
    </xf>
    <xf numFmtId="281" fontId="26" fillId="6" borderId="0" applyNumberFormat="0" applyBorder="0" applyAlignment="0" applyProtection="0">
      <alignment vertical="center"/>
    </xf>
    <xf numFmtId="281" fontId="86" fillId="37" borderId="0" applyNumberFormat="0" applyBorder="0" applyAlignment="0" applyProtection="0">
      <alignment vertical="center"/>
    </xf>
    <xf numFmtId="281" fontId="26" fillId="6"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8" borderId="0" applyNumberFormat="0" applyBorder="0" applyAlignment="0" applyProtection="0">
      <alignment vertical="center"/>
    </xf>
    <xf numFmtId="281" fontId="86" fillId="37" borderId="0" applyNumberFormat="0" applyBorder="0" applyAlignment="0" applyProtection="0">
      <alignment vertical="center"/>
    </xf>
    <xf numFmtId="281" fontId="159"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51"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0"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23" fontId="260" fillId="0" borderId="0"/>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161" fillId="0" borderId="0">
      <alignment horizontal="left"/>
    </xf>
    <xf numFmtId="10" fontId="52" fillId="15" borderId="8" applyNumberFormat="0" applyBorder="0" applyAlignment="0" applyProtection="0"/>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86" fillId="37" borderId="0" applyNumberFormat="0" applyBorder="0" applyAlignment="0" applyProtection="0">
      <alignment vertical="center"/>
    </xf>
    <xf numFmtId="281" fontId="26" fillId="6"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51" fillId="0" borderId="0">
      <protection locked="0"/>
    </xf>
    <xf numFmtId="281" fontId="51" fillId="0" borderId="0">
      <protection locked="0"/>
    </xf>
    <xf numFmtId="281" fontId="86" fillId="38" borderId="0" applyNumberFormat="0" applyBorder="0" applyAlignment="0" applyProtection="0">
      <alignment vertical="center"/>
    </xf>
    <xf numFmtId="281" fontId="86" fillId="2"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28" borderId="0" applyNumberFormat="0" applyBorder="0" applyAlignment="0" applyProtection="0">
      <alignment vertical="center"/>
    </xf>
    <xf numFmtId="281" fontId="86" fillId="38" borderId="0" applyNumberFormat="0" applyBorder="0" applyAlignment="0" applyProtection="0">
      <alignment vertical="center"/>
    </xf>
    <xf numFmtId="281" fontId="86" fillId="2"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2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24" fontId="12"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178" fontId="139" fillId="0" borderId="0" applyFont="0" applyFill="0" applyBorder="0" applyAlignment="0" applyProtection="0">
      <alignment vertical="center"/>
    </xf>
    <xf numFmtId="281" fontId="86" fillId="38" borderId="0" applyNumberFormat="0" applyBorder="0" applyAlignment="0" applyProtection="0">
      <alignment vertical="center"/>
    </xf>
    <xf numFmtId="178" fontId="139" fillId="0" borderId="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6"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178" fontId="86" fillId="0" borderId="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172" fillId="0" borderId="0" applyNumberFormat="0" applyFill="0" applyBorder="0" applyAlignment="0" applyProtection="0">
      <alignment vertical="top"/>
      <protection locked="0"/>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6" fillId="6" borderId="0" applyNumberFormat="0" applyBorder="0" applyAlignment="0" applyProtection="0">
      <alignment vertical="center"/>
    </xf>
    <xf numFmtId="281" fontId="26" fillId="6" borderId="0" applyNumberFormat="0" applyBorder="0" applyAlignment="0" applyProtection="0">
      <alignment vertical="center"/>
    </xf>
    <xf numFmtId="281" fontId="26" fillId="15"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0"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09" fontId="86" fillId="0" borderId="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lignment vertical="center"/>
    </xf>
    <xf numFmtId="281" fontId="25" fillId="0" borderId="0"/>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lignment vertical="center"/>
    </xf>
    <xf numFmtId="281" fontId="25" fillId="0" borderId="0"/>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6" fillId="0" borderId="0">
      <alignment vertical="center"/>
    </xf>
    <xf numFmtId="281" fontId="25" fillId="0" borderId="0"/>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15" borderId="17" applyNumberFormat="0" applyFont="0" applyAlignment="0" applyProtection="0"/>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40" borderId="0" applyNumberFormat="0" applyBorder="0" applyAlignment="0" applyProtection="0">
      <alignment vertical="center"/>
    </xf>
    <xf numFmtId="281" fontId="86" fillId="38" borderId="0" applyNumberFormat="0" applyBorder="0" applyAlignment="0" applyProtection="0">
      <alignment vertical="center"/>
    </xf>
    <xf numFmtId="281" fontId="86" fillId="40"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34" fillId="22" borderId="0" applyNumberFormat="0" applyBorder="0" applyAlignment="0" applyProtection="0">
      <alignment vertical="center"/>
    </xf>
    <xf numFmtId="281" fontId="86" fillId="38" borderId="0" applyNumberFormat="0" applyBorder="0" applyAlignment="0" applyProtection="0">
      <alignment vertical="center"/>
    </xf>
    <xf numFmtId="281" fontId="86" fillId="43" borderId="0" applyNumberFormat="0" applyBorder="0" applyAlignment="0" applyProtection="0">
      <alignment vertical="center"/>
    </xf>
    <xf numFmtId="281" fontId="86" fillId="38" borderId="0" applyNumberFormat="0" applyBorder="0" applyAlignment="0" applyProtection="0">
      <alignment vertical="center"/>
    </xf>
    <xf numFmtId="281" fontId="86" fillId="43"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38" borderId="0" applyNumberFormat="0" applyBorder="0" applyAlignment="0" applyProtection="0">
      <alignment vertical="center"/>
    </xf>
    <xf numFmtId="281" fontId="134" fillId="64" borderId="0" applyNumberFormat="0" applyBorder="0" applyAlignment="0" applyProtection="0">
      <alignment vertical="center"/>
    </xf>
    <xf numFmtId="281" fontId="86" fillId="38" borderId="0" applyNumberFormat="0" applyBorder="0" applyAlignment="0" applyProtection="0">
      <alignment vertical="center"/>
    </xf>
    <xf numFmtId="281" fontId="86" fillId="51" borderId="0" applyNumberFormat="0" applyBorder="0" applyAlignment="0" applyProtection="0">
      <alignment vertical="center"/>
    </xf>
    <xf numFmtId="281" fontId="86" fillId="38" borderId="0" applyNumberFormat="0" applyBorder="0" applyAlignment="0" applyProtection="0">
      <alignment vertical="center"/>
    </xf>
    <xf numFmtId="281" fontId="86" fillId="51"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134" fillId="69" borderId="0" applyNumberFormat="0" applyBorder="0" applyAlignment="0" applyProtection="0">
      <alignment vertical="center"/>
    </xf>
    <xf numFmtId="281" fontId="86" fillId="38" borderId="0" applyNumberFormat="0" applyBorder="0" applyAlignment="0" applyProtection="0">
      <alignment vertical="center"/>
    </xf>
    <xf numFmtId="281" fontId="134" fillId="6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36" fillId="6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36" fillId="9" borderId="0" applyNumberFormat="0" applyBorder="0" applyAlignment="0" applyProtection="0">
      <alignment vertical="center"/>
    </xf>
    <xf numFmtId="281" fontId="86" fillId="38" borderId="0" applyNumberFormat="0" applyBorder="0" applyAlignment="0" applyProtection="0">
      <alignment vertical="center"/>
    </xf>
    <xf numFmtId="281" fontId="86" fillId="51"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41" fillId="6"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29"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22" fillId="9"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120"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86" fillId="3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8" borderId="0" applyNumberFormat="0" applyBorder="0" applyAlignment="0" applyProtection="0">
      <alignment vertical="center"/>
    </xf>
    <xf numFmtId="281" fontId="222" fillId="13" borderId="0" applyNumberFormat="0" applyBorder="0" applyAlignment="0" applyProtection="0">
      <alignment vertical="center"/>
    </xf>
    <xf numFmtId="281" fontId="86" fillId="38"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0"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136" fillId="0" borderId="0" applyFont="0" applyFill="0" applyBorder="0" applyAlignment="0" applyProtection="0"/>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6" fillId="10" borderId="0" applyNumberFormat="0" applyBorder="0" applyAlignment="0" applyProtection="0">
      <alignment vertical="center"/>
    </xf>
    <xf numFmtId="281" fontId="129" fillId="16"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0" borderId="0">
      <alignment vertical="center"/>
    </xf>
    <xf numFmtId="281" fontId="86" fillId="0" borderId="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160" fillId="39" borderId="0">
      <alignment horizontal="left"/>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52" fillId="63" borderId="31"/>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152" fillId="52" borderId="0" applyNumberFormat="0" applyBorder="0" applyAlignment="0" applyProtection="0">
      <alignment vertical="center"/>
    </xf>
    <xf numFmtId="281" fontId="52" fillId="63" borderId="31"/>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10"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137" fillId="7" borderId="13" applyNumberFormat="0" applyAlignment="0" applyProtection="0"/>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137" fillId="7" borderId="13" applyNumberFormat="0" applyAlignment="0" applyProtection="0"/>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0" borderId="0" applyNumberFormat="0" applyBorder="0" applyAlignment="0" applyProtection="0">
      <alignment vertical="center"/>
    </xf>
    <xf numFmtId="281" fontId="86" fillId="43"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0"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33" fillId="0" borderId="28">
      <alignment horizontal="lef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27"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178" fontId="26" fillId="0" borderId="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0"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41" fillId="6"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ill="0" applyBorder="0" applyAlignment="0" applyProtection="0"/>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ill="0" applyBorder="0" applyAlignment="0" applyProtection="0"/>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2"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194" fillId="20" borderId="0" applyNumberFormat="0" applyBorder="0" applyAlignment="0" applyProtection="0"/>
    <xf numFmtId="281" fontId="25" fillId="0" borderId="0" applyNumberFormat="0" applyFont="0" applyFill="0" applyBorder="0" applyAlignment="0" applyProtection="0">
      <alignment vertical="center"/>
    </xf>
    <xf numFmtId="281" fontId="144" fillId="0" borderId="0" applyFill="0" applyBorder="0" applyAlignment="0"/>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86" fillId="4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11" borderId="0" applyNumberFormat="0" applyBorder="0" applyAlignment="0" applyProtection="0">
      <alignment vertical="center"/>
    </xf>
    <xf numFmtId="281" fontId="86" fillId="51" borderId="0" applyNumberFormat="0" applyBorder="0" applyAlignment="0" applyProtection="0">
      <alignment vertical="center"/>
    </xf>
    <xf numFmtId="281" fontId="52" fillId="7" borderId="8"/>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29"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52" fillId="7" borderId="8"/>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29"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33" fillId="0" borderId="28">
      <alignment horizontal="left" vertical="center"/>
    </xf>
    <xf numFmtId="281" fontId="86" fillId="51" borderId="0" applyNumberFormat="0" applyBorder="0" applyAlignment="0" applyProtection="0">
      <alignment vertical="center"/>
    </xf>
    <xf numFmtId="176" fontId="86" fillId="0" borderId="0" applyFont="0" applyFill="0" applyBorder="0" applyAlignment="0" applyProtection="0">
      <alignment vertical="center"/>
    </xf>
    <xf numFmtId="281" fontId="33" fillId="0" borderId="28">
      <alignment horizontal="left" vertical="center"/>
    </xf>
    <xf numFmtId="281" fontId="86" fillId="51" borderId="0" applyNumberFormat="0" applyBorder="0" applyAlignment="0" applyProtection="0">
      <alignment vertical="center"/>
    </xf>
    <xf numFmtId="281" fontId="33" fillId="0" borderId="28">
      <alignment horizontal="lef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26" borderId="19" applyNumberFormat="0" applyFont="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28" borderId="0" applyNumberFormat="0" applyBorder="0" applyAlignment="0" applyProtection="0">
      <alignment vertical="center"/>
    </xf>
    <xf numFmtId="281" fontId="26"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9" fillId="11" borderId="0" applyNumberFormat="0" applyBorder="0" applyAlignment="0" applyProtection="0">
      <alignment vertical="center"/>
    </xf>
    <xf numFmtId="281" fontId="26" fillId="1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6" fillId="0" borderId="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6" fillId="11" borderId="0" applyNumberFormat="0" applyBorder="0" applyAlignment="0" applyProtection="0">
      <alignment vertical="center"/>
    </xf>
    <xf numFmtId="281" fontId="26" fillId="11" borderId="0" applyNumberFormat="0" applyBorder="0" applyAlignment="0" applyProtection="0">
      <alignment vertical="center"/>
    </xf>
    <xf numFmtId="281" fontId="26" fillId="11" borderId="0" applyNumberFormat="0" applyBorder="0" applyAlignment="0" applyProtection="0">
      <alignment vertical="center"/>
    </xf>
    <xf numFmtId="281" fontId="26" fillId="11" borderId="0" applyNumberFormat="0" applyBorder="0" applyAlignment="0" applyProtection="0">
      <alignment vertical="center"/>
    </xf>
    <xf numFmtId="281" fontId="26" fillId="1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28"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40"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29"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29"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40"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29"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29"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185" fontId="14" fillId="0" borderId="0" applyFont="0" applyFill="0" applyBorder="0" applyAlignment="0" applyProtection="0"/>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29"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47" fillId="0" borderId="0"/>
    <xf numFmtId="281" fontId="86" fillId="51" borderId="0" applyNumberFormat="0" applyBorder="0" applyAlignment="0" applyProtection="0">
      <alignment vertical="center"/>
    </xf>
    <xf numFmtId="281" fontId="25" fillId="0" borderId="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181" fillId="0" borderId="25" applyNumberFormat="0" applyFill="0" applyAlignment="0" applyProtection="0">
      <alignment vertical="center"/>
    </xf>
    <xf numFmtId="281" fontId="86" fillId="51" borderId="0" applyNumberFormat="0" applyBorder="0" applyAlignment="0" applyProtection="0">
      <alignment vertical="center"/>
    </xf>
    <xf numFmtId="281" fontId="181" fillId="0" borderId="25" applyNumberFormat="0" applyFill="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120"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0"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24" fontId="12" fillId="0" borderId="0"/>
    <xf numFmtId="281" fontId="86" fillId="51" borderId="0" applyNumberFormat="0" applyBorder="0" applyAlignment="0" applyProtection="0">
      <alignment vertical="center"/>
    </xf>
    <xf numFmtId="281" fontId="120"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24" fontId="12" fillId="0" borderId="0"/>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86" fillId="51" borderId="0" applyNumberFormat="0" applyBorder="0" applyAlignment="0" applyProtection="0">
      <alignment vertical="center"/>
    </xf>
    <xf numFmtId="281" fontId="26" fillId="12" borderId="0" applyNumberFormat="0" applyBorder="0" applyAlignment="0" applyProtection="0">
      <alignment vertical="center"/>
    </xf>
    <xf numFmtId="281" fontId="86" fillId="40" borderId="0" applyNumberFormat="0" applyBorder="0" applyAlignment="0" applyProtection="0">
      <alignment vertical="center"/>
    </xf>
    <xf numFmtId="281" fontId="86" fillId="0" borderId="0">
      <alignment vertical="center"/>
    </xf>
    <xf numFmtId="281" fontId="86" fillId="0" borderId="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lignment vertical="center"/>
    </xf>
    <xf numFmtId="281" fontId="25" fillId="0" borderId="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lignment vertical="center"/>
    </xf>
    <xf numFmtId="281" fontId="25" fillId="0" borderId="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3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6" fillId="12" borderId="0" applyNumberFormat="0" applyBorder="0" applyAlignment="0" applyProtection="0">
      <alignment vertical="center"/>
    </xf>
    <xf numFmtId="281" fontId="129" fillId="12" borderId="0" applyNumberFormat="0" applyBorder="0" applyAlignment="0" applyProtection="0">
      <alignment vertical="center"/>
    </xf>
    <xf numFmtId="281" fontId="129" fillId="1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6" fillId="12" borderId="0" applyNumberFormat="0" applyBorder="0" applyAlignment="0" applyProtection="0">
      <alignment vertical="center"/>
    </xf>
    <xf numFmtId="281" fontId="86" fillId="40" borderId="0" applyNumberFormat="0" applyBorder="0" applyAlignment="0" applyProtection="0">
      <alignment vertical="center"/>
    </xf>
    <xf numFmtId="281" fontId="26" fillId="12"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171" fillId="14" borderId="0" applyNumberFormat="0" applyBorder="0" applyAlignment="0" applyProtection="0"/>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2" borderId="0" applyNumberFormat="0" applyBorder="0" applyAlignment="0" applyProtection="0">
      <alignment vertical="center"/>
    </xf>
    <xf numFmtId="281" fontId="26" fillId="1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37" fontId="199"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37" fontId="199" fillId="0" borderId="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6" fillId="12"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178" fontId="86" fillId="0" borderId="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29"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29" fillId="0" borderId="0"/>
    <xf numFmtId="281" fontId="211" fillId="0" borderId="0" applyNumberFormat="0" applyFill="0" applyBorder="0" applyAlignment="0" applyProtection="0">
      <alignment vertical="top"/>
      <protection locked="0"/>
    </xf>
    <xf numFmtId="281" fontId="86" fillId="40" borderId="0" applyNumberFormat="0" applyBorder="0" applyAlignment="0" applyProtection="0">
      <alignment vertical="center"/>
    </xf>
    <xf numFmtId="281" fontId="211" fillId="0" borderId="0" applyNumberFormat="0" applyFill="0" applyBorder="0" applyAlignment="0" applyProtection="0">
      <alignment vertical="top"/>
      <protection locked="0"/>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3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120" fillId="40" borderId="0" applyNumberFormat="0" applyBorder="0" applyAlignment="0" applyProtection="0">
      <alignment vertical="center"/>
    </xf>
    <xf numFmtId="281" fontId="86" fillId="28"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81" fontId="33" fillId="0" borderId="28">
      <alignment horizontal="left" vertical="center"/>
    </xf>
    <xf numFmtId="281" fontId="86" fillId="40" borderId="0" applyNumberFormat="0" applyBorder="0" applyAlignment="0" applyProtection="0">
      <alignment vertical="center"/>
    </xf>
    <xf numFmtId="281" fontId="86" fillId="35" borderId="0" applyNumberFormat="0" applyBorder="0" applyAlignment="0" applyProtection="0">
      <alignment vertical="center"/>
    </xf>
    <xf numFmtId="224" fontId="12" fillId="0" borderId="0"/>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40" fillId="0" borderId="0" applyNumberFormat="0" applyFill="0" applyBorder="0" applyAlignment="0" applyProtection="0"/>
    <xf numFmtId="281" fontId="86" fillId="40" borderId="0" applyNumberFormat="0" applyBorder="0" applyAlignment="0" applyProtection="0">
      <alignment vertical="center"/>
    </xf>
    <xf numFmtId="281" fontId="234" fillId="0" borderId="0" applyNumberFormat="0" applyFill="0" applyBorder="0" applyAlignment="0" applyProtection="0">
      <alignment vertical="top"/>
      <protection locked="0"/>
    </xf>
    <xf numFmtId="281" fontId="52" fillId="16" borderId="8" applyNumberFormat="0" applyBorder="0" applyAlignment="0" applyProtection="0"/>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4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9"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194" fillId="74"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2" fillId="0" borderId="2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2" fillId="0" borderId="2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4" fontId="27" fillId="0" borderId="0" applyFill="0" applyBorder="0" applyAlignment="0"/>
    <xf numFmtId="281" fontId="25" fillId="0" borderId="0">
      <alignment vertical="center"/>
    </xf>
    <xf numFmtId="281" fontId="25" fillId="0" borderId="0">
      <alignment vertical="center"/>
    </xf>
    <xf numFmtId="281" fontId="179" fillId="0" borderId="0" applyNumberFormat="0" applyFill="0" applyBorder="0" applyAlignment="0" applyProtection="0">
      <alignment vertical="top"/>
      <protection locked="0"/>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150" fillId="0" borderId="0" applyAlignment="0"/>
    <xf numFmtId="243" fontId="183" fillId="0" borderId="0" applyFont="0" applyFill="0" applyBorder="0" applyAlignment="0" applyProtection="0"/>
    <xf numFmtId="281" fontId="25" fillId="0" borderId="0" applyNumberFormat="0" applyFont="0" applyFill="0" applyBorder="0" applyAlignment="0" applyProtection="0">
      <alignment vertical="center"/>
    </xf>
    <xf numFmtId="281" fontId="52" fillId="7" borderId="8"/>
    <xf numFmtId="281" fontId="179" fillId="0" borderId="0" applyNumberFormat="0" applyFill="0" applyBorder="0" applyAlignment="0" applyProtection="0">
      <alignment vertical="top"/>
      <protection locked="0"/>
    </xf>
    <xf numFmtId="281" fontId="86" fillId="28" borderId="0" applyNumberFormat="0" applyBorder="0" applyAlignment="0" applyProtection="0">
      <alignment vertical="center"/>
    </xf>
    <xf numFmtId="281" fontId="52" fillId="7" borderId="8"/>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3" fillId="12" borderId="13" applyNumberFormat="0" applyAlignment="0" applyProtection="0">
      <alignment vertical="center"/>
    </xf>
    <xf numFmtId="281" fontId="179" fillId="0" borderId="0" applyNumberFormat="0" applyFill="0" applyBorder="0" applyAlignment="0" applyProtection="0">
      <alignment vertical="top"/>
      <protection locked="0"/>
    </xf>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4" fontId="27" fillId="16" borderId="0">
      <alignment horizontal="right"/>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4" fillId="77" borderId="0" applyNumberFormat="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51" fillId="0" borderId="0">
      <protection locked="0"/>
    </xf>
    <xf numFmtId="281" fontId="179" fillId="0" borderId="0" applyNumberFormat="0" applyFill="0" applyBorder="0" applyAlignment="0" applyProtection="0">
      <alignment vertical="top"/>
      <protection locked="0"/>
    </xf>
    <xf numFmtId="281" fontId="51" fillId="0" borderId="0">
      <protection locked="0"/>
    </xf>
    <xf numFmtId="281" fontId="179" fillId="0" borderId="0" applyNumberFormat="0" applyFill="0" applyBorder="0" applyAlignment="0" applyProtection="0">
      <alignment vertical="top"/>
      <protection locked="0"/>
    </xf>
    <xf numFmtId="281" fontId="179" fillId="0" borderId="0" applyNumberFormat="0" applyFill="0" applyBorder="0" applyAlignment="0" applyProtection="0">
      <alignment vertical="top"/>
      <protection locked="0"/>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9" fillId="0" borderId="0" applyNumberFormat="0" applyFill="0" applyBorder="0" applyAlignment="0" applyProtection="0">
      <alignment vertical="top"/>
      <protection locked="0"/>
    </xf>
    <xf numFmtId="281" fontId="17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8" fillId="0" borderId="0" applyNumberFormat="0" applyFill="0" applyBorder="0" applyAlignment="0" applyProtection="0"/>
    <xf numFmtId="281" fontId="25" fillId="0" borderId="0" applyNumberFormat="0" applyFont="0" applyFill="0" applyBorder="0" applyAlignment="0" applyProtection="0">
      <alignment vertical="center"/>
    </xf>
    <xf numFmtId="39" fontId="183" fillId="0" borderId="0" applyFont="0" applyFill="0" applyBorder="0" applyAlignment="0" applyProtection="0"/>
    <xf numFmtId="281" fontId="12" fillId="0" borderId="0" applyBorder="0"/>
    <xf numFmtId="281" fontId="12" fillId="0" borderId="0" applyBorder="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13" borderId="0" applyNumberFormat="0" applyBorder="0" applyAlignment="0" applyProtection="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176" fontId="229" fillId="0" borderId="0"/>
    <xf numFmtId="281" fontId="25" fillId="0" borderId="0" applyNumberFormat="0" applyFont="0" applyFill="0" applyBorder="0" applyAlignment="0" applyProtection="0">
      <alignment vertical="center"/>
    </xf>
    <xf numFmtId="176" fontId="229" fillId="0" borderId="0"/>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176" fontId="22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7" fontId="1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144" fillId="0" borderId="0" applyFill="0" applyBorder="0" applyAlignment="0"/>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6"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7" fillId="7" borderId="0" applyNumberFormat="0" applyBorder="0" applyAlignment="0" applyProtection="0"/>
    <xf numFmtId="281" fontId="22" fillId="0" borderId="0" applyFill="0" applyBorder="0" applyAlignment="0"/>
    <xf numFmtId="281" fontId="27" fillId="9" borderId="0" applyNumberFormat="0" applyBorder="0" applyAlignment="0" applyProtection="0"/>
    <xf numFmtId="281" fontId="86" fillId="2" borderId="0" applyNumberFormat="0" applyBorder="0" applyAlignment="0" applyProtection="0">
      <alignment vertical="center"/>
    </xf>
    <xf numFmtId="281" fontId="17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9" borderId="0" applyNumberFormat="0" applyBorder="0" applyAlignment="0" applyProtection="0"/>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7" fillId="53" borderId="0" applyNumberFormat="0" applyBorder="0" applyAlignment="0" applyProtection="0"/>
    <xf numFmtId="281" fontId="86" fillId="35" borderId="0" applyNumberFormat="0" applyBorder="0" applyAlignment="0" applyProtection="0">
      <alignment vertical="center"/>
    </xf>
    <xf numFmtId="281" fontId="27" fillId="22" borderId="0" applyNumberFormat="0" applyBorder="0" applyAlignment="0" applyProtection="0"/>
    <xf numFmtId="281" fontId="86" fillId="35" borderId="0" applyNumberFormat="0" applyBorder="0" applyAlignment="0" applyProtection="0">
      <alignment vertical="center"/>
    </xf>
    <xf numFmtId="281" fontId="27" fillId="10" borderId="0" applyNumberFormat="0" applyBorder="0" applyAlignment="0" applyProtection="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13" borderId="0" applyNumberFormat="0" applyBorder="0" applyAlignment="0" applyProtection="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12" borderId="0" applyNumberFormat="0" applyBorder="0" applyAlignment="0" applyProtection="0"/>
    <xf numFmtId="281" fontId="12" fillId="0" borderId="0" applyFill="0" applyBorder="0" applyAlignment="0"/>
    <xf numFmtId="281" fontId="222"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22" fillId="8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21" fillId="7" borderId="16" applyNumberFormat="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21" fillId="7" borderId="16" applyNumberFormat="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31" fillId="7" borderId="0" applyNumberFormat="0" applyBorder="0" applyAlignment="0" applyProtection="0"/>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41" fillId="6"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2"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6" fillId="13"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152" fillId="52" borderId="0" applyNumberFormat="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8" borderId="0" applyNumberFormat="0" applyBorder="0" applyAlignment="0" applyProtection="0">
      <alignment vertical="center"/>
    </xf>
    <xf numFmtId="281" fontId="26" fillId="13" borderId="0" applyNumberFormat="0" applyBorder="0" applyAlignment="0" applyProtection="0">
      <alignment vertical="center"/>
    </xf>
    <xf numFmtId="281" fontId="86" fillId="28"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35"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0" borderId="0">
      <alignment vertical="center"/>
    </xf>
    <xf numFmtId="281" fontId="86" fillId="0" borderId="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35" borderId="0" applyNumberFormat="0" applyBorder="0" applyAlignment="0" applyProtection="0">
      <alignment vertical="center"/>
    </xf>
    <xf numFmtId="281" fontId="86" fillId="27"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6" fillId="1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152" fillId="52"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137" fillId="7" borderId="13" applyNumberFormat="0" applyAlignment="0" applyProtection="0"/>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178" fontId="26" fillId="0" borderId="0" applyFont="0" applyFill="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281" fontId="86" fillId="30"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120" fillId="30"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66" fillId="22" borderId="0">
      <alignment horizont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35"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35"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35"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lignment vertical="center"/>
    </xf>
    <xf numFmtId="232" fontId="243" fillId="0" borderId="29">
      <alignment horizont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194" fillId="77" borderId="0" applyNumberFormat="0" applyBorder="0" applyAlignment="0" applyProtection="0"/>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120" fillId="2" borderId="0" applyNumberFormat="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86" fillId="2"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86" fillId="28"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7" borderId="0" applyNumberFormat="0" applyBorder="0" applyAlignment="0" applyProtection="0">
      <alignment vertical="center"/>
    </xf>
    <xf numFmtId="281" fontId="25" fillId="0" borderId="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9" borderId="0" applyNumberFormat="0" applyBorder="0" applyAlignment="0" applyProtection="0">
      <alignment vertical="center"/>
    </xf>
    <xf numFmtId="281" fontId="193" fillId="0" borderId="0"/>
    <xf numFmtId="281" fontId="129"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6" fillId="9"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09" fontId="86" fillId="0" borderId="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6" fillId="9" borderId="0" applyNumberFormat="0" applyBorder="0" applyAlignment="0" applyProtection="0">
      <alignment vertical="center"/>
    </xf>
    <xf numFmtId="281" fontId="26" fillId="9" borderId="0" applyNumberFormat="0" applyBorder="0" applyAlignment="0" applyProtection="0">
      <alignment vertical="center"/>
    </xf>
    <xf numFmtId="281" fontId="26" fillId="9"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31" fillId="82" borderId="0" applyNumberFormat="0" applyBorder="0" applyAlignment="0" applyProtection="0"/>
    <xf numFmtId="281" fontId="52" fillId="63" borderId="31"/>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9"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31" fillId="65" borderId="0" applyNumberFormat="0" applyBorder="0" applyAlignment="0" applyProtection="0"/>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2" fillId="15" borderId="8" applyNumberFormat="0" applyBorder="0" applyAlignment="0" applyProtection="0"/>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47" fillId="0" borderId="0" applyNumberFormat="0" applyFont="0" applyFill="0" applyBorder="0" applyAlignment="0" applyProtection="0">
      <alignment horizontal="left"/>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9"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9"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194" fillId="14" borderId="0" applyNumberFormat="0" applyBorder="0" applyAlignment="0" applyProtection="0"/>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9"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174" fillId="14"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174" fillId="21"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31" fillId="83" borderId="0" applyNumberFormat="0" applyBorder="0" applyAlignment="0" applyProtection="0"/>
    <xf numFmtId="281" fontId="86" fillId="28" borderId="0" applyNumberFormat="0" applyBorder="0" applyAlignment="0" applyProtection="0">
      <alignment vertical="center"/>
    </xf>
    <xf numFmtId="281" fontId="31" fillId="12" borderId="0" applyNumberFormat="0" applyBorder="0" applyAlignment="0" applyProtection="0"/>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8" fillId="39" borderId="0">
      <alignment horizontal="right"/>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52" fillId="63" borderId="31"/>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120"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0"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86" fillId="2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8" borderId="0" applyNumberFormat="0" applyBorder="0" applyAlignment="0" applyProtection="0">
      <alignment vertical="center"/>
    </xf>
    <xf numFmtId="9" fontId="47" fillId="0" borderId="1" applyNumberFormat="0" applyBorder="0"/>
    <xf numFmtId="281" fontId="26" fillId="53"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129" fillId="22"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12" fillId="0" borderId="0" applyFill="0" applyBorder="0" applyAlignment="0"/>
    <xf numFmtId="281" fontId="26" fillId="53" borderId="0" applyNumberFormat="0" applyBorder="0" applyAlignment="0" applyProtection="0">
      <alignment vertical="center"/>
    </xf>
    <xf numFmtId="281" fontId="2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Font="0" applyFill="0">
      <alignment horizontal="fill"/>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12" fillId="0" borderId="0" applyFill="0" applyBorder="0" applyAlignment="0"/>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53" borderId="0" applyNumberFormat="0" applyBorder="0" applyAlignment="0" applyProtection="0">
      <alignment vertical="center"/>
    </xf>
    <xf numFmtId="281" fontId="17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33" fillId="0" borderId="28">
      <alignment horizontal="lef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152" fillId="52"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0"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47" fillId="0" borderId="0"/>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0" borderId="0" applyNumberFormat="0" applyBorder="0" applyAlignment="0" applyProtection="0">
      <alignment vertical="center"/>
    </xf>
    <xf numFmtId="281" fontId="86" fillId="35" borderId="0" applyNumberFormat="0" applyBorder="0" applyAlignment="0" applyProtection="0">
      <alignment vertical="center"/>
    </xf>
    <xf numFmtId="281" fontId="86" fillId="30"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52" fillId="4" borderId="8"/>
    <xf numFmtId="281" fontId="86" fillId="35" borderId="0" applyNumberFormat="0" applyBorder="0" applyAlignment="0" applyProtection="0">
      <alignment vertical="center"/>
    </xf>
    <xf numFmtId="281" fontId="52" fillId="4" borderId="8"/>
    <xf numFmtId="281" fontId="86" fillId="35" borderId="0" applyNumberFormat="0" applyBorder="0" applyAlignment="0" applyProtection="0">
      <alignment vertical="center"/>
    </xf>
    <xf numFmtId="281" fontId="26" fillId="13"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0"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6" fillId="81"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2" borderId="0" applyNumberFormat="0" applyBorder="0" applyAlignment="0" applyProtection="0">
      <alignment vertical="center"/>
    </xf>
    <xf numFmtId="281" fontId="86" fillId="35" borderId="0" applyNumberFormat="0" applyBorder="0" applyAlignment="0" applyProtection="0">
      <alignment vertical="center"/>
    </xf>
    <xf numFmtId="281" fontId="86" fillId="2"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120"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148" fillId="12" borderId="13" applyNumberFormat="0" applyAlignment="0" applyProtection="0"/>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174" fillId="6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5"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0" borderId="0" applyNumberFormat="0" applyBorder="0" applyAlignment="0" applyProtection="0">
      <alignment vertical="center"/>
    </xf>
    <xf numFmtId="178" fontId="86" fillId="0" borderId="0" applyFont="0" applyFill="0" applyBorder="0" applyAlignment="0" applyProtection="0">
      <alignment vertical="center"/>
    </xf>
    <xf numFmtId="281" fontId="86" fillId="29" borderId="0" applyNumberFormat="0" applyBorder="0" applyAlignment="0" applyProtection="0">
      <alignment vertical="center"/>
    </xf>
    <xf numFmtId="178" fontId="86" fillId="0" borderId="0" applyFont="0" applyFill="0" applyBorder="0" applyAlignment="0" applyProtection="0">
      <alignment vertical="center"/>
    </xf>
    <xf numFmtId="281" fontId="86" fillId="29" borderId="0" applyNumberFormat="0" applyBorder="0" applyAlignment="0" applyProtection="0">
      <alignment vertical="center"/>
    </xf>
    <xf numFmtId="178" fontId="86" fillId="0" borderId="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178" fontId="86" fillId="0" borderId="0" applyFont="0" applyFill="0" applyBorder="0" applyAlignment="0" applyProtection="0">
      <alignment vertical="center"/>
    </xf>
    <xf numFmtId="281" fontId="86" fillId="29" borderId="0" applyNumberFormat="0" applyBorder="0" applyAlignment="0" applyProtection="0">
      <alignment vertical="center"/>
    </xf>
    <xf numFmtId="281" fontId="86" fillId="0" borderId="0">
      <alignment vertical="center"/>
    </xf>
    <xf numFmtId="281" fontId="86" fillId="0" borderId="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151" fillId="0" borderId="0" applyNumberFormat="0" applyFill="0" applyBorder="0" applyAlignment="0" applyProtection="0"/>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6" fillId="10" borderId="0" applyNumberFormat="0" applyBorder="0" applyAlignment="0" applyProtection="0">
      <alignment vertical="center"/>
    </xf>
    <xf numFmtId="281" fontId="129" fillId="7" borderId="0" applyNumberFormat="0" applyBorder="0" applyAlignment="0" applyProtection="0">
      <alignment vertical="center"/>
    </xf>
    <xf numFmtId="281" fontId="129" fillId="7" borderId="0" applyNumberFormat="0" applyBorder="0" applyAlignment="0" applyProtection="0">
      <alignment vertical="center"/>
    </xf>
    <xf numFmtId="281" fontId="26" fillId="10"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15" fontId="47" fillId="0" borderId="0"/>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7" fillId="15" borderId="17" applyNumberFormat="0" applyFont="0" applyAlignment="0" applyProtection="0"/>
    <xf numFmtId="281" fontId="86" fillId="29" borderId="0" applyNumberFormat="0" applyBorder="0" applyAlignment="0" applyProtection="0">
      <alignment vertical="center"/>
    </xf>
    <xf numFmtId="281" fontId="27" fillId="15" borderId="17" applyNumberFormat="0" applyFont="0" applyAlignment="0" applyProtection="0"/>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5" fillId="0" borderId="0"/>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10" borderId="0" applyNumberFormat="0" applyBorder="0" applyAlignment="0" applyProtection="0">
      <alignment vertical="center"/>
    </xf>
    <xf numFmtId="281" fontId="26"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30"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6"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24" fontId="12" fillId="0" borderId="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240" fillId="0" borderId="0" applyNumberFormat="0" applyFill="0" applyBorder="0" applyAlignment="0" applyProtection="0"/>
    <xf numFmtId="281" fontId="24" fillId="0" borderId="0" applyFont="0" applyFill="0" applyBorder="0" applyAlignment="0" applyProtection="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10" fontId="52" fillId="15" borderId="8" applyNumberFormat="0" applyBorder="0" applyAlignment="0" applyProtection="0"/>
    <xf numFmtId="281" fontId="86" fillId="29" borderId="0" applyNumberFormat="0" applyBorder="0" applyAlignment="0" applyProtection="0">
      <alignment vertical="center"/>
    </xf>
    <xf numFmtId="10" fontId="52" fillId="15" borderId="8" applyNumberFormat="0" applyBorder="0" applyAlignment="0" applyProtection="0"/>
    <xf numFmtId="281" fontId="86" fillId="29"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09" fontId="86" fillId="0" borderId="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7" fillId="0" borderId="0" applyFill="0" applyBorder="0" applyAlignment="0"/>
    <xf numFmtId="281" fontId="86" fillId="29" borderId="0" applyNumberFormat="0" applyBorder="0" applyAlignment="0" applyProtection="0">
      <alignment vertical="center"/>
    </xf>
    <xf numFmtId="281" fontId="86" fillId="2" borderId="0" applyNumberFormat="0" applyBorder="0" applyAlignment="0" applyProtection="0">
      <alignment vertical="center"/>
    </xf>
    <xf numFmtId="281" fontId="86" fillId="29" borderId="0" applyNumberFormat="0" applyBorder="0" applyAlignment="0" applyProtection="0">
      <alignment vertical="center"/>
    </xf>
    <xf numFmtId="281" fontId="86" fillId="2"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194" fillId="61" borderId="0" applyNumberFormat="0" applyBorder="0" applyAlignment="0" applyProtection="0"/>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 borderId="0" applyNumberFormat="0" applyBorder="0" applyAlignment="0" applyProtection="0">
      <alignment vertical="center"/>
    </xf>
    <xf numFmtId="281" fontId="221" fillId="7" borderId="16" applyNumberFormat="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21" fontId="12" fillId="0" borderId="0" applyFill="0" applyBorder="0" applyAlignment="0"/>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171" fillId="18" borderId="0" applyNumberFormat="0" applyBorder="0" applyAlignment="0" applyProtection="0"/>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0" borderId="0">
      <alignment vertical="center"/>
    </xf>
    <xf numFmtId="281" fontId="86" fillId="29" borderId="0" applyNumberFormat="0" applyBorder="0" applyAlignment="0" applyProtection="0">
      <alignment vertical="center"/>
    </xf>
    <xf numFmtId="281" fontId="140" fillId="7" borderId="16" applyNumberFormat="0" applyAlignment="0" applyProtection="0"/>
    <xf numFmtId="281" fontId="86" fillId="2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29"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15" borderId="17" applyNumberFormat="0" applyFont="0" applyAlignment="0" applyProtection="0"/>
    <xf numFmtId="281" fontId="86" fillId="30" borderId="0" applyNumberFormat="0" applyBorder="0" applyAlignment="0" applyProtection="0">
      <alignment vertical="center"/>
    </xf>
    <xf numFmtId="281" fontId="25" fillId="15" borderId="17" applyNumberFormat="0" applyFont="0" applyAlignment="0" applyProtection="0"/>
    <xf numFmtId="281" fontId="25" fillId="15" borderId="17" applyNumberFormat="0" applyFont="0" applyAlignment="0" applyProtection="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15" borderId="17" applyNumberFormat="0" applyFont="0" applyAlignment="0" applyProtection="0"/>
    <xf numFmtId="281" fontId="86" fillId="30" borderId="0" applyNumberFormat="0" applyBorder="0" applyAlignment="0" applyProtection="0">
      <alignment vertical="center"/>
    </xf>
    <xf numFmtId="281" fontId="25" fillId="15" borderId="17" applyNumberFormat="0" applyFont="0" applyAlignment="0" applyProtection="0"/>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52" fillId="4" borderId="8"/>
    <xf numFmtId="281" fontId="129" fillId="13" borderId="0" applyNumberFormat="0" applyBorder="0" applyAlignment="0" applyProtection="0">
      <alignment vertical="center"/>
    </xf>
    <xf numFmtId="281" fontId="86" fillId="30" borderId="0" applyNumberFormat="0" applyBorder="0" applyAlignment="0" applyProtection="0">
      <alignment vertical="center"/>
    </xf>
    <xf numFmtId="281" fontId="52" fillId="4" borderId="8"/>
    <xf numFmtId="281" fontId="26" fillId="13" borderId="0" applyNumberFormat="0" applyBorder="0" applyAlignment="0" applyProtection="0">
      <alignment vertical="center"/>
    </xf>
    <xf numFmtId="281" fontId="129" fillId="13"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52" fillId="4" borderId="8"/>
    <xf numFmtId="281" fontId="26" fillId="13" borderId="0" applyNumberFormat="0" applyBorder="0" applyAlignment="0" applyProtection="0">
      <alignment vertical="center"/>
    </xf>
    <xf numFmtId="281" fontId="52" fillId="4" borderId="8"/>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6" fillId="1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86" fillId="30" borderId="0" applyNumberFormat="0" applyBorder="0" applyAlignment="0" applyProtection="0">
      <alignment vertical="center"/>
    </xf>
    <xf numFmtId="281" fontId="52" fillId="4" borderId="8"/>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52" fillId="4" borderId="8"/>
    <xf numFmtId="281" fontId="86" fillId="30" borderId="0" applyNumberFormat="0" applyBorder="0" applyAlignment="0" applyProtection="0">
      <alignment vertical="center"/>
    </xf>
    <xf numFmtId="281" fontId="52" fillId="4" borderId="8"/>
    <xf numFmtId="281" fontId="86" fillId="30" borderId="0" applyNumberFormat="0" applyBorder="0" applyAlignment="0" applyProtection="0">
      <alignment vertical="center"/>
    </xf>
    <xf numFmtId="178" fontId="25" fillId="0" borderId="0" applyFont="0" applyFill="0" applyBorder="0" applyAlignment="0" applyProtection="0"/>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25" fillId="0" borderId="0" applyNumberFormat="0" applyFont="0" applyFill="0" applyBorder="0" applyAlignment="0" applyProtection="0">
      <alignment vertical="center"/>
    </xf>
    <xf numFmtId="281" fontId="52" fillId="4" borderId="8"/>
    <xf numFmtId="281" fontId="86" fillId="30" borderId="0" applyNumberFormat="0" applyBorder="0" applyAlignment="0" applyProtection="0">
      <alignment vertical="center"/>
    </xf>
    <xf numFmtId="281" fontId="52" fillId="4" borderId="8"/>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52" fillId="4" borderId="8"/>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41" fillId="6"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52" fillId="63" borderId="31"/>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86" fillId="30" borderId="0" applyNumberFormat="0" applyBorder="0" applyAlignment="0" applyProtection="0">
      <alignment vertical="center"/>
    </xf>
    <xf numFmtId="281" fontId="189" fillId="1" borderId="28" applyNumberFormat="0" applyFont="0" applyAlignment="0">
      <alignment horizontal="center"/>
    </xf>
    <xf numFmtId="178" fontId="86" fillId="0" borderId="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41" fillId="11"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137" fillId="16" borderId="13" applyNumberFormat="0" applyAlignment="0" applyProtection="0"/>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17" fontId="139" fillId="0" borderId="0"/>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20"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86" fillId="30" borderId="0" applyNumberFormat="0" applyBorder="0" applyAlignment="0" applyProtection="0">
      <alignment vertical="center"/>
    </xf>
    <xf numFmtId="281" fontId="86" fillId="30" borderId="0" applyNumberFormat="0" applyBorder="0" applyAlignment="0" applyProtection="0">
      <alignment vertical="center"/>
    </xf>
    <xf numFmtId="281" fontId="25" fillId="0" borderId="0">
      <alignment vertical="center"/>
    </xf>
    <xf numFmtId="281" fontId="86" fillId="30" borderId="0" applyNumberFormat="0" applyBorder="0" applyAlignment="0" applyProtection="0">
      <alignment vertical="center"/>
    </xf>
    <xf numFmtId="281" fontId="26" fillId="81"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6" fillId="81" borderId="0" applyNumberFormat="0" applyBorder="0" applyAlignment="0" applyProtection="0">
      <alignment vertical="center"/>
    </xf>
    <xf numFmtId="281" fontId="129" fillId="12" borderId="0" applyNumberFormat="0" applyBorder="0" applyAlignment="0" applyProtection="0">
      <alignment vertical="center"/>
    </xf>
    <xf numFmtId="281" fontId="86" fillId="2" borderId="0" applyNumberFormat="0" applyBorder="0" applyAlignment="0" applyProtection="0">
      <alignment vertical="center"/>
    </xf>
    <xf numFmtId="281" fontId="26" fillId="8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65" fillId="6" borderId="0" applyNumberFormat="0" applyBorder="0" applyAlignment="0" applyProtection="0"/>
    <xf numFmtId="281" fontId="26" fillId="81"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6" fillId="81" borderId="0" applyNumberFormat="0" applyBorder="0" applyAlignment="0" applyProtection="0">
      <alignment vertical="center"/>
    </xf>
    <xf numFmtId="281" fontId="26" fillId="81" borderId="0" applyNumberFormat="0" applyBorder="0" applyAlignment="0" applyProtection="0">
      <alignment vertical="center"/>
    </xf>
    <xf numFmtId="281" fontId="26" fillId="8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6" fillId="81"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7" fillId="0" borderId="0" applyFill="0" applyBorder="0" applyAlignment="0"/>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152" fillId="5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6" borderId="19" applyNumberFormat="0" applyFont="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140" fillId="7" borderId="16" applyNumberFormat="0" applyAlignment="0" applyProtection="0"/>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0" borderId="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6" fillId="0" borderId="0">
      <alignment vertical="center"/>
    </xf>
    <xf numFmtId="281" fontId="25" fillId="0" borderId="0"/>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0" fillId="54" borderId="2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23" fontId="260" fillId="0" borderId="0"/>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221" fillId="7" borderId="16" applyNumberFormat="0" applyAlignment="0" applyProtection="0">
      <alignment vertical="center"/>
    </xf>
    <xf numFmtId="281" fontId="86" fillId="2" borderId="0" applyNumberFormat="0" applyBorder="0" applyAlignment="0" applyProtection="0">
      <alignment vertical="center"/>
    </xf>
    <xf numFmtId="281" fontId="221" fillId="7" borderId="16" applyNumberFormat="0" applyAlignment="0" applyProtection="0">
      <alignment vertical="center"/>
    </xf>
    <xf numFmtId="281" fontId="86" fillId="2" borderId="0" applyNumberFormat="0" applyBorder="0" applyAlignment="0" applyProtection="0">
      <alignment vertical="center"/>
    </xf>
    <xf numFmtId="281" fontId="221" fillId="7" borderId="16" applyNumberFormat="0" applyAlignment="0" applyProtection="0">
      <alignment vertical="center"/>
    </xf>
    <xf numFmtId="281" fontId="86" fillId="2" borderId="0" applyNumberFormat="0" applyBorder="0" applyAlignment="0" applyProtection="0">
      <alignment vertical="center"/>
    </xf>
    <xf numFmtId="281" fontId="221" fillId="7" borderId="16" applyNumberFormat="0" applyAlignment="0" applyProtection="0">
      <alignment vertical="center"/>
    </xf>
    <xf numFmtId="243" fontId="12" fillId="0" borderId="0" applyFill="0" applyBorder="0" applyAlignment="0"/>
    <xf numFmtId="281" fontId="86" fillId="2" borderId="0" applyNumberFormat="0" applyBorder="0" applyAlignment="0" applyProtection="0">
      <alignment vertical="center"/>
    </xf>
    <xf numFmtId="281" fontId="221" fillId="7" borderId="16" applyNumberFormat="0" applyAlignment="0" applyProtection="0">
      <alignment vertical="center"/>
    </xf>
    <xf numFmtId="281" fontId="86" fillId="2" borderId="0" applyNumberFormat="0" applyBorder="0" applyAlignment="0" applyProtection="0">
      <alignment vertical="center"/>
    </xf>
    <xf numFmtId="281" fontId="221" fillId="7" borderId="16" applyNumberFormat="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194" fillId="73" borderId="0" applyNumberFormat="0" applyBorder="0" applyAlignment="0" applyProtection="0"/>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86" fillId="2" borderId="0" applyNumberFormat="0" applyBorder="0" applyAlignment="0" applyProtection="0">
      <alignment vertical="center"/>
    </xf>
    <xf numFmtId="281" fontId="171" fillId="60" borderId="0" applyNumberFormat="0" applyBorder="0" applyAlignment="0" applyProtection="0"/>
    <xf numFmtId="281" fontId="171" fillId="60" borderId="0" applyNumberFormat="0" applyBorder="0" applyAlignment="0" applyProtection="0"/>
    <xf numFmtId="281" fontId="219" fillId="14" borderId="0" applyNumberFormat="0" applyBorder="0" applyAlignment="0" applyProtection="0"/>
    <xf numFmtId="281" fontId="171" fillId="9"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171" fillId="9" borderId="0" applyNumberFormat="0" applyBorder="0" applyAlignment="0" applyProtection="0"/>
    <xf numFmtId="281" fontId="52" fillId="63" borderId="31"/>
    <xf numFmtId="281" fontId="86" fillId="26" borderId="19" applyNumberFormat="0" applyFont="0" applyAlignment="0" applyProtection="0">
      <alignment vertical="center"/>
    </xf>
    <xf numFmtId="281" fontId="219" fillId="9" borderId="0" applyNumberFormat="0" applyBorder="0" applyAlignment="0" applyProtection="0"/>
    <xf numFmtId="281" fontId="171" fillId="53" borderId="0" applyNumberFormat="0" applyBorder="0" applyAlignment="0" applyProtection="0"/>
    <xf numFmtId="281" fontId="219" fillId="7"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9" fillId="14"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4" fillId="14" borderId="0" applyNumberFormat="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6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64" borderId="0" applyNumberFormat="0" applyBorder="0" applyAlignment="0" applyProtection="0">
      <alignment vertical="center"/>
    </xf>
    <xf numFmtId="281" fontId="36" fillId="60" borderId="0" applyNumberFormat="0" applyBorder="0" applyAlignment="0" applyProtection="0">
      <alignment vertical="center"/>
    </xf>
    <xf numFmtId="281" fontId="36" fillId="60" borderId="0" applyNumberFormat="0" applyBorder="0" applyAlignment="0" applyProtection="0">
      <alignment vertical="center"/>
    </xf>
    <xf numFmtId="281" fontId="36" fillId="60" borderId="0" applyNumberFormat="0" applyBorder="0" applyAlignment="0" applyProtection="0">
      <alignment vertical="center"/>
    </xf>
    <xf numFmtId="281" fontId="36" fillId="60" borderId="0" applyNumberFormat="0" applyBorder="0" applyAlignment="0" applyProtection="0">
      <alignment vertical="center"/>
    </xf>
    <xf numFmtId="281" fontId="36"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60" borderId="0" applyNumberFormat="0" applyBorder="0" applyAlignment="0" applyProtection="0">
      <alignment vertical="center"/>
    </xf>
    <xf numFmtId="281" fontId="134" fillId="64" borderId="0" applyNumberFormat="0" applyBorder="0" applyAlignment="0" applyProtection="0">
      <alignment vertical="center"/>
    </xf>
    <xf numFmtId="281" fontId="36" fillId="60" borderId="0" applyNumberFormat="0" applyBorder="0" applyAlignment="0" applyProtection="0">
      <alignment vertical="center"/>
    </xf>
    <xf numFmtId="281" fontId="36" fillId="9" borderId="0" applyNumberFormat="0" applyBorder="0" applyAlignment="0" applyProtection="0">
      <alignment vertical="center"/>
    </xf>
    <xf numFmtId="281" fontId="3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9" borderId="0" applyNumberFormat="0" applyBorder="0" applyAlignment="0" applyProtection="0">
      <alignment vertical="center"/>
    </xf>
    <xf numFmtId="281" fontId="134" fillId="69" borderId="0" applyNumberFormat="0" applyBorder="0" applyAlignment="0" applyProtection="0">
      <alignment vertical="center"/>
    </xf>
    <xf numFmtId="281" fontId="134" fillId="69" borderId="0" applyNumberFormat="0" applyBorder="0" applyAlignment="0" applyProtection="0">
      <alignment vertical="center"/>
    </xf>
    <xf numFmtId="281" fontId="36" fillId="9" borderId="0" applyNumberFormat="0" applyBorder="0" applyAlignment="0" applyProtection="0">
      <alignment vertical="center"/>
    </xf>
    <xf numFmtId="281" fontId="134" fillId="69" borderId="0" applyNumberFormat="0" applyBorder="0" applyAlignment="0" applyProtection="0">
      <alignment vertical="center"/>
    </xf>
    <xf numFmtId="281" fontId="36" fillId="53" borderId="0" applyNumberFormat="0" applyBorder="0" applyAlignment="0" applyProtection="0">
      <alignment vertical="center"/>
    </xf>
    <xf numFmtId="281" fontId="86" fillId="0" borderId="0">
      <alignment vertical="center"/>
    </xf>
    <xf numFmtId="281" fontId="36" fillId="9" borderId="0" applyNumberFormat="0" applyBorder="0" applyAlignment="0" applyProtection="0">
      <alignment vertical="center"/>
    </xf>
    <xf numFmtId="281" fontId="3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9" borderId="0" applyNumberFormat="0" applyBorder="0" applyAlignment="0" applyProtection="0">
      <alignment vertical="center"/>
    </xf>
    <xf numFmtId="281" fontId="36" fillId="9" borderId="0" applyNumberFormat="0" applyBorder="0" applyAlignment="0" applyProtection="0">
      <alignment vertical="center"/>
    </xf>
    <xf numFmtId="281" fontId="36" fillId="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69" borderId="0" applyNumberFormat="0" applyBorder="0" applyAlignment="0" applyProtection="0">
      <alignment vertical="center"/>
    </xf>
    <xf numFmtId="281" fontId="134" fillId="69" borderId="0" applyNumberFormat="0" applyBorder="0" applyAlignment="0" applyProtection="0">
      <alignment vertical="center"/>
    </xf>
    <xf numFmtId="281" fontId="134" fillId="6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09" fillId="69" borderId="0" applyNumberFormat="0" applyBorder="0" applyAlignment="0" applyProtection="0">
      <alignment vertical="center"/>
    </xf>
    <xf numFmtId="281" fontId="134" fillId="69" borderId="0" applyNumberFormat="0" applyBorder="0" applyAlignment="0" applyProtection="0">
      <alignment vertical="center"/>
    </xf>
    <xf numFmtId="281" fontId="36" fillId="53" borderId="0" applyNumberFormat="0" applyBorder="0" applyAlignment="0" applyProtection="0">
      <alignment vertical="center"/>
    </xf>
    <xf numFmtId="281" fontId="3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53" borderId="0" applyNumberFormat="0" applyBorder="0" applyAlignment="0" applyProtection="0">
      <alignment vertical="center"/>
    </xf>
    <xf numFmtId="281" fontId="159" fillId="22" borderId="0" applyNumberFormat="0" applyBorder="0" applyAlignment="0" applyProtection="0">
      <alignment vertical="center"/>
    </xf>
    <xf numFmtId="281" fontId="134" fillId="62" borderId="0" applyNumberFormat="0" applyBorder="0" applyAlignment="0" applyProtection="0">
      <alignment vertical="center"/>
    </xf>
    <xf numFmtId="281" fontId="36" fillId="53" borderId="0" applyNumberFormat="0" applyBorder="0" applyAlignment="0" applyProtection="0">
      <alignment vertical="center"/>
    </xf>
    <xf numFmtId="281" fontId="159" fillId="22" borderId="0" applyNumberFormat="0" applyBorder="0" applyAlignment="0" applyProtection="0">
      <alignment vertical="center"/>
    </xf>
    <xf numFmtId="281" fontId="159" fillId="22" borderId="0" applyNumberFormat="0" applyBorder="0" applyAlignment="0" applyProtection="0">
      <alignment vertical="center"/>
    </xf>
    <xf numFmtId="281" fontId="134" fillId="6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62" borderId="0" applyNumberFormat="0" applyBorder="0" applyAlignment="0" applyProtection="0">
      <alignment vertical="center"/>
    </xf>
    <xf numFmtId="281" fontId="36" fillId="53" borderId="0" applyNumberFormat="0" applyBorder="0" applyAlignment="0" applyProtection="0">
      <alignment vertical="center"/>
    </xf>
    <xf numFmtId="281" fontId="36" fillId="53" borderId="0" applyNumberFormat="0" applyBorder="0" applyAlignment="0" applyProtection="0">
      <alignment vertical="center"/>
    </xf>
    <xf numFmtId="281" fontId="36" fillId="53" borderId="0" applyNumberFormat="0" applyBorder="0" applyAlignment="0" applyProtection="0">
      <alignment vertical="center"/>
    </xf>
    <xf numFmtId="193" fontId="24" fillId="0" borderId="0"/>
    <xf numFmtId="281" fontId="36" fillId="53" borderId="0" applyNumberFormat="0" applyBorder="0" applyAlignment="0" applyProtection="0">
      <alignment vertical="center"/>
    </xf>
    <xf numFmtId="281" fontId="160" fillId="57" borderId="0" applyNumberFormat="0" applyBorder="0" applyAlignment="0"/>
    <xf numFmtId="281" fontId="3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5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62" borderId="0" applyNumberFormat="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134" fillId="6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134" fillId="62" borderId="0" applyNumberFormat="0" applyBorder="0" applyAlignment="0" applyProtection="0">
      <alignment vertical="center"/>
    </xf>
    <xf numFmtId="281" fontId="134" fillId="62" borderId="0" applyNumberFormat="0" applyBorder="0" applyAlignment="0" applyProtection="0">
      <alignment vertical="center"/>
    </xf>
    <xf numFmtId="281" fontId="134" fillId="62" borderId="0" applyNumberFormat="0" applyBorder="0" applyAlignment="0" applyProtection="0">
      <alignment vertical="center"/>
    </xf>
    <xf numFmtId="281" fontId="209" fillId="62" borderId="0" applyNumberFormat="0" applyBorder="0" applyAlignment="0" applyProtection="0">
      <alignment vertical="center"/>
    </xf>
    <xf numFmtId="281" fontId="36" fillId="53" borderId="0" applyNumberFormat="0" applyBorder="0" applyAlignment="0" applyProtection="0">
      <alignment vertical="center"/>
    </xf>
    <xf numFmtId="281" fontId="134" fillId="62" borderId="0" applyNumberFormat="0" applyBorder="0" applyAlignment="0" applyProtection="0">
      <alignment vertical="center"/>
    </xf>
    <xf numFmtId="281" fontId="36" fillId="53" borderId="0" applyNumberFormat="0" applyBorder="0" applyAlignment="0" applyProtection="0">
      <alignment vertical="center"/>
    </xf>
    <xf numFmtId="281" fontId="36" fillId="67" borderId="0" applyNumberFormat="0" applyBorder="0" applyAlignment="0" applyProtection="0">
      <alignment vertical="center"/>
    </xf>
    <xf numFmtId="281" fontId="36" fillId="6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67" borderId="0" applyNumberFormat="0" applyBorder="0" applyAlignment="0" applyProtection="0">
      <alignment vertical="center"/>
    </xf>
    <xf numFmtId="281" fontId="159" fillId="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59" fillId="7" borderId="0" applyNumberFormat="0" applyBorder="0" applyAlignment="0" applyProtection="0">
      <alignment vertical="center"/>
    </xf>
    <xf numFmtId="281" fontId="134" fillId="56" borderId="0" applyNumberFormat="0" applyBorder="0" applyAlignment="0" applyProtection="0">
      <alignment vertical="center"/>
    </xf>
    <xf numFmtId="281" fontId="36" fillId="67" borderId="0" applyNumberFormat="0" applyBorder="0" applyAlignment="0" applyProtection="0">
      <alignment vertical="center"/>
    </xf>
    <xf numFmtId="281" fontId="36" fillId="67" borderId="0" applyNumberFormat="0" applyBorder="0" applyAlignment="0" applyProtection="0">
      <alignment vertical="center"/>
    </xf>
    <xf numFmtId="281" fontId="25" fillId="8" borderId="0" applyNumberFormat="0" applyFont="0" applyBorder="0" applyAlignment="0" applyProtection="0">
      <alignment horizontal="right"/>
    </xf>
    <xf numFmtId="281" fontId="36" fillId="67" borderId="0" applyNumberFormat="0" applyBorder="0" applyAlignment="0" applyProtection="0">
      <alignment vertical="center"/>
    </xf>
    <xf numFmtId="281" fontId="36"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134" fillId="5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56" borderId="0" applyNumberFormat="0" applyBorder="0" applyAlignment="0" applyProtection="0">
      <alignment vertical="center"/>
    </xf>
    <xf numFmtId="281" fontId="134" fillId="56" borderId="0" applyNumberFormat="0" applyBorder="0" applyAlignment="0" applyProtection="0">
      <alignment vertical="center"/>
    </xf>
    <xf numFmtId="281" fontId="134" fillId="56" borderId="0" applyNumberFormat="0" applyBorder="0" applyAlignment="0" applyProtection="0">
      <alignment vertical="center"/>
    </xf>
    <xf numFmtId="281" fontId="134" fillId="5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09" fillId="56" borderId="0" applyNumberFormat="0" applyBorder="0" applyAlignment="0" applyProtection="0">
      <alignment vertical="center"/>
    </xf>
    <xf numFmtId="281" fontId="36" fillId="67" borderId="0" applyNumberFormat="0" applyBorder="0" applyAlignment="0" applyProtection="0">
      <alignment vertical="center"/>
    </xf>
    <xf numFmtId="281" fontId="134" fillId="56" borderId="0" applyNumberFormat="0" applyBorder="0" applyAlignment="0" applyProtection="0">
      <alignment vertical="center"/>
    </xf>
    <xf numFmtId="281" fontId="27" fillId="15" borderId="17" applyNumberFormat="0" applyFont="0" applyAlignment="0" applyProtection="0"/>
    <xf numFmtId="281" fontId="36" fillId="67"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59" fillId="14" borderId="0" applyNumberFormat="0" applyBorder="0" applyAlignment="0" applyProtection="0">
      <alignment vertical="center"/>
    </xf>
    <xf numFmtId="281" fontId="134" fillId="78" borderId="0" applyNumberFormat="0" applyBorder="0" applyAlignment="0" applyProtection="0">
      <alignment vertical="center"/>
    </xf>
    <xf numFmtId="281" fontId="134" fillId="78" borderId="0" applyNumberFormat="0" applyBorder="0" applyAlignment="0" applyProtection="0">
      <alignment vertical="center"/>
    </xf>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134" fillId="7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78" borderId="0" applyNumberFormat="0" applyBorder="0" applyAlignment="0" applyProtection="0">
      <alignment vertical="center"/>
    </xf>
    <xf numFmtId="281" fontId="36" fillId="14" borderId="0" applyNumberFormat="0" applyBorder="0" applyAlignment="0" applyProtection="0">
      <alignment vertical="center"/>
    </xf>
    <xf numFmtId="281" fontId="36" fillId="49" borderId="0" applyNumberFormat="0" applyBorder="0" applyAlignment="0" applyProtection="0">
      <alignment vertical="center"/>
    </xf>
    <xf numFmtId="281" fontId="36" fillId="4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4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4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4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59" fillId="12" borderId="0" applyNumberFormat="0" applyBorder="0" applyAlignment="0" applyProtection="0">
      <alignment vertical="center"/>
    </xf>
    <xf numFmtId="281" fontId="134" fillId="48" borderId="0" applyNumberFormat="0" applyBorder="0" applyAlignment="0" applyProtection="0">
      <alignment vertical="center"/>
    </xf>
    <xf numFmtId="281" fontId="134" fillId="48" borderId="0" applyNumberFormat="0" applyBorder="0" applyAlignment="0" applyProtection="0">
      <alignment vertical="center"/>
    </xf>
    <xf numFmtId="281" fontId="36" fillId="49" borderId="0" applyNumberFormat="0" applyBorder="0" applyAlignment="0" applyProtection="0">
      <alignment vertical="center"/>
    </xf>
    <xf numFmtId="281" fontId="36" fillId="49" borderId="0" applyNumberFormat="0" applyBorder="0" applyAlignment="0" applyProtection="0">
      <alignment vertical="center"/>
    </xf>
    <xf numFmtId="281" fontId="36" fillId="49" borderId="0" applyNumberFormat="0" applyBorder="0" applyAlignment="0" applyProtection="0">
      <alignment vertical="center"/>
    </xf>
    <xf numFmtId="281" fontId="36" fillId="4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48" borderId="0" applyNumberFormat="0" applyBorder="0" applyAlignment="0" applyProtection="0">
      <alignment vertical="center"/>
    </xf>
    <xf numFmtId="281" fontId="134" fillId="48" borderId="0" applyNumberFormat="0" applyBorder="0" applyAlignment="0" applyProtection="0">
      <alignment vertical="center"/>
    </xf>
    <xf numFmtId="281" fontId="134" fillId="4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48" borderId="0" applyNumberFormat="0" applyBorder="0" applyAlignment="0" applyProtection="0">
      <alignment vertical="center"/>
    </xf>
    <xf numFmtId="281" fontId="134" fillId="4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48" borderId="0" applyNumberFormat="0" applyBorder="0" applyAlignment="0" applyProtection="0">
      <alignment vertical="center"/>
    </xf>
    <xf numFmtId="281" fontId="134" fillId="4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7" fillId="15" borderId="17" applyNumberFormat="0" applyFont="0" applyAlignment="0" applyProtection="0"/>
    <xf numFmtId="281" fontId="36" fillId="49" borderId="0" applyNumberFormat="0" applyBorder="0" applyAlignment="0" applyProtection="0">
      <alignment vertical="center"/>
    </xf>
    <xf numFmtId="281" fontId="36" fillId="4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3" fillId="0" borderId="40" applyNumberFormat="0" applyFill="0" applyAlignment="0" applyProtection="0">
      <alignment vertical="center"/>
    </xf>
    <xf numFmtId="204" fontId="255" fillId="0" borderId="0" applyNumberFormat="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04" fontId="255" fillId="0" borderId="0" applyNumberFormat="0" applyFont="0" applyFill="0" applyBorder="0" applyAlignment="0" applyProtection="0"/>
    <xf numFmtId="281" fontId="25" fillId="0" borderId="0" applyNumberFormat="0" applyFont="0" applyFill="0" applyBorder="0" applyAlignment="0" applyProtection="0">
      <alignment vertical="center"/>
    </xf>
    <xf numFmtId="204" fontId="255" fillId="0" borderId="0" applyNumberFormat="0" applyFont="0" applyFill="0" applyBorder="0" applyAlignment="0" applyProtection="0"/>
    <xf numFmtId="281" fontId="25"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0" fillId="7" borderId="16" applyNumberFormat="0" applyAlignment="0" applyProtection="0"/>
    <xf numFmtId="281" fontId="25" fillId="0" borderId="0"/>
    <xf numFmtId="281" fontId="140" fillId="7" borderId="16" applyNumberFormat="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7" fillId="0" borderId="0" applyFill="0">
      <alignment horizontal="center"/>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7" fillId="0" borderId="0">
      <protection locked="0"/>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71" fillId="66" borderId="0" applyNumberFormat="0" applyBorder="0" applyAlignment="0" applyProtection="0"/>
    <xf numFmtId="281" fontId="31" fillId="8" borderId="0" applyNumberFormat="0" applyBorder="0" applyAlignment="0" applyProtection="0"/>
    <xf numFmtId="281" fontId="194" fillId="13" borderId="0" applyNumberFormat="0" applyBorder="0" applyAlignment="0" applyProtection="0"/>
    <xf numFmtId="281" fontId="194" fillId="68" borderId="0" applyNumberFormat="0" applyBorder="0" applyAlignment="0" applyProtection="0"/>
    <xf numFmtId="281" fontId="25" fillId="0" borderId="0" applyNumberFormat="0" applyFont="0" applyFill="0" applyBorder="0" applyAlignment="0" applyProtection="0">
      <alignment vertical="center"/>
    </xf>
    <xf numFmtId="281" fontId="219" fillId="14" borderId="0" applyNumberFormat="0" applyBorder="0" applyAlignment="0" applyProtection="0"/>
    <xf numFmtId="281" fontId="194" fillId="68" borderId="0" applyNumberFormat="0" applyBorder="0" applyAlignment="0" applyProtection="0"/>
    <xf numFmtId="281" fontId="194" fillId="68" borderId="0" applyNumberFormat="0" applyBorder="0" applyAlignment="0" applyProtection="0"/>
    <xf numFmtId="281" fontId="194" fillId="68" borderId="0" applyNumberFormat="0" applyBorder="0" applyAlignment="0" applyProtection="0"/>
    <xf numFmtId="281" fontId="194" fillId="68" borderId="0" applyNumberFormat="0" applyBorder="0" applyAlignment="0" applyProtection="0"/>
    <xf numFmtId="10" fontId="52" fillId="15" borderId="8" applyNumberFormat="0" applyBorder="0" applyAlignment="0" applyProtection="0"/>
    <xf numFmtId="281" fontId="194" fillId="68" borderId="0" applyNumberFormat="0" applyBorder="0" applyAlignment="0" applyProtection="0"/>
    <xf numFmtId="10" fontId="52" fillId="15" borderId="8" applyNumberFormat="0" applyBorder="0" applyAlignment="0" applyProtection="0"/>
    <xf numFmtId="281" fontId="194" fillId="68" borderId="0" applyNumberFormat="0" applyBorder="0" applyAlignment="0" applyProtection="0"/>
    <xf numFmtId="10" fontId="52" fillId="15" borderId="8" applyNumberFormat="0" applyBorder="0" applyAlignment="0" applyProtection="0"/>
    <xf numFmtId="281" fontId="31" fillId="72" borderId="0" applyNumberFormat="0" applyBorder="0" applyAlignment="0" applyProtection="0"/>
    <xf numFmtId="281" fontId="31" fillId="71" borderId="0" applyNumberFormat="0" applyBorder="0" applyAlignment="0" applyProtection="0"/>
    <xf numFmtId="281" fontId="194" fillId="17" borderId="0" applyNumberFormat="0" applyBorder="0" applyAlignment="0" applyProtection="0"/>
    <xf numFmtId="281" fontId="25" fillId="0" borderId="0" applyNumberFormat="0" applyFont="0" applyFill="0" applyBorder="0" applyAlignment="0" applyProtection="0">
      <alignment vertical="center"/>
    </xf>
    <xf numFmtId="281" fontId="194" fillId="73" borderId="0" applyNumberFormat="0" applyBorder="0" applyAlignment="0" applyProtection="0"/>
    <xf numFmtId="281" fontId="194" fillId="73" borderId="0" applyNumberFormat="0" applyBorder="0" applyAlignment="0" applyProtection="0"/>
    <xf numFmtId="281" fontId="171" fillId="18" borderId="0" applyNumberFormat="0" applyBorder="0" applyAlignment="0" applyProtection="0"/>
    <xf numFmtId="281" fontId="194" fillId="20" borderId="0" applyNumberFormat="0" applyBorder="0" applyAlignment="0" applyProtection="0"/>
    <xf numFmtId="281" fontId="194" fillId="20" borderId="0" applyNumberFormat="0" applyBorder="0" applyAlignment="0" applyProtection="0"/>
    <xf numFmtId="281" fontId="31" fillId="72" borderId="0" applyNumberFormat="0" applyBorder="0" applyAlignment="0" applyProtection="0"/>
    <xf numFmtId="281" fontId="52" fillId="63" borderId="31"/>
    <xf numFmtId="281" fontId="31" fillId="6" borderId="0" applyNumberFormat="0" applyBorder="0" applyAlignment="0" applyProtection="0"/>
    <xf numFmtId="281" fontId="194" fillId="74" borderId="0" applyNumberFormat="0" applyBorder="0" applyAlignment="0" applyProtection="0"/>
    <xf numFmtId="281" fontId="219" fillId="19" borderId="0" applyNumberFormat="0" applyBorder="0" applyAlignment="0" applyProtection="0"/>
    <xf numFmtId="281" fontId="194" fillId="17" borderId="0" applyNumberFormat="0" applyBorder="0" applyAlignment="0" applyProtection="0"/>
    <xf numFmtId="281" fontId="25" fillId="0" borderId="0" applyNumberFormat="0" applyFont="0" applyFill="0" applyBorder="0" applyAlignment="0" applyProtection="0">
      <alignment vertical="center"/>
    </xf>
    <xf numFmtId="281" fontId="194" fillId="17" borderId="0" applyNumberFormat="0" applyBorder="0" applyAlignment="0" applyProtection="0"/>
    <xf numFmtId="281" fontId="194" fillId="17" borderId="0" applyNumberFormat="0" applyBorder="0" applyAlignment="0" applyProtection="0"/>
    <xf numFmtId="281" fontId="33" fillId="0" borderId="28">
      <alignment horizontal="left" vertical="center"/>
    </xf>
    <xf numFmtId="281" fontId="194" fillId="17" borderId="0" applyNumberFormat="0" applyBorder="0" applyAlignment="0" applyProtection="0"/>
    <xf numFmtId="281" fontId="31" fillId="65" borderId="0" applyNumberFormat="0" applyBorder="0" applyAlignment="0" applyProtection="0"/>
    <xf numFmtId="281" fontId="25" fillId="0" borderId="0" applyNumberFormat="0" applyFont="0" applyFill="0" applyBorder="0" applyAlignment="0" applyProtection="0">
      <alignment vertical="center"/>
    </xf>
    <xf numFmtId="281" fontId="31" fillId="8" borderId="0" applyNumberFormat="0" applyBorder="0" applyAlignment="0" applyProtection="0"/>
    <xf numFmtId="281" fontId="194" fillId="71" borderId="0" applyNumberFormat="0" applyBorder="0" applyAlignment="0" applyProtection="0"/>
    <xf numFmtId="281" fontId="25" fillId="0" borderId="0" applyNumberFormat="0" applyFont="0" applyFill="0" applyBorder="0" applyAlignment="0" applyProtection="0">
      <alignment vertical="center"/>
    </xf>
    <xf numFmtId="281" fontId="194" fillId="7" borderId="0" applyNumberFormat="0" applyBorder="0" applyAlignment="0" applyProtection="0"/>
    <xf numFmtId="281" fontId="25" fillId="0" borderId="0" applyNumberFormat="0" applyFont="0" applyFill="0" applyBorder="0" applyAlignment="0" applyProtection="0">
      <alignment vertical="center"/>
    </xf>
    <xf numFmtId="281" fontId="171" fillId="67" borderId="0" applyNumberFormat="0" applyBorder="0" applyAlignment="0" applyProtection="0"/>
    <xf numFmtId="281" fontId="194" fillId="68" borderId="0" applyNumberFormat="0" applyBorder="0" applyAlignment="0" applyProtection="0"/>
    <xf numFmtId="281" fontId="194" fillId="68" borderId="0" applyNumberFormat="0" applyBorder="0" applyAlignment="0" applyProtection="0"/>
    <xf numFmtId="281" fontId="194" fillId="68" borderId="0" applyNumberFormat="0" applyBorder="0" applyAlignment="0" applyProtection="0"/>
    <xf numFmtId="281" fontId="171" fillId="14" borderId="0" applyNumberFormat="0" applyBorder="0" applyAlignment="0" applyProtection="0"/>
    <xf numFmtId="281" fontId="194" fillId="75" borderId="0" applyNumberFormat="0" applyBorder="0" applyAlignment="0" applyProtection="0"/>
    <xf numFmtId="281" fontId="194" fillId="76" borderId="0" applyNumberFormat="0" applyBorder="0" applyAlignment="0" applyProtection="0"/>
    <xf numFmtId="281" fontId="52" fillId="7" borderId="8"/>
    <xf numFmtId="281" fontId="25" fillId="0" borderId="0" applyNumberFormat="0" applyFont="0" applyFill="0" applyBorder="0" applyAlignment="0" applyProtection="0">
      <alignment vertical="center"/>
    </xf>
    <xf numFmtId="281" fontId="194" fillId="14" borderId="0" applyNumberFormat="0" applyBorder="0" applyAlignment="0" applyProtection="0"/>
    <xf numFmtId="281" fontId="194" fillId="14" borderId="0" applyNumberFormat="0" applyBorder="0" applyAlignment="0" applyProtection="0"/>
    <xf numFmtId="281" fontId="194" fillId="14" borderId="0" applyNumberFormat="0" applyBorder="0" applyAlignment="0" applyProtection="0"/>
    <xf numFmtId="281" fontId="194" fillId="14" borderId="0" applyNumberFormat="0" applyBorder="0" applyAlignment="0" applyProtection="0"/>
    <xf numFmtId="281" fontId="194" fillId="14" borderId="0" applyNumberFormat="0" applyBorder="0" applyAlignment="0" applyProtection="0"/>
    <xf numFmtId="281" fontId="171" fillId="21" borderId="0" applyNumberFormat="0" applyBorder="0" applyAlignment="0" applyProtection="0"/>
    <xf numFmtId="281" fontId="31" fillId="72" borderId="0" applyNumberFormat="0" applyBorder="0" applyAlignment="0" applyProtection="0"/>
    <xf numFmtId="281" fontId="25" fillId="0" borderId="0" applyNumberFormat="0" applyFont="0" applyFill="0" applyBorder="0" applyAlignment="0" applyProtection="0">
      <alignment vertical="center"/>
    </xf>
    <xf numFmtId="281" fontId="31" fillId="15" borderId="0" applyNumberFormat="0" applyBorder="0" applyAlignment="0" applyProtection="0"/>
    <xf numFmtId="281" fontId="25" fillId="0" borderId="0" applyNumberFormat="0" applyFont="0" applyFill="0" applyBorder="0" applyAlignment="0" applyProtection="0">
      <alignment vertical="center"/>
    </xf>
    <xf numFmtId="281" fontId="194" fillId="77"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1" fillId="21" borderId="0" applyNumberFormat="0" applyBorder="0" applyAlignment="0" applyProtection="0"/>
    <xf numFmtId="281" fontId="194" fillId="49" borderId="0" applyNumberFormat="0" applyBorder="0" applyAlignment="0" applyProtection="0"/>
    <xf numFmtId="281" fontId="194" fillId="49" borderId="0" applyNumberFormat="0" applyBorder="0" applyAlignment="0" applyProtection="0"/>
    <xf numFmtId="281" fontId="194" fillId="49" borderId="0" applyNumberFormat="0" applyBorder="0" applyAlignment="0" applyProtection="0"/>
    <xf numFmtId="281" fontId="194" fillId="49" borderId="0" applyNumberFormat="0" applyBorder="0" applyAlignment="0" applyProtection="0"/>
    <xf numFmtId="281" fontId="194" fillId="49" borderId="0" applyNumberFormat="0" applyBorder="0" applyAlignment="0" applyProtection="0"/>
    <xf numFmtId="281" fontId="194" fillId="49" borderId="0" applyNumberFormat="0" applyBorder="0" applyAlignment="0" applyProtection="0"/>
    <xf numFmtId="281" fontId="25" fillId="0" borderId="0" applyNumberFormat="0" applyFont="0" applyFill="0" applyBorder="0" applyAlignment="0" applyProtection="0">
      <alignment vertical="center"/>
    </xf>
    <xf numFmtId="176" fontId="229" fillId="0" borderId="0"/>
    <xf numFmtId="252" fontId="229" fillId="0" borderId="0"/>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 fillId="4" borderId="0" applyNumberFormat="0" applyProtection="0">
      <alignment horizontal="center"/>
      <protection locked="0" hidden="1"/>
    </xf>
    <xf numFmtId="281" fontId="25" fillId="0" borderId="0" applyNumberFormat="0" applyFont="0" applyFill="0" applyBorder="0" applyAlignment="0" applyProtection="0">
      <alignment vertical="center"/>
    </xf>
    <xf numFmtId="281" fontId="26" fillId="0" borderId="0">
      <alignment vertical="center"/>
    </xf>
    <xf numFmtId="281" fontId="25" fillId="0" borderId="0"/>
    <xf numFmtId="281" fontId="12" fillId="4" borderId="0" applyNumberFormat="0" applyProtection="0">
      <alignment horizontal="center"/>
      <protection locked="0" hidden="1"/>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4" borderId="0" applyNumberFormat="0" applyProtection="0">
      <alignment horizontal="center"/>
      <protection locked="0" hidden="1"/>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40"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xf numFmtId="281" fontId="150" fillId="0" borderId="0" applyAlignment="0"/>
    <xf numFmtId="243"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0" fillId="0" borderId="0" applyAlignment="0"/>
    <xf numFmtId="281" fontId="213" fillId="0" borderId="3" applyNumberFormat="0" applyFill="0" applyProtection="0">
      <alignment horizontal="center"/>
    </xf>
    <xf numFmtId="243" fontId="183" fillId="0" borderId="0" applyFont="0" applyFill="0" applyBorder="0" applyAlignment="0" applyProtection="0"/>
    <xf numFmtId="281" fontId="86" fillId="26" borderId="19" applyNumberFormat="0" applyFont="0" applyAlignment="0" applyProtection="0">
      <alignment vertical="center"/>
    </xf>
    <xf numFmtId="281" fontId="25"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41" fillId="0" borderId="0"/>
    <xf numFmtId="281" fontId="228" fillId="52"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28" fillId="52"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0" fillId="80" borderId="0" applyNumberFormat="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0" fillId="80" borderId="0" applyNumberFormat="0" applyBorder="0" applyAlignment="0"/>
    <xf numFmtId="281" fontId="25" fillId="0" borderId="0" applyNumberFormat="0" applyFont="0" applyFill="0" applyBorder="0" applyAlignment="0" applyProtection="0">
      <alignment vertical="center"/>
    </xf>
    <xf numFmtId="281" fontId="160" fillId="57" borderId="0" applyNumberFormat="0" applyBorder="0" applyAlignment="0"/>
    <xf numFmtId="281" fontId="25" fillId="0" borderId="0" applyNumberFormat="0" applyFont="0" applyFill="0" applyBorder="0" applyAlignment="0" applyProtection="0">
      <alignment vertical="center"/>
    </xf>
    <xf numFmtId="281" fontId="25" fillId="15" borderId="17" applyNumberFormat="0" applyFont="0" applyAlignment="0" applyProtection="0"/>
    <xf numFmtId="281" fontId="25" fillId="0" borderId="0" applyNumberFormat="0" applyFont="0" applyFill="0" applyBorder="0" applyAlignment="0" applyProtection="0">
      <alignment vertical="center"/>
    </xf>
    <xf numFmtId="281" fontId="160" fillId="80" borderId="0" applyNumberFormat="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3" fillId="0" borderId="3" applyNumberFormat="0" applyFill="0" applyProtection="0">
      <alignment horizontal="center"/>
    </xf>
    <xf numFmtId="281" fontId="25" fillId="0" borderId="0"/>
    <xf numFmtId="281" fontId="25" fillId="0" borderId="0"/>
    <xf numFmtId="281" fontId="151" fillId="0" borderId="0" applyNumberForma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52" fillId="52" borderId="0" applyNumberFormat="0" applyBorder="0" applyAlignment="0" applyProtection="0">
      <alignment vertical="center"/>
    </xf>
    <xf numFmtId="281" fontId="27"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4" fillId="1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74" fillId="1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74" fillId="6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11" fontId="25" fillId="0" borderId="0" applyFill="0" applyBorder="0" applyAlignment="0"/>
    <xf numFmtId="202" fontId="28"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1" fontId="25" fillId="0" borderId="0" applyFill="0" applyBorder="0" applyAlignment="0"/>
    <xf numFmtId="233" fontId="27" fillId="0" borderId="0" applyFill="0" applyBorder="0" applyAlignment="0"/>
    <xf numFmtId="233" fontId="27" fillId="0" borderId="0" applyFill="0" applyBorder="0" applyAlignment="0"/>
    <xf numFmtId="281" fontId="25" fillId="0" borderId="0" applyNumberFormat="0" applyFont="0" applyFill="0" applyBorder="0" applyAlignment="0" applyProtection="0">
      <alignment vertical="center"/>
    </xf>
    <xf numFmtId="281" fontId="27"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7" fillId="0" borderId="0" applyFill="0" applyBorder="0" applyAlignment="0"/>
    <xf numFmtId="281" fontId="25" fillId="0" borderId="0" applyNumberFormat="0" applyFont="0" applyFill="0" applyBorder="0" applyAlignment="0" applyProtection="0">
      <alignment vertical="center"/>
    </xf>
    <xf numFmtId="281" fontId="27"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25" fillId="0" borderId="0"/>
    <xf numFmtId="281" fontId="25" fillId="0" borderId="0" applyNumberFormat="0" applyFont="0" applyFill="0" applyBorder="0" applyAlignment="0" applyProtection="0">
      <alignment vertical="center"/>
    </xf>
    <xf numFmtId="281" fontId="12" fillId="0" borderId="0" applyFill="0" applyBorder="0" applyAlignment="0"/>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7"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16" borderId="13" applyNumberFormat="0" applyAlignment="0" applyProtection="0"/>
    <xf numFmtId="241" fontId="25" fillId="0" borderId="0" applyFill="0" applyBorder="0" applyAlignment="0" applyProtection="0"/>
    <xf numFmtId="281" fontId="86" fillId="0" borderId="0">
      <alignment vertical="center"/>
    </xf>
    <xf numFmtId="281" fontId="137" fillId="16" borderId="13" applyNumberFormat="0" applyAlignment="0" applyProtection="0"/>
    <xf numFmtId="281" fontId="86" fillId="0" borderId="0">
      <alignment vertical="center"/>
    </xf>
    <xf numFmtId="281" fontId="137" fillId="16" borderId="13" applyNumberFormat="0" applyAlignment="0" applyProtection="0"/>
    <xf numFmtId="281" fontId="25" fillId="0" borderId="0" applyNumberFormat="0" applyFont="0" applyFill="0" applyBorder="0" applyAlignment="0" applyProtection="0">
      <alignment vertical="center"/>
    </xf>
    <xf numFmtId="281" fontId="86" fillId="0" borderId="0">
      <alignment vertical="center"/>
    </xf>
    <xf numFmtId="281" fontId="137" fillId="16" borderId="13" applyNumberFormat="0" applyAlignment="0" applyProtection="0"/>
    <xf numFmtId="281" fontId="25" fillId="0" borderId="0" applyNumberFormat="0" applyFont="0" applyFill="0" applyBorder="0" applyAlignment="0" applyProtection="0">
      <alignment vertical="center"/>
    </xf>
    <xf numFmtId="281" fontId="137" fillId="16" borderId="13" applyNumberFormat="0" applyAlignment="0" applyProtection="0"/>
    <xf numFmtId="281" fontId="86" fillId="0" borderId="0">
      <alignment vertical="center"/>
    </xf>
    <xf numFmtId="281" fontId="137" fillId="16" borderId="13" applyNumberFormat="0" applyAlignment="0" applyProtection="0"/>
    <xf numFmtId="281" fontId="137" fillId="16" borderId="13" applyNumberFormat="0" applyAlignment="0" applyProtection="0"/>
    <xf numFmtId="281" fontId="86" fillId="0" borderId="0">
      <alignment vertical="center"/>
    </xf>
    <xf numFmtId="281" fontId="137" fillId="16" borderId="13" applyNumberFormat="0" applyAlignment="0" applyProtection="0"/>
    <xf numFmtId="281" fontId="137" fillId="16" borderId="13" applyNumberFormat="0" applyAlignment="0" applyProtection="0"/>
    <xf numFmtId="281" fontId="137" fillId="16" borderId="13" applyNumberFormat="0" applyAlignment="0" applyProtection="0"/>
    <xf numFmtId="281" fontId="137" fillId="16" borderId="13" applyNumberFormat="0" applyAlignment="0" applyProtection="0"/>
    <xf numFmtId="281" fontId="137" fillId="16" borderId="13" applyNumberFormat="0" applyAlignment="0" applyProtection="0"/>
    <xf numFmtId="281" fontId="137" fillId="16" borderId="13" applyNumberFormat="0" applyAlignment="0" applyProtection="0"/>
    <xf numFmtId="281" fontId="137" fillId="16" borderId="13" applyNumberFormat="0" applyAlignment="0" applyProtection="0"/>
    <xf numFmtId="281" fontId="137" fillId="16" borderId="13" applyNumberFormat="0" applyAlignment="0" applyProtection="0"/>
    <xf numFmtId="281" fontId="137" fillId="16" borderId="13" applyNumberFormat="0" applyAlignment="0" applyProtection="0"/>
    <xf numFmtId="281" fontId="137" fillId="16" borderId="13" applyNumberFormat="0" applyAlignment="0" applyProtection="0"/>
    <xf numFmtId="281" fontId="137" fillId="16" borderId="13" applyNumberFormat="0" applyAlignment="0" applyProtection="0"/>
    <xf numFmtId="281" fontId="137" fillId="16" borderId="13" applyNumberFormat="0" applyAlignment="0" applyProtection="0"/>
    <xf numFmtId="281" fontId="137" fillId="16"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137" fillId="7" borderId="13" applyNumberFormat="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92"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2" fillId="0" borderId="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0" fillId="17" borderId="14" applyNumberFormat="0" applyAlignment="0" applyProtection="0"/>
    <xf numFmtId="206" fontId="12" fillId="7" borderId="0" applyFont="0" applyBorder="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33" fillId="17" borderId="14"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13" fillId="0" borderId="3" applyNumberFormat="0" applyFill="0" applyProtection="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3" fillId="0" borderId="3" applyNumberFormat="0" applyFill="0" applyProtection="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23" fillId="0" borderId="0" applyFill="0" applyBorder="0">
      <alignment horizontal="right"/>
    </xf>
    <xf numFmtId="281" fontId="25" fillId="0" borderId="0" applyNumberFormat="0" applyFont="0" applyFill="0" applyBorder="0" applyAlignment="0" applyProtection="0">
      <alignment vertical="center"/>
    </xf>
    <xf numFmtId="281" fontId="160" fillId="39" borderId="0">
      <alignment horizontal="left"/>
    </xf>
    <xf numFmtId="281" fontId="138" fillId="39" borderId="0">
      <alignment horizontal="right"/>
    </xf>
    <xf numFmtId="281" fontId="138" fillId="39" borderId="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4" fontId="12" fillId="0" borderId="0"/>
    <xf numFmtId="281" fontId="166" fillId="0" borderId="0" applyFill="0" applyBorder="0" applyAlignment="0"/>
    <xf numFmtId="223" fontId="260"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4" fontId="12" fillId="0" borderId="0"/>
    <xf numFmtId="281" fontId="25" fillId="0" borderId="0"/>
    <xf numFmtId="281" fontId="25" fillId="0" borderId="0"/>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52" fillId="15" borderId="8" applyNumberFormat="0" applyBorder="0" applyAlignment="0" applyProtection="0"/>
    <xf numFmtId="224" fontId="12" fillId="0" borderId="0"/>
    <xf numFmtId="281" fontId="52" fillId="15" borderId="8" applyNumberFormat="0" applyBorder="0" applyAlignment="0" applyProtection="0"/>
    <xf numFmtId="281" fontId="25" fillId="0" borderId="0"/>
    <xf numFmtId="281" fontId="52" fillId="15" borderId="8"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24" fontId="12" fillId="0" borderId="0"/>
    <xf numFmtId="281" fontId="25" fillId="0" borderId="0" applyNumberFormat="0" applyFont="0" applyFill="0" applyBorder="0" applyAlignment="0" applyProtection="0">
      <alignment vertical="center"/>
    </xf>
    <xf numFmtId="224" fontId="12"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8" fillId="0" borderId="0" applyFont="0" applyFill="0" applyBorder="0" applyAlignment="0" applyProtection="0"/>
    <xf numFmtId="281" fontId="25" fillId="0" borderId="0" applyNumberFormat="0" applyFont="0" applyFill="0" applyBorder="0" applyAlignment="0" applyProtection="0">
      <alignment vertical="center"/>
    </xf>
    <xf numFmtId="178" fontId="28" fillId="0" borderId="0" applyFont="0" applyFill="0" applyBorder="0" applyAlignment="0" applyProtection="0"/>
    <xf numFmtId="178"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7"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7" fillId="0" borderId="0" applyFont="0" applyFill="0" applyBorder="0" applyAlignment="0" applyProtection="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7"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139" fillId="0" borderId="0" applyFont="0" applyFill="0" applyBorder="0" applyAlignment="0" applyProtection="0">
      <alignment vertical="center"/>
    </xf>
    <xf numFmtId="178" fontId="139"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8"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38" fontId="25" fillId="0" borderId="0" applyFill="0" applyBorder="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applyFont="0" applyFill="0">
      <alignment horizontal="fill"/>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9" fontId="66" fillId="16" borderId="0">
      <alignment horizontal="left"/>
    </xf>
    <xf numFmtId="281" fontId="25" fillId="0" borderId="0" applyNumberFormat="0" applyFont="0" applyFill="0" applyBorder="0" applyAlignment="0" applyProtection="0">
      <alignment vertical="center"/>
    </xf>
    <xf numFmtId="49" fontId="66" fillId="16" borderId="0">
      <alignment horizontal="left"/>
    </xf>
    <xf numFmtId="281" fontId="25" fillId="0" borderId="0" applyNumberFormat="0" applyFont="0" applyFill="0" applyBorder="0" applyAlignment="0" applyProtection="0">
      <alignment vertical="center"/>
    </xf>
    <xf numFmtId="176"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7" fillId="0" borderId="0" applyFont="0" applyFill="0" applyBorder="0" applyAlignment="0" applyProtection="0"/>
    <xf numFmtId="178" fontId="27"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37" fontId="183" fillId="0" borderId="0" applyFont="0" applyFill="0" applyBorder="0" applyAlignment="0" applyProtection="0"/>
    <xf numFmtId="281" fontId="151"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37"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9"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9"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9" fontId="183" fillId="0" borderId="0" applyFont="0" applyFill="0" applyBorder="0" applyAlignment="0" applyProtection="0"/>
    <xf numFmtId="281" fontId="25" fillId="0" borderId="0" applyNumberFormat="0" applyFont="0" applyFill="0" applyBorder="0" applyAlignment="0" applyProtection="0">
      <alignment vertical="center"/>
    </xf>
    <xf numFmtId="281" fontId="24"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 fontId="201" fillId="0" borderId="0" applyFont="0" applyFill="0" applyBorder="0" applyAlignment="0" applyProtection="0"/>
    <xf numFmtId="281" fontId="25" fillId="0" borderId="0" applyNumberFormat="0" applyFont="0" applyFill="0" applyBorder="0" applyAlignment="0" applyProtection="0">
      <alignment vertical="center"/>
    </xf>
    <xf numFmtId="3" fontId="201" fillId="0" borderId="0" applyFont="0" applyFill="0" applyBorder="0" applyAlignment="0" applyProtection="0"/>
    <xf numFmtId="3" fontId="201"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 fontId="201"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 fontId="201"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6"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 fontId="201" fillId="0" borderId="0" applyFont="0" applyFill="0" applyBorder="0" applyAlignment="0" applyProtection="0"/>
    <xf numFmtId="281" fontId="25" fillId="0" borderId="0" applyNumberFormat="0" applyFont="0" applyFill="0" applyBorder="0" applyAlignment="0" applyProtection="0">
      <alignment vertical="center"/>
    </xf>
    <xf numFmtId="3" fontId="201"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 fontId="201"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48" fontId="12" fillId="0" borderId="0"/>
    <xf numFmtId="281" fontId="25" fillId="0" borderId="0"/>
    <xf numFmtId="248"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85" fontId="14" fillId="0" borderId="0" applyFont="0" applyFill="0" applyBorder="0" applyAlignment="0" applyProtection="0"/>
    <xf numFmtId="281" fontId="25" fillId="0" borderId="0" applyNumberFormat="0" applyFont="0" applyFill="0" applyBorder="0" applyAlignment="0" applyProtection="0">
      <alignment vertical="center"/>
    </xf>
    <xf numFmtId="185" fontId="14" fillId="0" borderId="0" applyFont="0" applyFill="0" applyBorder="0" applyAlignment="0" applyProtection="0"/>
    <xf numFmtId="281" fontId="25" fillId="0" borderId="0" applyNumberFormat="0" applyFont="0" applyFill="0" applyBorder="0" applyAlignment="0" applyProtection="0">
      <alignment vertical="center"/>
    </xf>
    <xf numFmtId="281" fontId="176" fillId="0" borderId="0" applyNumberFormat="0" applyAlignment="0"/>
    <xf numFmtId="281" fontId="176" fillId="0" borderId="0" applyNumberFormat="0" applyAlignment="0">
      <alignment horizontal="lef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6" fillId="0" borderId="0" applyNumberFormat="0" applyAlignment="0"/>
    <xf numFmtId="281" fontId="176" fillId="0" borderId="0" applyNumberFormat="0" applyAlignment="0">
      <alignment horizontal="left"/>
    </xf>
    <xf numFmtId="281" fontId="176" fillId="0" borderId="0" applyNumberFormat="0" applyAlignment="0">
      <alignment horizontal="left"/>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176" fillId="0" borderId="0" applyNumberFormat="0" applyAlignment="0">
      <alignment horizontal="lef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4" fillId="0" borderId="0" applyNumberFormat="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43" fillId="7"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179" fontId="183" fillId="0" borderId="0" applyFont="0" applyFill="0" applyBorder="0" applyAlignment="0" applyProtection="0"/>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179"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80"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37" fontId="25" fillId="0" borderId="0" applyFill="0" applyBorder="0" applyAlignment="0" applyProtection="0"/>
    <xf numFmtId="180" fontId="183"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3"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3"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7" fontId="24" fillId="0" borderId="0"/>
    <xf numFmtId="281" fontId="25" fillId="0" borderId="0" applyNumberFormat="0" applyFont="0" applyFill="0" applyBorder="0" applyAlignment="0" applyProtection="0">
      <alignment vertical="center"/>
    </xf>
    <xf numFmtId="281" fontId="25" fillId="0" borderId="0"/>
    <xf numFmtId="267" fontId="24" fillId="0" borderId="0"/>
    <xf numFmtId="267" fontId="24"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7" fontId="24"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7" applyNumberFormat="0" applyAlignment="0" applyProtection="0">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2" fontId="25" fillId="79" borderId="0" applyBorder="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5" fontId="47" fillId="0" borderId="0"/>
    <xf numFmtId="281" fontId="189" fillId="1" borderId="28" applyNumberFormat="0" applyFont="0" applyAlignment="0">
      <alignment horizontal="center"/>
    </xf>
    <xf numFmtId="281" fontId="202" fillId="0" borderId="0">
      <protection locked="0"/>
    </xf>
    <xf numFmtId="15" fontId="47" fillId="0" borderId="0"/>
    <xf numFmtId="281" fontId="25" fillId="0" borderId="0"/>
    <xf numFmtId="15" fontId="47" fillId="0" borderId="0"/>
    <xf numFmtId="15" fontId="47" fillId="0" borderId="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4" fontId="27"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4" fontId="27" fillId="0" borderId="0" applyFill="0" applyBorder="0" applyAlignment="0"/>
    <xf numFmtId="14" fontId="27"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39" fontId="24"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39" fontId="24"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1" fillId="0" borderId="0" applyNumberForma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1"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1" fillId="0" borderId="0" applyNumberFormat="0" applyFill="0" applyBorder="0" applyAlignment="0" applyProtection="0"/>
    <xf numFmtId="281" fontId="25" fillId="0" borderId="0" applyNumberFormat="0" applyFont="0" applyFill="0" applyBorder="0" applyAlignment="0" applyProtection="0">
      <alignment vertical="center"/>
    </xf>
    <xf numFmtId="281" fontId="151" fillId="0" borderId="0" applyNumberForma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21" fillId="7" borderId="16" applyNumberFormat="0" applyAlignment="0" applyProtection="0">
      <alignment vertical="center"/>
    </xf>
    <xf numFmtId="281" fontId="221" fillId="7" borderId="16" applyNumberFormat="0" applyAlignment="0" applyProtection="0">
      <alignment vertical="center"/>
    </xf>
    <xf numFmtId="281" fontId="221" fillId="7" borderId="16" applyNumberFormat="0" applyAlignment="0" applyProtection="0">
      <alignment vertical="center"/>
    </xf>
    <xf numFmtId="281" fontId="221" fillId="7" borderId="16" applyNumberFormat="0" applyAlignment="0" applyProtection="0">
      <alignment vertical="center"/>
    </xf>
    <xf numFmtId="281" fontId="221" fillId="7" borderId="16" applyNumberFormat="0" applyAlignment="0" applyProtection="0">
      <alignment vertical="center"/>
    </xf>
    <xf numFmtId="281" fontId="221" fillId="7" borderId="16" applyNumberFormat="0" applyAlignment="0" applyProtection="0">
      <alignment vertical="center"/>
    </xf>
    <xf numFmtId="281" fontId="221" fillId="7" borderId="16" applyNumberFormat="0" applyAlignment="0" applyProtection="0">
      <alignment vertical="center"/>
    </xf>
    <xf numFmtId="281" fontId="221" fillId="7" borderId="16" applyNumberFormat="0" applyAlignment="0" applyProtection="0">
      <alignment vertical="center"/>
    </xf>
    <xf numFmtId="281" fontId="221" fillId="7" borderId="16" applyNumberFormat="0" applyAlignment="0" applyProtection="0">
      <alignment vertical="center"/>
    </xf>
    <xf numFmtId="281" fontId="221" fillId="7" borderId="16" applyNumberFormat="0" applyAlignment="0" applyProtection="0">
      <alignment vertical="center"/>
    </xf>
    <xf numFmtId="281" fontId="221" fillId="7" borderId="16" applyNumberFormat="0" applyAlignment="0" applyProtection="0">
      <alignment vertical="center"/>
    </xf>
    <xf numFmtId="281" fontId="221" fillId="7" borderId="16"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3" fillId="12" borderId="13" applyNumberFormat="0" applyAlignment="0" applyProtection="0">
      <alignment vertical="center"/>
    </xf>
    <xf numFmtId="281" fontId="173" fillId="12" borderId="13" applyNumberFormat="0" applyAlignment="0" applyProtection="0">
      <alignment vertical="center"/>
    </xf>
    <xf numFmtId="281" fontId="170" fillId="0" borderId="8">
      <alignment horizontal="center"/>
    </xf>
    <xf numFmtId="281" fontId="173" fillId="12" borderId="13" applyNumberFormat="0" applyAlignment="0" applyProtection="0">
      <alignment vertical="center"/>
    </xf>
    <xf numFmtId="281" fontId="170" fillId="0" borderId="8">
      <alignment horizontal="center"/>
    </xf>
    <xf numFmtId="281" fontId="173" fillId="12" borderId="13" applyNumberFormat="0" applyAlignment="0" applyProtection="0">
      <alignment vertical="center"/>
    </xf>
    <xf numFmtId="281" fontId="170" fillId="0" borderId="8">
      <alignment horizontal="center"/>
    </xf>
    <xf numFmtId="281" fontId="173" fillId="12" borderId="13" applyNumberFormat="0" applyAlignment="0" applyProtection="0">
      <alignment vertical="center"/>
    </xf>
    <xf numFmtId="281" fontId="170" fillId="0" borderId="8">
      <alignment horizontal="center"/>
    </xf>
    <xf numFmtId="281" fontId="173" fillId="12" borderId="13" applyNumberFormat="0" applyAlignment="0" applyProtection="0">
      <alignment vertical="center"/>
    </xf>
    <xf numFmtId="281" fontId="170" fillId="0" borderId="8">
      <alignment horizontal="center"/>
    </xf>
    <xf numFmtId="281" fontId="173" fillId="12" borderId="13" applyNumberFormat="0" applyAlignment="0" applyProtection="0">
      <alignment vertical="center"/>
    </xf>
    <xf numFmtId="281" fontId="170" fillId="0" borderId="8">
      <alignment horizontal="center"/>
    </xf>
    <xf numFmtId="281" fontId="173" fillId="12" borderId="13" applyNumberFormat="0" applyAlignment="0" applyProtection="0">
      <alignment vertical="center"/>
    </xf>
    <xf numFmtId="281" fontId="173" fillId="12" borderId="13" applyNumberFormat="0" applyAlignment="0" applyProtection="0">
      <alignment vertical="center"/>
    </xf>
    <xf numFmtId="281" fontId="173" fillId="12" borderId="13" applyNumberFormat="0" applyAlignment="0" applyProtection="0">
      <alignment vertical="center"/>
    </xf>
    <xf numFmtId="281" fontId="170" fillId="0" borderId="8">
      <alignment horizontal="center"/>
    </xf>
    <xf numFmtId="281" fontId="173" fillId="12" borderId="13" applyNumberFormat="0" applyAlignment="0" applyProtection="0">
      <alignment vertical="center"/>
    </xf>
    <xf numFmtId="281" fontId="173" fillId="12" borderId="13" applyNumberFormat="0" applyAlignment="0" applyProtection="0">
      <alignment vertical="center"/>
    </xf>
    <xf numFmtId="281" fontId="173" fillId="12" borderId="13" applyNumberFormat="0" applyAlignment="0" applyProtection="0">
      <alignment vertical="center"/>
    </xf>
    <xf numFmtId="281" fontId="173" fillId="12" borderId="13" applyNumberFormat="0" applyAlignment="0" applyProtection="0">
      <alignment vertical="center"/>
    </xf>
    <xf numFmtId="281" fontId="173" fillId="12" borderId="13" applyNumberFormat="0" applyAlignment="0" applyProtection="0">
      <alignment vertical="center"/>
    </xf>
    <xf numFmtId="281" fontId="173" fillId="12" borderId="13" applyNumberFormat="0" applyAlignment="0" applyProtection="0">
      <alignment vertical="center"/>
    </xf>
    <xf numFmtId="281" fontId="25" fillId="0" borderId="0" applyNumberFormat="0" applyFont="0" applyFill="0" applyBorder="0" applyAlignment="0" applyProtection="0">
      <alignment vertical="center"/>
    </xf>
    <xf numFmtId="281" fontId="152"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148" fillId="12" borderId="13" applyNumberFormat="0" applyAlignment="0" applyProtection="0"/>
    <xf numFmtId="281" fontId="144" fillId="0" borderId="0" applyFill="0" applyBorder="0" applyAlignment="0"/>
    <xf numFmtId="281" fontId="140" fillId="16" borderId="16"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4"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4" fillId="0" borderId="0" applyFill="0" applyBorder="0" applyAlignment="0"/>
    <xf numFmtId="281" fontId="25" fillId="0" borderId="0" applyNumberFormat="0" applyFont="0" applyFill="0" applyBorder="0" applyAlignment="0" applyProtection="0">
      <alignment vertical="center"/>
    </xf>
    <xf numFmtId="281" fontId="144" fillId="0" borderId="0" applyFill="0" applyBorder="0" applyAlignment="0"/>
    <xf numFmtId="243"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144" fillId="0" borderId="0" applyFill="0" applyBorder="0" applyAlignment="0"/>
    <xf numFmtId="281" fontId="144" fillId="0" borderId="0" applyFill="0" applyBorder="0" applyAlignment="0"/>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66" fillId="22" borderId="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4"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4" fillId="0" borderId="0" applyFill="0" applyBorder="0" applyAlignment="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44" fillId="0" borderId="0" applyFill="0" applyBorder="0" applyAlignment="0"/>
    <xf numFmtId="281" fontId="144" fillId="0" borderId="0" applyFill="0" applyBorder="0" applyAlignment="0"/>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2" fillId="0" borderId="0" applyNumberFormat="0" applyAlignment="0">
      <alignment horizontal="left"/>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0" fillId="59" borderId="0"/>
    <xf numFmtId="281" fontId="252" fillId="0" borderId="0" applyNumberFormat="0" applyAlignment="0">
      <alignment horizontal="left"/>
    </xf>
    <xf numFmtId="281" fontId="25" fillId="0" borderId="0" applyNumberFormat="0" applyFont="0" applyFill="0" applyBorder="0" applyAlignment="0" applyProtection="0">
      <alignment vertical="center"/>
    </xf>
    <xf numFmtId="281" fontId="252" fillId="0" borderId="0" applyNumberFormat="0" applyAlignment="0">
      <alignment horizontal="left"/>
    </xf>
    <xf numFmtId="281" fontId="25" fillId="0" borderId="0"/>
    <xf numFmtId="281" fontId="252" fillId="0" borderId="0" applyNumberFormat="0" applyAlignment="0">
      <alignment horizontal="left"/>
    </xf>
    <xf numFmtId="281" fontId="25" fillId="0" borderId="0" applyNumberFormat="0" applyFont="0" applyFill="0" applyBorder="0" applyAlignment="0" applyProtection="0">
      <alignment vertical="center"/>
    </xf>
    <xf numFmtId="281" fontId="252" fillId="0" borderId="0" applyNumberFormat="0" applyAlignment="0">
      <alignment horizontal="left"/>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7" fillId="0" borderId="0">
      <alignment horizontal="lef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2" fontId="12" fillId="0" borderId="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4" borderId="8"/>
    <xf numFmtId="281" fontId="52" fillId="4" borderId="8"/>
    <xf numFmtId="281" fontId="52" fillId="4" borderId="8"/>
    <xf numFmtId="281" fontId="52" fillId="4" borderId="8"/>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10" fontId="52" fillId="15" borderId="8" applyNumberFormat="0" applyBorder="0" applyAlignment="0" applyProtection="0"/>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4" borderId="8"/>
    <xf numFmtId="281" fontId="52" fillId="4" borderId="8"/>
    <xf numFmtId="281" fontId="52" fillId="4" borderId="8"/>
    <xf numFmtId="281" fontId="25" fillId="0" borderId="0" applyNumberFormat="0" applyFont="0" applyFill="0" applyBorder="0" applyAlignment="0" applyProtection="0">
      <alignment vertical="center"/>
    </xf>
    <xf numFmtId="281" fontId="52" fillId="4" borderId="8"/>
    <xf numFmtId="281" fontId="52" fillId="4" borderId="8"/>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52" fillId="63" borderId="31"/>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4"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0" borderId="0" applyNumberFormat="0" applyFill="0" applyBorder="0" applyAlignment="0" applyProtection="0"/>
    <xf numFmtId="281" fontId="28" fillId="0" borderId="0" applyNumberFormat="0" applyFill="0" applyBorder="0" applyAlignment="0" applyProtection="0"/>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8" fillId="0" borderId="0" applyNumberFormat="0" applyFill="0" applyBorder="0" applyAlignment="0" applyProtection="0"/>
    <xf numFmtId="281" fontId="28" fillId="0" borderId="0" applyNumberFormat="0" applyFill="0" applyBorder="0" applyAlignment="0" applyProtection="0"/>
    <xf numFmtId="281" fontId="25" fillId="0" borderId="0"/>
    <xf numFmtId="281" fontId="25" fillId="0" borderId="0" applyNumberFormat="0" applyFont="0" applyFill="0" applyBorder="0" applyAlignment="0" applyProtection="0">
      <alignment vertical="center"/>
    </xf>
    <xf numFmtId="281" fontId="12"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46" fillId="0" borderId="0">
      <protection locked="0"/>
    </xf>
    <xf numFmtId="281" fontId="202" fillId="0" borderId="0">
      <protection locked="0"/>
    </xf>
    <xf numFmtId="281" fontId="25" fillId="0" borderId="0" applyNumberFormat="0" applyFont="0" applyFill="0" applyBorder="0" applyAlignment="0" applyProtection="0">
      <alignment vertical="center"/>
    </xf>
    <xf numFmtId="281" fontId="246"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0">
      <protection locked="0"/>
    </xf>
    <xf numFmtId="281" fontId="246"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9" fillId="0" borderId="0" applyNumberFormat="0" applyFill="0" applyBorder="0" applyAlignment="0" applyProtection="0">
      <alignment vertical="top"/>
      <protection locked="0"/>
    </xf>
    <xf numFmtId="281" fontId="169" fillId="0" borderId="0" applyNumberFormat="0" applyFill="0" applyBorder="0" applyAlignment="0" applyProtection="0"/>
    <xf numFmtId="276" fontId="229" fillId="0" borderId="0">
      <alignment horizontal="right"/>
    </xf>
    <xf numFmtId="281" fontId="25" fillId="0" borderId="0" applyNumberFormat="0" applyFont="0" applyFill="0" applyBorder="0" applyAlignment="0" applyProtection="0">
      <alignment vertical="center"/>
    </xf>
    <xf numFmtId="281" fontId="282" fillId="6"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82" fillId="6" borderId="0" applyNumberFormat="0" applyBorder="0" applyAlignment="0" applyProtection="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38" fontId="52" fillId="7"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7" fontId="289" fillId="0" borderId="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1" fillId="0" borderId="0">
      <alignment horizontal="left"/>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161" fillId="0" borderId="0">
      <alignment horizontal="left"/>
    </xf>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33" fillId="0" borderId="7" applyNumberFormat="0" applyAlignment="0" applyProtection="0">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33" fillId="0" borderId="7" applyNumberFormat="0" applyAlignment="0" applyProtection="0">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33" fillId="0" borderId="28">
      <alignment horizontal="left" vertical="center"/>
    </xf>
    <xf numFmtId="281" fontId="33" fillId="0" borderId="28">
      <alignment horizontal="left" vertical="center"/>
    </xf>
    <xf numFmtId="281" fontId="33" fillId="0" borderId="28">
      <alignment horizontal="lef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33" fillId="0" borderId="28">
      <alignment horizontal="left" vertical="center"/>
    </xf>
    <xf numFmtId="281" fontId="25" fillId="0" borderId="0"/>
    <xf numFmtId="281" fontId="33" fillId="0" borderId="28">
      <alignment horizontal="lef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33" fillId="0" borderId="28">
      <alignment horizontal="left" vertical="center"/>
    </xf>
    <xf numFmtId="281" fontId="33" fillId="0" borderId="28">
      <alignment horizontal="left" vertical="center"/>
    </xf>
    <xf numFmtId="281" fontId="33" fillId="0" borderId="28">
      <alignment horizontal="left" vertical="center"/>
    </xf>
    <xf numFmtId="281" fontId="33" fillId="0" borderId="28">
      <alignment horizontal="left" vertical="center"/>
    </xf>
    <xf numFmtId="281" fontId="33" fillId="0" borderId="28">
      <alignment horizontal="left" vertical="center"/>
    </xf>
    <xf numFmtId="281" fontId="33" fillId="0" borderId="28">
      <alignment horizontal="left" vertical="center"/>
    </xf>
    <xf numFmtId="281" fontId="33" fillId="0" borderId="28">
      <alignment horizontal="left" vertical="center"/>
    </xf>
    <xf numFmtId="281" fontId="33" fillId="0" borderId="28">
      <alignment horizontal="left" vertical="center"/>
    </xf>
    <xf numFmtId="281" fontId="25" fillId="0" borderId="0" applyNumberFormat="0" applyFont="0" applyFill="0" applyBorder="0" applyAlignment="0" applyProtection="0">
      <alignment vertical="center"/>
    </xf>
    <xf numFmtId="281" fontId="266" fillId="0" borderId="39" applyNumberFormat="0" applyFill="0" applyAlignment="0" applyProtection="0"/>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6" fillId="0" borderId="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06" fillId="0" borderId="0" applyNumberFormat="0" applyFill="0" applyBorder="0" applyAlignment="0" applyProtection="0"/>
    <xf numFmtId="281" fontId="290" fillId="0" borderId="37" applyNumberFormat="0" applyFill="0" applyAlignment="0" applyProtection="0"/>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90" fillId="0" borderId="37" applyNumberFormat="0" applyFill="0" applyAlignment="0" applyProtection="0"/>
    <xf numFmtId="281" fontId="206" fillId="0" borderId="0" applyNumberFormat="0" applyFill="0" applyBorder="0" applyAlignment="0" applyProtection="0"/>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91" fillId="0" borderId="37" applyNumberFormat="0" applyFill="0" applyAlignment="0" applyProtection="0"/>
    <xf numFmtId="281" fontId="143" fillId="0" borderId="38" applyNumberFormat="0" applyFill="0" applyAlignment="0" applyProtection="0"/>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143" fillId="0" borderId="38" applyNumberFormat="0" applyFill="0" applyAlignment="0" applyProtection="0"/>
    <xf numFmtId="281" fontId="191" fillId="0" borderId="0" applyNumberFormat="0" applyFill="0" applyBorder="0" applyAlignment="0" applyProtection="0"/>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xf numFmtId="9" fontId="25" fillId="0" borderId="0" applyFont="0" applyFill="0" applyBorder="0" applyAlignment="0" applyProtection="0"/>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8" fillId="0" borderId="0">
      <protection locked="0"/>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8"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198" fillId="0" borderId="0">
      <protection locked="0"/>
    </xf>
    <xf numFmtId="281" fontId="148" fillId="12" borderId="13" applyNumberFormat="0" applyAlignment="0" applyProtection="0"/>
    <xf numFmtId="281" fontId="25" fillId="0" borderId="0"/>
    <xf numFmtId="281" fontId="25" fillId="0" borderId="0"/>
    <xf numFmtId="281" fontId="25" fillId="0" borderId="0" applyNumberFormat="0" applyFont="0" applyFill="0" applyBorder="0" applyAlignment="0" applyProtection="0">
      <alignment vertical="center"/>
    </xf>
    <xf numFmtId="281" fontId="198"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8" fillId="0" borderId="0">
      <protection locked="0"/>
    </xf>
    <xf numFmtId="281" fontId="25"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0" fillId="0" borderId="20">
      <alignment horizontal="center"/>
    </xf>
    <xf numFmtId="281" fontId="25" fillId="0" borderId="0"/>
    <xf numFmtId="281" fontId="25" fillId="0" borderId="0" applyNumberFormat="0" applyFont="0" applyFill="0" applyBorder="0" applyAlignment="0" applyProtection="0">
      <alignment vertical="center"/>
    </xf>
    <xf numFmtId="281" fontId="210" fillId="0" borderId="20">
      <alignment horizontal="center"/>
    </xf>
    <xf numFmtId="281" fontId="210" fillId="0" borderId="2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3" fillId="0" borderId="0" applyNumberFormat="0" applyFill="0" applyBorder="0" applyAlignment="0" applyProtection="0">
      <alignment vertical="top"/>
      <protection locked="0"/>
    </xf>
    <xf numFmtId="281" fontId="163"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2"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92"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47" fontId="193" fillId="0" borderId="29" applyFill="0" applyBorder="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52" fillId="16" borderId="8" applyNumberFormat="0" applyBorder="0" applyAlignment="0" applyProtection="0"/>
    <xf numFmtId="281" fontId="52" fillId="16" borderId="8" applyNumberFormat="0" applyBorder="0" applyAlignment="0" applyProtection="0"/>
    <xf numFmtId="281" fontId="52" fillId="16" borderId="8" applyNumberFormat="0" applyBorder="0" applyAlignment="0" applyProtection="0"/>
    <xf numFmtId="281" fontId="52" fillId="16" borderId="8" applyNumberFormat="0" applyBorder="0" applyAlignment="0" applyProtection="0"/>
    <xf numFmtId="281" fontId="25" fillId="0" borderId="0"/>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281" fontId="52" fillId="16" borderId="8"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10" fontId="52" fillId="16" borderId="8" applyNumberFormat="0" applyBorder="0" applyAlignment="0" applyProtection="0"/>
    <xf numFmtId="10" fontId="52" fillId="16" borderId="8" applyNumberFormat="0" applyBorder="0" applyAlignment="0" applyProtection="0"/>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52" fillId="15" borderId="8" applyNumberFormat="0" applyBorder="0" applyAlignment="0" applyProtection="0"/>
    <xf numFmtId="281" fontId="52" fillId="15" borderId="8" applyNumberFormat="0" applyBorder="0" applyAlignment="0" applyProtection="0"/>
    <xf numFmtId="10" fontId="52" fillId="15" borderId="8" applyNumberFormat="0" applyBorder="0" applyAlignment="0" applyProtection="0"/>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10" fontId="52" fillId="15" borderId="8" applyNumberFormat="0" applyBorder="0" applyAlignment="0" applyProtection="0"/>
    <xf numFmtId="281" fontId="25" fillId="0" borderId="0" applyNumberFormat="0" applyFont="0" applyFill="0" applyBorder="0" applyAlignment="0" applyProtection="0">
      <alignment vertical="center"/>
    </xf>
    <xf numFmtId="10" fontId="52" fillId="15" borderId="8" applyNumberFormat="0" applyBorder="0" applyAlignment="0" applyProtection="0"/>
    <xf numFmtId="10" fontId="52" fillId="15" borderId="8" applyNumberFormat="0" applyBorder="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52" fillId="52" borderId="0" applyNumberFormat="0" applyBorder="0" applyAlignment="0" applyProtection="0">
      <alignment vertical="center"/>
    </xf>
    <xf numFmtId="281" fontId="52" fillId="7" borderId="8"/>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148" fillId="12" borderId="13" applyNumberForma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4" fontId="25" fillId="84"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8" fontId="293" fillId="0" borderId="0"/>
    <xf numFmtId="38" fontId="223" fillId="0" borderId="0"/>
    <xf numFmtId="281" fontId="66" fillId="16" borderId="0">
      <alignment horizontal="left"/>
    </xf>
    <xf numFmtId="281" fontId="66" fillId="16" borderId="0">
      <alignment horizontal="left"/>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6"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1" fontId="12" fillId="0" borderId="0" applyFill="0" applyBorder="0" applyAlignment="0"/>
    <xf numFmtId="281" fontId="25" fillId="0" borderId="0" applyNumberFormat="0" applyFont="0" applyFill="0" applyBorder="0" applyAlignment="0" applyProtection="0">
      <alignment vertical="center"/>
    </xf>
    <xf numFmtId="281" fontId="166" fillId="0" borderId="0" applyFill="0" applyBorder="0" applyAlignment="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2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6"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1" fontId="12" fillId="0" borderId="0" applyFill="0" applyBorder="0" applyAlignment="0"/>
    <xf numFmtId="281" fontId="166"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6"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66" fillId="0" borderId="0" applyFill="0" applyBorder="0" applyAlignment="0"/>
    <xf numFmtId="281" fontId="25" fillId="0" borderId="0" applyNumberFormat="0" applyFont="0" applyFill="0" applyBorder="0" applyAlignment="0" applyProtection="0">
      <alignment vertical="center"/>
    </xf>
    <xf numFmtId="243" fontId="294" fillId="85" borderId="0"/>
    <xf numFmtId="274" fontId="25" fillId="39"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8" fontId="47"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38" fontId="150"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2" fillId="0" borderId="2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3" fillId="0" borderId="27"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7" fontId="204"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7" fontId="1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7" fontId="1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7" fontId="1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7" fontId="1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17" fontId="1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1" fillId="22" borderId="0" applyNumberFormat="0" applyBorder="0" applyAlignment="0" applyProtection="0"/>
    <xf numFmtId="281" fontId="25" fillId="0" borderId="0" applyNumberFormat="0" applyFont="0" applyFill="0" applyBorder="0" applyAlignment="0" applyProtection="0">
      <alignment vertical="center"/>
    </xf>
    <xf numFmtId="37" fontId="199" fillId="0" borderId="0"/>
    <xf numFmtId="254" fontId="182" fillId="0" borderId="0" applyFont="0" applyFill="0" applyBorder="0" applyAlignment="0" applyProtection="0"/>
    <xf numFmtId="37" fontId="19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23" fontId="184" fillId="0" borderId="0"/>
    <xf numFmtId="261" fontId="12" fillId="0" borderId="0"/>
    <xf numFmtId="281" fontId="25" fillId="0" borderId="0" applyNumberFormat="0" applyFont="0" applyFill="0" applyBorder="0" applyAlignment="0" applyProtection="0">
      <alignment vertical="center"/>
    </xf>
    <xf numFmtId="273" fontId="12" fillId="0" borderId="0"/>
    <xf numFmtId="281" fontId="25" fillId="0" borderId="0" applyNumberFormat="0" applyFont="0" applyFill="0" applyBorder="0" applyAlignment="0" applyProtection="0">
      <alignment vertical="center"/>
    </xf>
    <xf numFmtId="281" fontId="132" fillId="0" borderId="0" applyNumberFormat="0" applyFill="0" applyBorder="0" applyAlignment="0" applyProtection="0">
      <alignment vertical="center"/>
    </xf>
    <xf numFmtId="281" fontId="132"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xf numFmtId="281" fontId="132"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51" fillId="0" borderId="0">
      <protection locked="0"/>
    </xf>
    <xf numFmtId="281" fontId="51" fillId="0" borderId="0">
      <protection locked="0"/>
    </xf>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1" fillId="0" borderId="0">
      <protection locked="0"/>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2" fillId="0" borderId="0" applyNumberFormat="0" applyFill="0" applyBorder="0" applyAlignment="0" applyProtection="0">
      <alignment vertical="center"/>
    </xf>
    <xf numFmtId="281" fontId="132" fillId="0" borderId="0" applyNumberFormat="0" applyFill="0" applyBorder="0" applyAlignment="0" applyProtection="0">
      <alignment vertical="center"/>
    </xf>
    <xf numFmtId="281" fontId="28" fillId="0" borderId="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15" borderId="17" applyNumberFormat="0" applyFont="0" applyAlignment="0" applyProtection="0"/>
    <xf numFmtId="281" fontId="27" fillId="15" borderId="17" applyNumberFormat="0" applyFont="0" applyAlignment="0" applyProtection="0"/>
    <xf numFmtId="281" fontId="25" fillId="0" borderId="0" applyNumberFormat="0" applyFont="0" applyFill="0" applyBorder="0" applyAlignment="0" applyProtection="0">
      <alignment vertical="center"/>
    </xf>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7" fillId="15" borderId="17" applyNumberFormat="0" applyFont="0" applyAlignment="0" applyProtection="0"/>
    <xf numFmtId="281" fontId="25" fillId="15" borderId="17" applyNumberFormat="0" applyFont="0" applyAlignment="0" applyProtection="0"/>
    <xf numFmtId="281" fontId="25" fillId="15" borderId="17" applyNumberFormat="0" applyFont="0" applyAlignment="0" applyProtection="0"/>
    <xf numFmtId="281" fontId="25" fillId="15" borderId="17" applyNumberFormat="0" applyFont="0" applyAlignment="0" applyProtection="0"/>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15" borderId="17" applyNumberFormat="0" applyFont="0" applyAlignment="0" applyProtection="0"/>
    <xf numFmtId="281" fontId="25" fillId="15" borderId="17" applyNumberFormat="0" applyFont="0" applyAlignment="0" applyProtection="0"/>
    <xf numFmtId="281" fontId="25" fillId="15" borderId="17" applyNumberFormat="0" applyFont="0" applyAlignment="0" applyProtection="0"/>
    <xf numFmtId="281" fontId="25" fillId="15" borderId="17" applyNumberFormat="0" applyFont="0" applyAlignment="0" applyProtection="0"/>
    <xf numFmtId="281" fontId="25"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95"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94" fillId="0" borderId="0" applyNumberFormat="0" applyFill="0" applyBorder="0" applyAlignment="0" applyProtection="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1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11" fillId="0" borderId="0" applyNumberFormat="0" applyFill="0" applyBorder="0" applyAlignment="0" applyProtection="0">
      <alignment vertical="top"/>
      <protection locked="0"/>
    </xf>
    <xf numFmtId="281" fontId="211" fillId="0" borderId="0" applyNumberFormat="0" applyFill="0" applyBorder="0" applyAlignment="0" applyProtection="0">
      <alignment vertical="top"/>
      <protection locked="0"/>
    </xf>
    <xf numFmtId="281" fontId="211" fillId="0" borderId="0" applyNumberFormat="0" applyFill="0" applyBorder="0" applyAlignment="0" applyProtection="0">
      <alignment vertical="top"/>
      <protection locked="0"/>
    </xf>
    <xf numFmtId="281" fontId="211" fillId="0" borderId="0" applyNumberFormat="0" applyFill="0" applyBorder="0" applyAlignment="0" applyProtection="0">
      <alignment vertical="top"/>
      <protection locked="0"/>
    </xf>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25" fillId="0" borderId="0" applyNumberFormat="0" applyFont="0" applyFill="0" applyBorder="0" applyAlignment="0" applyProtection="0">
      <alignment vertical="center"/>
    </xf>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16"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140" fillId="7" borderId="16" applyNumberFormat="0" applyAlignment="0" applyProtection="0"/>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64" fontId="27" fillId="16" borderId="0">
      <alignment horizontal="right"/>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40" fontId="296" fillId="16" borderId="0">
      <alignment horizontal="right"/>
    </xf>
    <xf numFmtId="281" fontId="25" fillId="0" borderId="0">
      <alignment vertical="center"/>
    </xf>
    <xf numFmtId="264" fontId="27" fillId="16" borderId="0">
      <alignment horizontal="right"/>
    </xf>
    <xf numFmtId="264" fontId="27" fillId="16" borderId="0">
      <alignment horizontal="right"/>
    </xf>
    <xf numFmtId="281" fontId="80" fillId="4" borderId="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160" fillId="59" borderId="0"/>
    <xf numFmtId="281" fontId="160" fillId="59" borderId="0"/>
    <xf numFmtId="281" fontId="160" fillId="59"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60" fillId="59"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01" fontId="25" fillId="0" borderId="0" applyFont="0" applyFill="0" applyBorder="0" applyAlignment="0" applyProtection="0"/>
    <xf numFmtId="9"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42"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0"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86" fontId="1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9" fontId="25" fillId="0" borderId="0" applyFill="0" applyBorder="0" applyProtection="0">
      <alignment vertical="center"/>
    </xf>
    <xf numFmtId="281" fontId="25" fillId="0" borderId="0" applyNumberFormat="0" applyFont="0" applyFill="0" applyBorder="0" applyAlignment="0" applyProtection="0">
      <alignment vertical="center"/>
    </xf>
    <xf numFmtId="9" fontId="25" fillId="0" borderId="0" applyFill="0" applyBorder="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52" fillId="7" borderId="8"/>
    <xf numFmtId="281" fontId="52" fillId="7" borderId="8"/>
    <xf numFmtId="281" fontId="52" fillId="7" borderId="8"/>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52" fillId="7" borderId="8"/>
    <xf numFmtId="281" fontId="25" fillId="0" borderId="0" applyNumberFormat="0" applyFont="0" applyFill="0" applyBorder="0" applyAlignment="0" applyProtection="0">
      <alignment vertical="center"/>
    </xf>
    <xf numFmtId="281" fontId="52" fillId="7" borderId="8"/>
    <xf numFmtId="281" fontId="25" fillId="0" borderId="0" applyNumberFormat="0" applyFont="0" applyFill="0" applyBorder="0" applyAlignment="0" applyProtection="0">
      <alignment vertical="center"/>
    </xf>
    <xf numFmtId="281" fontId="52" fillId="7" borderId="8"/>
    <xf numFmtId="281" fontId="52" fillId="7" borderId="8"/>
    <xf numFmtId="281" fontId="52" fillId="7" borderId="8"/>
    <xf numFmtId="281" fontId="52" fillId="7" borderId="8"/>
    <xf numFmtId="281" fontId="52" fillId="7" borderId="8"/>
    <xf numFmtId="281" fontId="52" fillId="7" borderId="8"/>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 fontId="127" fillId="0" borderId="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5" fontId="217" fillId="0" borderId="0"/>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5" fontId="217"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97" fillId="0" borderId="2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7" fillId="86" borderId="0" applyNumberFormat="0" applyFont="0" applyBorder="0" applyAlignment="0" applyProtection="0"/>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9" fillId="87" borderId="0" applyNumberFormat="0" applyFont="0" applyBorder="0" applyAlignment="0">
      <alignment horizontal="center"/>
    </xf>
    <xf numFmtId="281" fontId="25" fillId="0" borderId="0" applyNumberFormat="0" applyFont="0" applyFill="0" applyBorder="0" applyAlignment="0" applyProtection="0">
      <alignment vertical="center"/>
    </xf>
    <xf numFmtId="49" fontId="218" fillId="16" borderId="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 fontId="285" fillId="0" borderId="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08" fontId="12" fillId="0" borderId="0" applyNumberFormat="0" applyFill="0" applyBorder="0" applyAlignment="0" applyProtection="0">
      <alignment horizontal="lef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32" fontId="243" fillId="0" borderId="29">
      <alignment horizontal="center"/>
    </xf>
    <xf numFmtId="232" fontId="243" fillId="0" borderId="29">
      <alignment horizont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32" fontId="243" fillId="0" borderId="29">
      <alignment horizontal="center"/>
    </xf>
    <xf numFmtId="281" fontId="226" fillId="16" borderId="0">
      <alignment horizontal="left"/>
    </xf>
    <xf numFmtId="281" fontId="226" fillId="16" borderId="0">
      <alignment horizontal="left"/>
    </xf>
    <xf numFmtId="49" fontId="226" fillId="16" borderId="0">
      <alignment horizontal="center"/>
    </xf>
    <xf numFmtId="49" fontId="226" fillId="16" borderId="0">
      <alignment horizontal="center"/>
    </xf>
    <xf numFmtId="281" fontId="160" fillId="39" borderId="0">
      <alignment horizontal="left"/>
    </xf>
    <xf numFmtId="281" fontId="160" fillId="39" borderId="0">
      <alignment horizontal="centerContinuous"/>
    </xf>
    <xf numFmtId="281" fontId="160" fillId="39" borderId="0">
      <alignment horizontal="centerContinuous"/>
    </xf>
    <xf numFmtId="281" fontId="138" fillId="39" borderId="0">
      <alignment horizontal="right"/>
    </xf>
    <xf numFmtId="281" fontId="278" fillId="12" borderId="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 fontId="298" fillId="16" borderId="10" applyNumberForma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99" fillId="0" borderId="0">
      <alignment horizontal="lef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9" fillId="1" borderId="28" applyNumberFormat="0" applyFont="0" applyAlignment="0">
      <alignment horizontal="center"/>
    </xf>
    <xf numFmtId="281" fontId="189" fillId="1" borderId="28" applyNumberFormat="0" applyFont="0" applyAlignment="0">
      <alignment horizontal="center"/>
    </xf>
    <xf numFmtId="281" fontId="189" fillId="1" borderId="28" applyNumberFormat="0" applyFont="0" applyAlignment="0">
      <alignment horizontal="center"/>
    </xf>
    <xf numFmtId="281" fontId="189" fillId="1" borderId="28" applyNumberFormat="0" applyFont="0" applyAlignment="0">
      <alignment horizontal="center"/>
    </xf>
    <xf numFmtId="281" fontId="189" fillId="1" borderId="28" applyNumberFormat="0" applyFont="0" applyAlignment="0">
      <alignment horizontal="center"/>
    </xf>
    <xf numFmtId="281" fontId="189" fillId="1" borderId="28" applyNumberFormat="0" applyFont="0" applyAlignment="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300"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01" fillId="0" borderId="0" applyNumberFormat="0" applyFill="0" applyBorder="0" applyAlignment="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51" fillId="0" borderId="0">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170" fillId="0" borderId="8">
      <alignment horizontal="center"/>
    </xf>
    <xf numFmtId="281" fontId="170" fillId="0" borderId="8">
      <alignment horizontal="center"/>
    </xf>
    <xf numFmtId="281" fontId="170" fillId="0" borderId="8">
      <alignment horizontal="center"/>
    </xf>
    <xf numFmtId="281" fontId="170" fillId="0" borderId="8">
      <alignment horizontal="center"/>
    </xf>
    <xf numFmtId="281" fontId="170" fillId="0" borderId="8">
      <alignment horizontal="center"/>
    </xf>
    <xf numFmtId="281" fontId="25" fillId="0" borderId="0" applyNumberFormat="0" applyFont="0" applyFill="0" applyBorder="0" applyAlignment="0" applyProtection="0">
      <alignment vertic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8">
      <alignment horizontal="center"/>
    </xf>
    <xf numFmtId="281" fontId="170" fillId="0" borderId="8">
      <alignment horizontal="center"/>
    </xf>
    <xf numFmtId="281" fontId="25" fillId="0" borderId="0" applyNumberFormat="0" applyFont="0" applyFill="0" applyBorder="0" applyAlignment="0" applyProtection="0">
      <alignment vertical="center"/>
    </xf>
    <xf numFmtId="281" fontId="170" fillId="0" borderId="8">
      <alignment horizontal="center"/>
    </xf>
    <xf numFmtId="281" fontId="170" fillId="0" borderId="8">
      <alignment horizontal="center"/>
    </xf>
    <xf numFmtId="281" fontId="170" fillId="0" borderId="8">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0" fillId="0" borderId="0">
      <alignment horizontal="center" vertical="center"/>
    </xf>
    <xf numFmtId="281" fontId="170" fillId="0" borderId="0">
      <alignment horizontal="center" vertical="center"/>
    </xf>
    <xf numFmtId="281" fontId="170" fillId="0" borderId="0">
      <alignment horizontal="center" vertical="center"/>
    </xf>
    <xf numFmtId="281" fontId="200" fillId="0" borderId="0" applyNumberFormat="0" applyFill="0">
      <alignment horizontal="lef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42" fillId="0" borderId="0"/>
    <xf numFmtId="281" fontId="25" fillId="0" borderId="0" applyNumberFormat="0" applyFont="0" applyFill="0" applyBorder="0" applyAlignment="0" applyProtection="0">
      <alignment vertical="center"/>
    </xf>
    <xf numFmtId="281" fontId="142" fillId="0" borderId="0"/>
    <xf numFmtId="281" fontId="25" fillId="0" borderId="0" applyNumberFormat="0" applyFont="0" applyFill="0" applyBorder="0" applyAlignment="0" applyProtection="0">
      <alignment vertical="center"/>
    </xf>
    <xf numFmtId="281" fontId="142" fillId="0" borderId="0"/>
    <xf numFmtId="281" fontId="25" fillId="0" borderId="0" applyNumberFormat="0" applyFont="0" applyFill="0" applyBorder="0" applyAlignment="0" applyProtection="0">
      <alignment vertical="center"/>
    </xf>
    <xf numFmtId="281" fontId="14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4" fillId="0" borderId="0">
      <alignment horizontal="right"/>
    </xf>
    <xf numFmtId="40" fontId="225" fillId="0" borderId="0" applyBorder="0">
      <alignment horizontal="right"/>
    </xf>
    <xf numFmtId="281" fontId="24" fillId="0" borderId="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4" fillId="0" borderId="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4" fillId="0" borderId="0">
      <alignment horizontal="right"/>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4" fillId="0" borderId="0">
      <alignment horizontal="right"/>
    </xf>
    <xf numFmtId="40" fontId="225" fillId="0" borderId="0" applyBorder="0">
      <alignment horizontal="right"/>
    </xf>
    <xf numFmtId="40" fontId="225" fillId="0" borderId="0" applyBorder="0">
      <alignment horizontal="right"/>
    </xf>
    <xf numFmtId="40" fontId="225" fillId="0" borderId="0" applyBorder="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225" fillId="0" borderId="0" applyBorder="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9" fontId="27"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5" fillId="0" borderId="0" applyFill="0" applyBorder="0" applyProtection="0">
      <alignment horizontal="left" vertical="top"/>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40" fontId="302" fillId="0" borderId="0"/>
    <xf numFmtId="281" fontId="25" fillId="0" borderId="0" applyNumberFormat="0" applyFont="0" applyFill="0" applyBorder="0" applyAlignment="0" applyProtection="0">
      <alignment vertical="center"/>
    </xf>
    <xf numFmtId="281" fontId="303" fillId="0" borderId="0" applyNumberFormat="0" applyFill="0" applyBorder="0" applyAlignment="0" applyProtection="0"/>
    <xf numFmtId="281" fontId="304" fillId="0" borderId="0" applyNumberFormat="0" applyFill="0" applyBorder="0" applyAlignment="0" applyProtection="0"/>
    <xf numFmtId="281" fontId="128" fillId="0" borderId="0">
      <alignment horizontal="center"/>
    </xf>
    <xf numFmtId="281" fontId="128" fillId="0" borderId="0">
      <alignment horizontal="center"/>
    </xf>
    <xf numFmtId="281" fontId="128" fillId="0" borderId="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03"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04" fillId="0" borderId="0" applyNumberFormat="0" applyFill="0" applyBorder="0" applyAlignment="0" applyProtection="0"/>
    <xf numFmtId="281" fontId="304" fillId="0" borderId="0" applyNumberFormat="0" applyFill="0" applyBorder="0" applyAlignment="0" applyProtection="0"/>
    <xf numFmtId="281" fontId="304" fillId="0" borderId="0" applyNumberFormat="0" applyFill="0" applyBorder="0" applyAlignment="0" applyProtection="0"/>
    <xf numFmtId="281" fontId="304" fillId="0" borderId="0" applyNumberFormat="0" applyFill="0" applyBorder="0" applyAlignment="0" applyProtection="0"/>
    <xf numFmtId="281" fontId="304" fillId="0" borderId="0" applyNumberFormat="0" applyFill="0" applyBorder="0" applyAlignment="0" applyProtection="0"/>
    <xf numFmtId="281" fontId="304"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66" fillId="0" borderId="32"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66" fillId="0" borderId="12" applyNumberFormat="0" applyFill="0" applyAlignment="0" applyProtection="0"/>
    <xf numFmtId="281" fontId="66" fillId="0" borderId="32" applyNumberFormat="0" applyFill="0" applyAlignment="0" applyProtection="0"/>
    <xf numFmtId="281" fontId="66" fillId="0" borderId="12" applyNumberFormat="0" applyFill="0" applyAlignment="0" applyProtection="0"/>
    <xf numFmtId="281" fontId="66" fillId="0" borderId="3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25" fillId="0" borderId="0">
      <alignment vertical="center"/>
    </xf>
    <xf numFmtId="281" fontId="25" fillId="0" borderId="0">
      <alignment vertical="center"/>
    </xf>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32" applyNumberFormat="0" applyFill="0" applyAlignment="0" applyProtection="0"/>
    <xf numFmtId="281" fontId="41" fillId="6" borderId="0" applyNumberFormat="0" applyBorder="0" applyAlignment="0" applyProtection="0">
      <alignment vertical="center"/>
    </xf>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3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1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66" fillId="0" borderId="32"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2" fillId="0" borderId="41">
      <protection locked="0"/>
    </xf>
    <xf numFmtId="38" fontId="47"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05" fillId="16" borderId="0">
      <alignment horizontal="center"/>
    </xf>
    <xf numFmtId="281" fontId="305" fillId="16" borderId="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8" fontId="47"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2"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2" fillId="0" borderId="0" applyNumberFormat="0" applyFill="0" applyBorder="0" applyAlignment="0" applyProtection="0"/>
    <xf numFmtId="281" fontId="25" fillId="0" borderId="0" applyNumberFormat="0" applyFont="0" applyFill="0" applyBorder="0" applyAlignment="0" applyProtection="0">
      <alignment vertical="center"/>
    </xf>
    <xf numFmtId="281" fontId="12" fillId="0" borderId="0" applyNumberFormat="0" applyFon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6" fillId="0" borderId="0"/>
    <xf numFmtId="281" fontId="156" fillId="0" borderId="0"/>
    <xf numFmtId="281" fontId="156" fillId="0" borderId="0"/>
    <xf numFmtId="281" fontId="156" fillId="0" borderId="0"/>
    <xf numFmtId="281" fontId="156" fillId="0" borderId="0"/>
    <xf numFmtId="281" fontId="156" fillId="0" borderId="0"/>
    <xf numFmtId="281" fontId="156" fillId="0" borderId="0"/>
    <xf numFmtId="281" fontId="156" fillId="0" borderId="0"/>
    <xf numFmtId="281" fontId="156" fillId="0" borderId="0"/>
    <xf numFmtId="281" fontId="156" fillId="0" borderId="0"/>
    <xf numFmtId="281" fontId="156" fillId="0" borderId="0"/>
    <xf numFmtId="281" fontId="156" fillId="0" borderId="0"/>
    <xf numFmtId="281" fontId="156"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281" fontId="25" fillId="0" borderId="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281" fontId="25" fillId="0" borderId="0"/>
    <xf numFmtId="9" fontId="25" fillId="0" borderId="0" applyFont="0" applyFill="0" applyBorder="0" applyAlignment="0" applyProtection="0">
      <alignment vertical="center"/>
    </xf>
    <xf numFmtId="9" fontId="125" fillId="0" borderId="0" applyFont="0" applyFill="0" applyBorder="0" applyAlignment="0" applyProtection="0">
      <alignment vertical="center"/>
    </xf>
    <xf numFmtId="9" fontId="26" fillId="0" borderId="0" applyFont="0" applyFill="0" applyBorder="0" applyAlignment="0" applyProtection="0">
      <alignment vertical="center"/>
    </xf>
    <xf numFmtId="9" fontId="25" fillId="0" borderId="0" applyFont="0" applyFill="0" applyBorder="0" applyAlignment="0" applyProtection="0">
      <alignment vertical="center"/>
    </xf>
    <xf numFmtId="281" fontId="26" fillId="0" borderId="0">
      <alignment vertical="center"/>
    </xf>
    <xf numFmtId="281" fontId="26" fillId="0" borderId="0">
      <alignment vertical="center"/>
    </xf>
    <xf numFmtId="281" fontId="26" fillId="0" borderId="0">
      <alignment vertical="center"/>
    </xf>
    <xf numFmtId="281" fontId="86" fillId="0" borderId="0">
      <alignment vertical="center"/>
    </xf>
    <xf numFmtId="9" fontId="25" fillId="0" borderId="0" applyFont="0" applyFill="0" applyBorder="0" applyAlignment="0" applyProtection="0">
      <alignment vertical="center"/>
    </xf>
    <xf numFmtId="9" fontId="26"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281" fontId="25" fillId="0" borderId="0" applyNumberFormat="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86" fillId="0" borderId="0" applyFont="0" applyFill="0" applyBorder="0" applyAlignment="0" applyProtection="0">
      <alignment vertical="center"/>
    </xf>
    <xf numFmtId="9" fontId="25" fillId="0" borderId="0" applyFont="0" applyFill="0" applyBorder="0" applyAlignment="0" applyProtection="0">
      <alignment vertical="center"/>
    </xf>
    <xf numFmtId="9" fontId="26" fillId="0" borderId="0" applyFont="0" applyFill="0" applyBorder="0" applyAlignment="0" applyProtection="0">
      <alignment vertical="center"/>
    </xf>
    <xf numFmtId="9" fontId="86"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86" fillId="0" borderId="0" applyFont="0" applyFill="0" applyBorder="0" applyAlignment="0" applyProtection="0">
      <alignment vertical="center"/>
    </xf>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281" fontId="12" fillId="0" borderId="0"/>
    <xf numFmtId="281" fontId="28" fillId="0" borderId="0" applyNumberForma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281" fontId="25" fillId="0" borderId="0" applyNumberFormat="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6" fillId="0" borderId="0" applyFont="0" applyFill="0" applyBorder="0" applyAlignment="0" applyProtection="0">
      <alignment vertical="center"/>
    </xf>
    <xf numFmtId="9" fontId="25" fillId="0" borderId="0" applyFont="0" applyFill="0" applyBorder="0" applyAlignment="0" applyProtection="0">
      <alignment vertical="center"/>
    </xf>
    <xf numFmtId="9" fontId="86" fillId="0" borderId="0" applyFont="0" applyFill="0" applyBorder="0" applyAlignment="0" applyProtection="0">
      <alignment vertical="center"/>
    </xf>
    <xf numFmtId="9"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xf numFmtId="281" fontId="86" fillId="0" borderId="0">
      <alignment vertical="center"/>
    </xf>
    <xf numFmtId="281" fontId="86" fillId="0" borderId="0">
      <alignment vertical="center"/>
    </xf>
    <xf numFmtId="9" fontId="25" fillId="0" borderId="0" applyFont="0" applyFill="0" applyBorder="0" applyAlignment="0" applyProtection="0"/>
    <xf numFmtId="281" fontId="86" fillId="0" borderId="0">
      <alignment vertical="center"/>
    </xf>
    <xf numFmtId="281" fontId="86" fillId="0" borderId="0">
      <alignment vertical="center"/>
    </xf>
    <xf numFmtId="9" fontId="25" fillId="0" borderId="0" applyFont="0" applyFill="0" applyBorder="0" applyAlignment="0" applyProtection="0"/>
    <xf numFmtId="281" fontId="86" fillId="0" borderId="0">
      <alignment vertical="center"/>
    </xf>
    <xf numFmtId="281" fontId="86" fillId="0" borderId="0">
      <alignment vertical="center"/>
    </xf>
    <xf numFmtId="9" fontId="25" fillId="0" borderId="0" applyFont="0" applyFill="0" applyBorder="0" applyAlignment="0" applyProtection="0"/>
    <xf numFmtId="281" fontId="86" fillId="0" borderId="0">
      <alignment vertical="center"/>
    </xf>
    <xf numFmtId="281" fontId="86" fillId="0" borderId="0">
      <alignment vertical="center"/>
    </xf>
    <xf numFmtId="9" fontId="25" fillId="0" borderId="0" applyFont="0" applyFill="0" applyBorder="0" applyAlignment="0" applyProtection="0"/>
    <xf numFmtId="281" fontId="86" fillId="0" borderId="0">
      <alignment vertical="center"/>
    </xf>
    <xf numFmtId="281" fontId="86" fillId="0" borderId="0">
      <alignment vertical="center"/>
    </xf>
    <xf numFmtId="9" fontId="25" fillId="0" borderId="0" applyFont="0" applyFill="0" applyBorder="0" applyAlignment="0" applyProtection="0"/>
    <xf numFmtId="281" fontId="86" fillId="0" borderId="0">
      <alignment vertical="center"/>
    </xf>
    <xf numFmtId="281" fontId="86" fillId="0" borderId="0">
      <alignment vertical="center"/>
    </xf>
    <xf numFmtId="9" fontId="25" fillId="0" borderId="0" applyFont="0" applyFill="0" applyBorder="0" applyAlignment="0" applyProtection="0"/>
    <xf numFmtId="281" fontId="25" fillId="0" borderId="0">
      <alignment vertical="center"/>
    </xf>
    <xf numFmtId="281" fontId="86" fillId="0" borderId="0">
      <alignment vertical="center"/>
    </xf>
    <xf numFmtId="9" fontId="25"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xf numFmtId="9" fontId="86"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281" fontId="120" fillId="0" borderId="0">
      <alignment vertical="center"/>
    </xf>
    <xf numFmtId="281" fontId="25" fillId="0" borderId="0">
      <alignment vertical="center"/>
    </xf>
    <xf numFmtId="9" fontId="25" fillId="0" borderId="0" applyFont="0" applyFill="0" applyBorder="0" applyAlignment="0" applyProtection="0"/>
    <xf numFmtId="281" fontId="120" fillId="0" borderId="0">
      <alignment vertical="center"/>
    </xf>
    <xf numFmtId="281" fontId="25" fillId="0" borderId="0">
      <alignment vertical="center"/>
    </xf>
    <xf numFmtId="9" fontId="86" fillId="0" borderId="0" applyFont="0" applyFill="0" applyBorder="0" applyAlignment="0" applyProtection="0">
      <alignment vertical="center"/>
    </xf>
    <xf numFmtId="281" fontId="114" fillId="0" borderId="0"/>
    <xf numFmtId="281" fontId="25" fillId="0" borderId="0">
      <alignment vertical="center"/>
    </xf>
    <xf numFmtId="9" fontId="47" fillId="0" borderId="0" applyFont="0" applyFill="0" applyBorder="0" applyAlignment="0" applyProtection="0"/>
    <xf numFmtId="281" fontId="25" fillId="0" borderId="0">
      <alignment vertical="center"/>
    </xf>
    <xf numFmtId="281" fontId="25" fillId="0" borderId="0">
      <alignment vertical="center"/>
    </xf>
    <xf numFmtId="9" fontId="25"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alignment vertical="center"/>
    </xf>
    <xf numFmtId="9" fontId="12" fillId="0" borderId="0" applyFont="0" applyFill="0" applyBorder="0" applyAlignment="0" applyProtection="0"/>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5"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26"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139" fillId="15" borderId="17" applyNumberFormat="0" applyFont="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9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12" fillId="0" borderId="30" applyNumberFormat="0" applyFill="0" applyProtection="0">
      <alignment horizontal="right"/>
    </xf>
    <xf numFmtId="281" fontId="12" fillId="0" borderId="30" applyNumberFormat="0" applyFill="0" applyProtection="0">
      <alignment horizontal="right"/>
    </xf>
    <xf numFmtId="281" fontId="154" fillId="0" borderId="21" applyNumberFormat="0" applyFill="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4" fillId="0" borderId="21" applyNumberFormat="0" applyFill="0" applyAlignment="0" applyProtection="0">
      <alignment vertical="center"/>
    </xf>
    <xf numFmtId="281" fontId="306" fillId="0" borderId="39" applyNumberFormat="0" applyFill="0" applyAlignment="0" applyProtection="0">
      <alignment vertical="center"/>
    </xf>
    <xf numFmtId="281" fontId="306" fillId="0" borderId="39" applyNumberFormat="0" applyFill="0" applyAlignment="0" applyProtection="0">
      <alignment vertical="center"/>
    </xf>
    <xf numFmtId="281" fontId="40" fillId="0" borderId="9" applyNumberFormat="0" applyFill="0" applyAlignment="0" applyProtection="0">
      <alignment vertical="center"/>
    </xf>
    <xf numFmtId="281" fontId="154" fillId="0" borderId="21" applyNumberFormat="0" applyFill="0" applyAlignment="0" applyProtection="0">
      <alignment vertical="center"/>
    </xf>
    <xf numFmtId="281" fontId="154" fillId="0" borderId="21" applyNumberFormat="0" applyFill="0" applyAlignment="0" applyProtection="0">
      <alignment vertical="center"/>
    </xf>
    <xf numFmtId="281" fontId="306" fillId="0" borderId="39" applyNumberFormat="0" applyFill="0" applyAlignment="0" applyProtection="0">
      <alignment vertical="center"/>
    </xf>
    <xf numFmtId="281" fontId="25" fillId="0" borderId="0">
      <alignment vertical="center"/>
    </xf>
    <xf numFmtId="281" fontId="306" fillId="0" borderId="39" applyNumberFormat="0" applyFill="0" applyAlignment="0" applyProtection="0">
      <alignment vertical="center"/>
    </xf>
    <xf numFmtId="281" fontId="306" fillId="0" borderId="39" applyNumberFormat="0" applyFill="0" applyAlignment="0" applyProtection="0">
      <alignment vertical="center"/>
    </xf>
    <xf numFmtId="281" fontId="306" fillId="0" borderId="39" applyNumberFormat="0" applyFill="0" applyAlignment="0" applyProtection="0">
      <alignment vertical="center"/>
    </xf>
    <xf numFmtId="281" fontId="306" fillId="0" borderId="39" applyNumberFormat="0" applyFill="0" applyAlignment="0" applyProtection="0">
      <alignment vertical="center"/>
    </xf>
    <xf numFmtId="281" fontId="306" fillId="0" borderId="39" applyNumberFormat="0" applyFill="0" applyAlignment="0" applyProtection="0">
      <alignment vertical="center"/>
    </xf>
    <xf numFmtId="281" fontId="306" fillId="0" borderId="39" applyNumberFormat="0" applyFill="0" applyAlignment="0" applyProtection="0">
      <alignment vertical="center"/>
    </xf>
    <xf numFmtId="281" fontId="306" fillId="0" borderId="39" applyNumberFormat="0" applyFill="0" applyAlignment="0" applyProtection="0">
      <alignment vertical="center"/>
    </xf>
    <xf numFmtId="281" fontId="306" fillId="0" borderId="39" applyNumberFormat="0" applyFill="0" applyAlignment="0" applyProtection="0">
      <alignment vertical="center"/>
    </xf>
    <xf numFmtId="281" fontId="306" fillId="0" borderId="39" applyNumberFormat="0" applyFill="0" applyAlignment="0" applyProtection="0">
      <alignment vertical="center"/>
    </xf>
    <xf numFmtId="281" fontId="40" fillId="0" borderId="42"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4" fillId="0" borderId="21" applyNumberFormat="0" applyFill="0" applyAlignment="0" applyProtection="0">
      <alignment vertical="center"/>
    </xf>
    <xf numFmtId="281" fontId="25" fillId="0" borderId="0"/>
    <xf numFmtId="281" fontId="154" fillId="0" borderId="21" applyNumberFormat="0" applyFill="0" applyAlignment="0" applyProtection="0">
      <alignment vertical="center"/>
    </xf>
    <xf numFmtId="281" fontId="154" fillId="0" borderId="21" applyNumberFormat="0" applyFill="0" applyAlignment="0" applyProtection="0">
      <alignment vertical="center"/>
    </xf>
    <xf numFmtId="281" fontId="306" fillId="0" borderId="39" applyNumberFormat="0" applyFill="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4" fillId="0" borderId="21" applyNumberFormat="0" applyFill="0" applyAlignment="0" applyProtection="0">
      <alignment vertical="center"/>
    </xf>
    <xf numFmtId="281" fontId="154" fillId="0" borderId="21" applyNumberFormat="0" applyFill="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154" fillId="0" borderId="21" applyNumberFormat="0" applyFill="0" applyAlignment="0" applyProtection="0">
      <alignment vertical="center"/>
    </xf>
    <xf numFmtId="281" fontId="154" fillId="0" borderId="21" applyNumberFormat="0" applyFill="0" applyAlignment="0" applyProtection="0">
      <alignment vertical="center"/>
    </xf>
    <xf numFmtId="281" fontId="25" fillId="0" borderId="0">
      <alignment vertical="center"/>
    </xf>
    <xf numFmtId="281" fontId="154" fillId="0" borderId="21" applyNumberFormat="0" applyFill="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08" fillId="0" borderId="0" applyNumberForma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5" fillId="0" borderId="22" applyNumberFormat="0" applyFill="0" applyAlignment="0" applyProtection="0">
      <alignment vertical="center"/>
    </xf>
    <xf numFmtId="281" fontId="307" fillId="0" borderId="37" applyNumberFormat="0" applyFill="0" applyAlignment="0" applyProtection="0">
      <alignment vertical="center"/>
    </xf>
    <xf numFmtId="281" fontId="25" fillId="0" borderId="0">
      <alignment vertical="center"/>
    </xf>
    <xf numFmtId="281" fontId="307" fillId="0" borderId="37"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5" fillId="0" borderId="22" applyNumberFormat="0" applyFill="0" applyAlignment="0" applyProtection="0">
      <alignment vertical="center"/>
    </xf>
    <xf numFmtId="281" fontId="307" fillId="0" borderId="37" applyNumberFormat="0" applyFill="0" applyAlignment="0" applyProtection="0">
      <alignment vertical="center"/>
    </xf>
    <xf numFmtId="281" fontId="155" fillId="0" borderId="22" applyNumberFormat="0" applyFill="0" applyAlignment="0" applyProtection="0">
      <alignment vertical="center"/>
    </xf>
    <xf numFmtId="281" fontId="307" fillId="0" borderId="37" applyNumberFormat="0" applyFill="0" applyAlignment="0" applyProtection="0">
      <alignment vertical="center"/>
    </xf>
    <xf numFmtId="281" fontId="307" fillId="0" borderId="37" applyNumberFormat="0" applyFill="0" applyAlignment="0" applyProtection="0">
      <alignment vertical="center"/>
    </xf>
    <xf numFmtId="281" fontId="42" fillId="0" borderId="37" applyNumberFormat="0" applyFill="0" applyAlignment="0" applyProtection="0">
      <alignment vertical="center"/>
    </xf>
    <xf numFmtId="281" fontId="155" fillId="0" borderId="22" applyNumberFormat="0" applyFill="0" applyAlignment="0" applyProtection="0">
      <alignment vertical="center"/>
    </xf>
    <xf numFmtId="281" fontId="155" fillId="0" borderId="22" applyNumberFormat="0" applyFill="0" applyAlignment="0" applyProtection="0">
      <alignment vertical="center"/>
    </xf>
    <xf numFmtId="281" fontId="307" fillId="0" borderId="37" applyNumberFormat="0" applyFill="0" applyAlignment="0" applyProtection="0">
      <alignment vertical="center"/>
    </xf>
    <xf numFmtId="281" fontId="25" fillId="0" borderId="0">
      <alignment vertical="center"/>
    </xf>
    <xf numFmtId="281" fontId="307" fillId="0" borderId="37" applyNumberFormat="0" applyFill="0" applyAlignment="0" applyProtection="0">
      <alignment vertical="center"/>
    </xf>
    <xf numFmtId="281" fontId="307" fillId="0" borderId="37" applyNumberFormat="0" applyFill="0" applyAlignment="0" applyProtection="0">
      <alignment vertical="center"/>
    </xf>
    <xf numFmtId="281" fontId="307" fillId="0" borderId="37" applyNumberFormat="0" applyFill="0" applyAlignment="0" applyProtection="0">
      <alignment vertical="center"/>
    </xf>
    <xf numFmtId="281" fontId="307" fillId="0" borderId="37" applyNumberFormat="0" applyFill="0" applyAlignment="0" applyProtection="0">
      <alignment vertical="center"/>
    </xf>
    <xf numFmtId="281" fontId="42" fillId="0" borderId="43" applyNumberFormat="0" applyFill="0" applyAlignment="0" applyProtection="0">
      <alignment vertical="center"/>
    </xf>
    <xf numFmtId="281" fontId="25" fillId="0" borderId="0" applyNumberFormat="0" applyFont="0" applyFill="0" applyBorder="0" applyAlignment="0" applyProtection="0">
      <alignment vertical="center"/>
    </xf>
    <xf numFmtId="281" fontId="155" fillId="0" borderId="22" applyNumberFormat="0" applyFill="0" applyAlignment="0" applyProtection="0">
      <alignment vertical="center"/>
    </xf>
    <xf numFmtId="281" fontId="155" fillId="0" borderId="22" applyNumberFormat="0" applyFill="0" applyAlignment="0" applyProtection="0">
      <alignment vertical="center"/>
    </xf>
    <xf numFmtId="281" fontId="155" fillId="0" borderId="22" applyNumberFormat="0" applyFill="0" applyAlignment="0" applyProtection="0">
      <alignment vertical="center"/>
    </xf>
    <xf numFmtId="281" fontId="25" fillId="0" borderId="0">
      <alignment vertical="center"/>
    </xf>
    <xf numFmtId="281" fontId="307" fillId="0" borderId="37"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5" fillId="0" borderId="22" applyNumberFormat="0" applyFill="0" applyAlignment="0" applyProtection="0">
      <alignment vertical="center"/>
    </xf>
    <xf numFmtId="281" fontId="155" fillId="0" borderId="22" applyNumberFormat="0" applyFill="0" applyAlignment="0" applyProtection="0">
      <alignment vertical="center"/>
    </xf>
    <xf numFmtId="281" fontId="25" fillId="0" borderId="0">
      <alignment vertical="center"/>
    </xf>
    <xf numFmtId="281" fontId="25" fillId="0" borderId="0">
      <alignment vertical="center"/>
    </xf>
    <xf numFmtId="281" fontId="155" fillId="0" borderId="22" applyNumberFormat="0" applyFill="0" applyAlignment="0" applyProtection="0">
      <alignment vertical="center"/>
    </xf>
    <xf numFmtId="281" fontId="155" fillId="0" borderId="22" applyNumberFormat="0" applyFill="0" applyAlignment="0" applyProtection="0">
      <alignment vertical="center"/>
    </xf>
    <xf numFmtId="281" fontId="25" fillId="0" borderId="0">
      <alignment vertical="center"/>
    </xf>
    <xf numFmtId="281" fontId="155" fillId="0" borderId="22" applyNumberFormat="0" applyFill="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153" fillId="0" borderId="40" applyNumberFormat="0" applyFill="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3" fillId="0" borderId="40" applyNumberFormat="0" applyFill="0" applyAlignment="0" applyProtection="0">
      <alignment vertical="center"/>
    </xf>
    <xf numFmtId="281" fontId="308" fillId="0" borderId="38" applyNumberFormat="0" applyFill="0" applyAlignment="0" applyProtection="0">
      <alignment vertical="center"/>
    </xf>
    <xf numFmtId="281" fontId="41" fillId="6" borderId="0" applyNumberFormat="0" applyBorder="0" applyAlignment="0" applyProtection="0">
      <alignment vertical="center"/>
    </xf>
    <xf numFmtId="281" fontId="153" fillId="0" borderId="40" applyNumberFormat="0" applyFill="0" applyAlignment="0" applyProtection="0">
      <alignment vertical="center"/>
    </xf>
    <xf numFmtId="281" fontId="308" fillId="0" borderId="38" applyNumberFormat="0" applyFill="0" applyAlignment="0" applyProtection="0">
      <alignment vertical="center"/>
    </xf>
    <xf numFmtId="281" fontId="308" fillId="0" borderId="38" applyNumberFormat="0" applyFill="0" applyAlignment="0" applyProtection="0">
      <alignment vertical="center"/>
    </xf>
    <xf numFmtId="281" fontId="32" fillId="0" borderId="34" applyNumberFormat="0" applyFill="0" applyAlignment="0" applyProtection="0">
      <alignment vertical="center"/>
    </xf>
    <xf numFmtId="281" fontId="153" fillId="0" borderId="40" applyNumberFormat="0" applyFill="0" applyAlignment="0" applyProtection="0">
      <alignment vertical="center"/>
    </xf>
    <xf numFmtId="281" fontId="153" fillId="0" borderId="40" applyNumberFormat="0" applyFill="0" applyAlignment="0" applyProtection="0">
      <alignment vertical="center"/>
    </xf>
    <xf numFmtId="281" fontId="308" fillId="0" borderId="38" applyNumberFormat="0" applyFill="0" applyAlignment="0" applyProtection="0">
      <alignment vertical="center"/>
    </xf>
    <xf numFmtId="281" fontId="25" fillId="0" borderId="0">
      <alignment vertical="center"/>
    </xf>
    <xf numFmtId="281" fontId="308" fillId="0" borderId="38" applyNumberFormat="0" applyFill="0" applyAlignment="0" applyProtection="0">
      <alignment vertical="center"/>
    </xf>
    <xf numFmtId="281" fontId="308" fillId="0" borderId="38" applyNumberFormat="0" applyFill="0" applyAlignment="0" applyProtection="0">
      <alignment vertical="center"/>
    </xf>
    <xf numFmtId="281" fontId="308" fillId="0" borderId="38" applyNumberFormat="0" applyFill="0" applyAlignment="0" applyProtection="0">
      <alignment vertical="center"/>
    </xf>
    <xf numFmtId="281" fontId="308" fillId="0" borderId="38" applyNumberFormat="0" applyFill="0" applyAlignment="0" applyProtection="0">
      <alignment vertical="center"/>
    </xf>
    <xf numFmtId="281" fontId="308" fillId="0" borderId="38" applyNumberFormat="0" applyFill="0" applyAlignment="0" applyProtection="0">
      <alignment vertical="center"/>
    </xf>
    <xf numFmtId="281" fontId="308" fillId="0" borderId="38" applyNumberFormat="0" applyFill="0" applyAlignment="0" applyProtection="0">
      <alignment vertical="center"/>
    </xf>
    <xf numFmtId="281" fontId="41" fillId="6" borderId="0" applyNumberFormat="0" applyBorder="0" applyAlignment="0" applyProtection="0">
      <alignment vertical="center"/>
    </xf>
    <xf numFmtId="281" fontId="308" fillId="0" borderId="38" applyNumberFormat="0" applyFill="0" applyAlignment="0" applyProtection="0">
      <alignment vertical="center"/>
    </xf>
    <xf numFmtId="281" fontId="308" fillId="0" borderId="38" applyNumberFormat="0" applyFill="0" applyAlignment="0" applyProtection="0">
      <alignment vertical="center"/>
    </xf>
    <xf numFmtId="281" fontId="308" fillId="0" borderId="38" applyNumberFormat="0" applyFill="0" applyAlignment="0" applyProtection="0">
      <alignment vertical="center"/>
    </xf>
    <xf numFmtId="281" fontId="32" fillId="0" borderId="44"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3" fillId="0" borderId="40" applyNumberFormat="0" applyFill="0" applyAlignment="0" applyProtection="0">
      <alignment vertical="center"/>
    </xf>
    <xf numFmtId="281" fontId="153" fillId="0" borderId="40" applyNumberFormat="0" applyFill="0" applyAlignment="0" applyProtection="0">
      <alignment vertical="center"/>
    </xf>
    <xf numFmtId="281" fontId="308" fillId="0" borderId="38" applyNumberFormat="0" applyFill="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3" fillId="0" borderId="40" applyNumberFormat="0" applyFill="0" applyAlignment="0" applyProtection="0">
      <alignment vertical="center"/>
    </xf>
    <xf numFmtId="281" fontId="153" fillId="0" borderId="40" applyNumberFormat="0" applyFill="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153" fillId="0" borderId="40" applyNumberFormat="0" applyFill="0" applyAlignment="0" applyProtection="0">
      <alignment vertical="center"/>
    </xf>
    <xf numFmtId="281" fontId="153" fillId="0" borderId="40" applyNumberFormat="0" applyFill="0" applyAlignment="0" applyProtection="0">
      <alignment vertical="center"/>
    </xf>
    <xf numFmtId="281" fontId="25" fillId="0" borderId="0">
      <alignment vertical="center"/>
    </xf>
    <xf numFmtId="281" fontId="153" fillId="0" borderId="40" applyNumberFormat="0" applyFill="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153" fillId="0" borderId="0" applyNumberForma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3"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153"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32" fillId="0" borderId="0" applyNumberFormat="0" applyFill="0" applyBorder="0" applyAlignment="0" applyProtection="0">
      <alignment vertical="center"/>
    </xf>
    <xf numFmtId="281" fontId="153" fillId="0" borderId="0" applyNumberFormat="0" applyFill="0" applyBorder="0" applyAlignment="0" applyProtection="0">
      <alignment vertical="center"/>
    </xf>
    <xf numFmtId="281" fontId="153"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25" fillId="0" borderId="0">
      <alignment vertical="center"/>
    </xf>
    <xf numFmtId="281" fontId="308"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32"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3" fillId="0" borderId="0" applyNumberFormat="0" applyFill="0" applyBorder="0" applyAlignment="0" applyProtection="0">
      <alignment vertical="center"/>
    </xf>
    <xf numFmtId="281" fontId="153" fillId="0" borderId="0" applyNumberFormat="0" applyFill="0" applyBorder="0" applyAlignment="0" applyProtection="0">
      <alignment vertical="center"/>
    </xf>
    <xf numFmtId="281" fontId="308" fillId="0" borderId="0" applyNumberForma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3" fillId="0" borderId="0" applyNumberFormat="0" applyFill="0" applyBorder="0" applyAlignment="0" applyProtection="0">
      <alignment vertical="center"/>
    </xf>
    <xf numFmtId="281" fontId="153" fillId="0" borderId="0" applyNumberFormat="0" applyFill="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153" fillId="0" borderId="0" applyNumberFormat="0" applyFill="0" applyBorder="0" applyAlignment="0" applyProtection="0">
      <alignment vertical="center"/>
    </xf>
    <xf numFmtId="281" fontId="153" fillId="0" borderId="0" applyNumberFormat="0" applyFill="0" applyBorder="0" applyAlignment="0" applyProtection="0">
      <alignment vertical="center"/>
    </xf>
    <xf numFmtId="281" fontId="25" fillId="0" borderId="0">
      <alignment vertical="center"/>
    </xf>
    <xf numFmtId="281" fontId="153" fillId="0" borderId="0" applyNumberFormat="0" applyFill="0" applyBorder="0" applyAlignment="0" applyProtection="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8" fillId="0" borderId="0" applyNumberFormat="0" applyFill="0" applyBorder="0" applyAlignment="0" applyProtection="0">
      <alignment vertical="center"/>
    </xf>
    <xf numFmtId="281" fontId="207" fillId="0" borderId="0" applyNumberFormat="0" applyFill="0" applyBorder="0" applyAlignment="0" applyProtection="0">
      <alignment vertical="center"/>
    </xf>
    <xf numFmtId="281" fontId="208" fillId="0" borderId="0" applyNumberFormat="0" applyFill="0" applyBorder="0" applyAlignment="0" applyProtection="0">
      <alignment vertical="center"/>
    </xf>
    <xf numFmtId="281" fontId="207" fillId="0" borderId="0" applyNumberFormat="0" applyFill="0" applyBorder="0" applyAlignment="0" applyProtection="0">
      <alignment vertical="center"/>
    </xf>
    <xf numFmtId="281" fontId="207" fillId="0" borderId="0" applyNumberFormat="0" applyFill="0" applyBorder="0" applyAlignment="0" applyProtection="0">
      <alignment vertical="center"/>
    </xf>
    <xf numFmtId="281" fontId="53" fillId="0" borderId="0" applyNumberFormat="0" applyFill="0" applyBorder="0" applyAlignment="0" applyProtection="0">
      <alignment vertical="center"/>
    </xf>
    <xf numFmtId="281" fontId="208" fillId="0" borderId="0" applyNumberFormat="0" applyFill="0" applyBorder="0" applyAlignment="0" applyProtection="0">
      <alignment vertical="center"/>
    </xf>
    <xf numFmtId="281" fontId="208" fillId="0" borderId="0" applyNumberFormat="0" applyFill="0" applyBorder="0" applyAlignment="0" applyProtection="0">
      <alignment vertical="center"/>
    </xf>
    <xf numFmtId="281" fontId="207" fillId="0" borderId="0" applyNumberFormat="0" applyFill="0" applyBorder="0" applyAlignment="0" applyProtection="0">
      <alignment vertical="center"/>
    </xf>
    <xf numFmtId="281" fontId="25" fillId="0" borderId="0">
      <alignment vertical="center"/>
    </xf>
    <xf numFmtId="281" fontId="207" fillId="0" borderId="0" applyNumberFormat="0" applyFill="0" applyBorder="0" applyAlignment="0" applyProtection="0">
      <alignment vertical="center"/>
    </xf>
    <xf numFmtId="281" fontId="207" fillId="0" borderId="0" applyNumberFormat="0" applyFill="0" applyBorder="0" applyAlignment="0" applyProtection="0">
      <alignment vertical="center"/>
    </xf>
    <xf numFmtId="281" fontId="207" fillId="0" borderId="0" applyNumberFormat="0" applyFill="0" applyBorder="0" applyAlignment="0" applyProtection="0">
      <alignment vertical="center"/>
    </xf>
    <xf numFmtId="281" fontId="207" fillId="0" borderId="0" applyNumberFormat="0" applyFill="0" applyBorder="0" applyAlignment="0" applyProtection="0">
      <alignment vertical="center"/>
    </xf>
    <xf numFmtId="281" fontId="207" fillId="0" borderId="0" applyNumberFormat="0" applyFill="0" applyBorder="0" applyAlignment="0" applyProtection="0">
      <alignment vertical="center"/>
    </xf>
    <xf numFmtId="178" fontId="86" fillId="0" borderId="0" applyFont="0" applyFill="0" applyBorder="0" applyAlignment="0" applyProtection="0">
      <alignment vertical="center"/>
    </xf>
    <xf numFmtId="281" fontId="207" fillId="0" borderId="0" applyNumberFormat="0" applyFill="0" applyBorder="0" applyAlignment="0" applyProtection="0">
      <alignment vertical="center"/>
    </xf>
    <xf numFmtId="281" fontId="207" fillId="0" borderId="0" applyNumberFormat="0" applyFill="0" applyBorder="0" applyAlignment="0" applyProtection="0">
      <alignment vertical="center"/>
    </xf>
    <xf numFmtId="281" fontId="53"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8" fillId="0" borderId="0" applyNumberFormat="0" applyFill="0" applyBorder="0" applyAlignment="0" applyProtection="0">
      <alignment vertical="center"/>
    </xf>
    <xf numFmtId="281" fontId="208" fillId="0" borderId="0" applyNumberFormat="0" applyFill="0" applyBorder="0" applyAlignment="0" applyProtection="0">
      <alignment vertical="center"/>
    </xf>
    <xf numFmtId="281" fontId="208" fillId="0" borderId="0" applyNumberFormat="0" applyFill="0" applyBorder="0" applyAlignment="0" applyProtection="0">
      <alignment vertical="center"/>
    </xf>
    <xf numFmtId="281" fontId="207" fillId="0" borderId="0" applyNumberForma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08" fillId="0" borderId="0" applyNumberFormat="0" applyFill="0" applyBorder="0" applyAlignment="0" applyProtection="0">
      <alignment vertical="center"/>
    </xf>
    <xf numFmtId="281" fontId="208" fillId="0" borderId="0" applyNumberForma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08" fillId="0" borderId="0" applyNumberFormat="0" applyFill="0" applyBorder="0" applyAlignment="0" applyProtection="0">
      <alignment vertical="center"/>
    </xf>
    <xf numFmtId="281" fontId="208" fillId="0" borderId="0" applyNumberFormat="0" applyFill="0" applyBorder="0" applyAlignment="0" applyProtection="0">
      <alignment vertical="center"/>
    </xf>
    <xf numFmtId="281" fontId="25" fillId="0" borderId="0">
      <alignment vertical="center"/>
    </xf>
    <xf numFmtId="281" fontId="208" fillId="0" borderId="0" applyNumberForma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7" fillId="0" borderId="30" applyNumberFormat="0" applyFill="0" applyProtection="0">
      <alignment horizontal="center"/>
    </xf>
    <xf numFmtId="49" fontId="26" fillId="0" borderId="0" applyNumberFormat="0">
      <alignment horizontal="center" vertical="center"/>
    </xf>
    <xf numFmtId="281" fontId="26" fillId="0" borderId="0" applyNumberFormat="0">
      <alignment horizontal="center" vertical="center"/>
    </xf>
    <xf numFmtId="281" fontId="25" fillId="0" borderId="0" applyNumberFormat="0" applyFont="0" applyFill="0" applyBorder="0" applyAlignment="0" applyProtection="0">
      <alignment vertical="center"/>
    </xf>
    <xf numFmtId="281" fontId="309" fillId="0" borderId="39" applyNumberFormat="0" applyFill="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10"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1" fillId="0" borderId="5" applyNumberFormat="0" applyFill="0" applyProtection="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1" fillId="0" borderId="5" applyNumberFormat="0" applyFill="0" applyProtection="0">
      <alignment horizontal="center"/>
    </xf>
    <xf numFmtId="281" fontId="264" fillId="32" borderId="0" applyNumberFormat="0" applyBorder="0" applyAlignment="0" applyProtection="0">
      <alignment vertical="center"/>
    </xf>
    <xf numFmtId="281" fontId="152" fillId="52" borderId="0" applyNumberFormat="0" applyBorder="0" applyAlignment="0" applyProtection="0">
      <alignment vertical="center"/>
    </xf>
    <xf numFmtId="281" fontId="25" fillId="0" borderId="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4" fillId="32" borderId="0" applyNumberFormat="0" applyBorder="0" applyAlignment="0" applyProtection="0">
      <alignment vertical="center"/>
    </xf>
    <xf numFmtId="281" fontId="152" fillId="52" borderId="0" applyNumberFormat="0" applyBorder="0" applyAlignment="0" applyProtection="0">
      <alignment vertical="center"/>
    </xf>
    <xf numFmtId="281" fontId="311" fillId="52" borderId="0" applyNumberFormat="0" applyBorder="0" applyAlignment="0" applyProtection="0">
      <alignment vertical="center"/>
    </xf>
    <xf numFmtId="281" fontId="264" fillId="32" borderId="0" applyNumberFormat="0" applyBorder="0" applyAlignment="0" applyProtection="0">
      <alignment vertical="center"/>
    </xf>
    <xf numFmtId="281" fontId="152" fillId="52" borderId="0" applyNumberFormat="0" applyBorder="0" applyAlignment="0" applyProtection="0">
      <alignment vertical="center"/>
    </xf>
    <xf numFmtId="281" fontId="311" fillId="52" borderId="0" applyNumberFormat="0" applyBorder="0" applyAlignment="0" applyProtection="0">
      <alignment vertical="center"/>
    </xf>
    <xf numFmtId="281" fontId="152" fillId="52" borderId="0" applyNumberFormat="0" applyBorder="0" applyAlignment="0" applyProtection="0">
      <alignment vertical="center"/>
    </xf>
    <xf numFmtId="281" fontId="311" fillId="52" borderId="0" applyNumberFormat="0" applyBorder="0" applyAlignment="0" applyProtection="0">
      <alignment vertical="center"/>
    </xf>
    <xf numFmtId="281" fontId="264" fillId="32" borderId="0" applyNumberFormat="0" applyBorder="0" applyAlignment="0" applyProtection="0">
      <alignment vertical="center"/>
    </xf>
    <xf numFmtId="281" fontId="264" fillId="32" borderId="0" applyNumberFormat="0" applyBorder="0" applyAlignment="0" applyProtection="0">
      <alignment vertical="center"/>
    </xf>
    <xf numFmtId="281" fontId="152" fillId="52" borderId="0" applyNumberFormat="0" applyBorder="0" applyAlignment="0" applyProtection="0">
      <alignment vertical="center"/>
    </xf>
    <xf numFmtId="281" fontId="25" fillId="0" borderId="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10"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4" fillId="32" borderId="0" applyNumberFormat="0" applyBorder="0" applyAlignment="0" applyProtection="0">
      <alignment vertical="center"/>
    </xf>
    <xf numFmtId="281" fontId="264" fillId="32" borderId="0" applyNumberFormat="0" applyBorder="0" applyAlignment="0" applyProtection="0">
      <alignment vertical="center"/>
    </xf>
    <xf numFmtId="281" fontId="264" fillId="32" borderId="0" applyNumberFormat="0" applyBorder="0" applyAlignment="0" applyProtection="0">
      <alignment vertical="center"/>
    </xf>
    <xf numFmtId="281" fontId="25" fillId="0" borderId="0">
      <alignment vertical="center"/>
    </xf>
    <xf numFmtId="281" fontId="152" fillId="52" borderId="0" applyNumberFormat="0" applyBorder="0" applyAlignment="0" applyProtection="0">
      <alignment vertical="center"/>
    </xf>
    <xf numFmtId="281" fontId="264" fillId="32" borderId="0" applyNumberFormat="0" applyBorder="0" applyAlignment="0" applyProtection="0">
      <alignment vertical="center"/>
    </xf>
    <xf numFmtId="281" fontId="264" fillId="32" borderId="0" applyNumberFormat="0" applyBorder="0" applyAlignment="0" applyProtection="0">
      <alignment vertical="center"/>
    </xf>
    <xf numFmtId="281" fontId="25" fillId="0" borderId="0">
      <alignment vertical="center"/>
    </xf>
    <xf numFmtId="281" fontId="264" fillId="32" borderId="0" applyNumberFormat="0" applyBorder="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312" fillId="3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313" fillId="52" borderId="0" applyNumberFormat="0" applyBorder="0" applyAlignment="0" applyProtection="0">
      <alignment vertical="center"/>
    </xf>
    <xf numFmtId="281" fontId="313" fillId="52" borderId="0" applyNumberFormat="0" applyBorder="0" applyAlignment="0" applyProtection="0">
      <alignment vertical="center"/>
    </xf>
    <xf numFmtId="281" fontId="314"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263" fillId="52" borderId="0" applyNumberFormat="0" applyBorder="0" applyAlignment="0" applyProtection="0">
      <alignment vertical="center"/>
    </xf>
    <xf numFmtId="281" fontId="263" fillId="52" borderId="0" applyNumberFormat="0" applyBorder="0" applyAlignment="0" applyProtection="0">
      <alignment vertical="center"/>
    </xf>
    <xf numFmtId="281" fontId="263" fillId="52" borderId="0" applyNumberFormat="0" applyBorder="0" applyAlignment="0" applyProtection="0">
      <alignment vertical="center"/>
    </xf>
    <xf numFmtId="281" fontId="263" fillId="52" borderId="0" applyNumberFormat="0" applyBorder="0" applyAlignment="0" applyProtection="0">
      <alignment vertical="center"/>
    </xf>
    <xf numFmtId="281" fontId="315" fillId="52" borderId="0" applyNumberFormat="0" applyBorder="0" applyAlignment="0" applyProtection="0">
      <alignment vertical="center"/>
    </xf>
    <xf numFmtId="281" fontId="228"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16" fillId="52" borderId="0" applyNumberFormat="0" applyBorder="0" applyAlignment="0" applyProtection="0"/>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52"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25" fillId="0" borderId="0">
      <alignment vertical="center"/>
    </xf>
    <xf numFmtId="281" fontId="25" fillId="0" borderId="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10" borderId="0" applyNumberFormat="0" applyBorder="0" applyAlignment="0" applyProtection="0">
      <alignment vertical="center"/>
    </xf>
    <xf numFmtId="281" fontId="313" fillId="52" borderId="0" applyNumberFormat="0" applyBorder="0" applyAlignment="0" applyProtection="0">
      <alignment vertical="center"/>
    </xf>
    <xf numFmtId="281" fontId="313" fillId="52" borderId="0" applyNumberFormat="0" applyBorder="0" applyAlignment="0" applyProtection="0">
      <alignment vertical="center"/>
    </xf>
    <xf numFmtId="281" fontId="313" fillId="52" borderId="0" applyNumberFormat="0" applyBorder="0" applyAlignment="0" applyProtection="0">
      <alignment vertical="center"/>
    </xf>
    <xf numFmtId="281" fontId="313"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313" fillId="52" borderId="0" applyNumberFormat="0" applyBorder="0" applyAlignment="0" applyProtection="0">
      <alignment vertical="center"/>
    </xf>
    <xf numFmtId="281" fontId="313"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228"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09" fontId="86" fillId="0" borderId="0" applyFont="0" applyFill="0" applyBorder="0" applyAlignment="0" applyProtection="0">
      <alignment vertical="center"/>
    </xf>
    <xf numFmtId="281" fontId="152" fillId="52" borderId="0" applyNumberFormat="0" applyBorder="0" applyAlignment="0" applyProtection="0">
      <alignment vertical="center"/>
    </xf>
    <xf numFmtId="209"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316" fillId="52" borderId="0" applyNumberFormat="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28" fillId="52" borderId="0" applyNumberFormat="0" applyBorder="0" applyAlignment="0" applyProtection="0"/>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313" fillId="52" borderId="0" applyNumberFormat="0" applyBorder="0" applyAlignment="0" applyProtection="0">
      <alignment vertical="center"/>
    </xf>
    <xf numFmtId="281" fontId="313" fillId="52" borderId="0" applyNumberFormat="0" applyBorder="0" applyAlignment="0" applyProtection="0">
      <alignment vertical="center"/>
    </xf>
    <xf numFmtId="281" fontId="315" fillId="52" borderId="0" applyNumberFormat="0" applyBorder="0" applyAlignment="0" applyProtection="0">
      <alignment vertical="center"/>
    </xf>
    <xf numFmtId="281" fontId="25" fillId="0" borderId="0">
      <alignment vertical="center"/>
    </xf>
    <xf numFmtId="281" fontId="25" fillId="0" borderId="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315"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2" fillId="0" borderId="0"/>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178" fontId="26" fillId="0" borderId="0" applyFont="0" applyFill="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86" fillId="0" borderId="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178" fontId="26" fillId="0" borderId="0" applyFont="0" applyFill="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178" fontId="86" fillId="0" borderId="0" applyFont="0" applyFill="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86" fillId="0" borderId="0">
      <alignment vertical="center"/>
    </xf>
    <xf numFmtId="281" fontId="152" fillId="52" borderId="0" applyNumberFormat="0" applyBorder="0" applyAlignment="0" applyProtection="0">
      <alignment vertical="center"/>
    </xf>
    <xf numFmtId="281" fontId="86" fillId="0" borderId="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25" fillId="0" borderId="0">
      <alignment vertical="center"/>
    </xf>
    <xf numFmtId="281" fontId="152" fillId="10" borderId="0" applyNumberFormat="0" applyBorder="0" applyAlignment="0" applyProtection="0">
      <alignment vertical="center"/>
    </xf>
    <xf numFmtId="281" fontId="152" fillId="10"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315" fillId="52" borderId="0" applyNumberFormat="0" applyBorder="0" applyAlignment="0" applyProtection="0">
      <alignment vertical="center"/>
    </xf>
    <xf numFmtId="281" fontId="311" fillId="52" borderId="0" applyNumberFormat="0" applyBorder="0" applyAlignment="0" applyProtection="0">
      <alignment vertical="center"/>
    </xf>
    <xf numFmtId="281" fontId="313" fillId="52" borderId="0" applyNumberFormat="0" applyBorder="0" applyAlignment="0" applyProtection="0">
      <alignment vertical="center"/>
    </xf>
    <xf numFmtId="281" fontId="313"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178" fontId="86" fillId="0" borderId="0" applyFont="0" applyFill="0" applyBorder="0" applyAlignment="0" applyProtection="0">
      <alignment vertical="center"/>
    </xf>
    <xf numFmtId="281" fontId="152" fillId="52" borderId="0" applyNumberFormat="0" applyBorder="0" applyAlignment="0" applyProtection="0">
      <alignment vertical="center"/>
    </xf>
    <xf numFmtId="178" fontId="86" fillId="0" borderId="0" applyFont="0" applyFill="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263" fillId="52" borderId="0" applyNumberFormat="0" applyBorder="0" applyAlignment="0" applyProtection="0">
      <alignment vertical="center"/>
    </xf>
    <xf numFmtId="281" fontId="263"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315" fillId="52" borderId="0" applyNumberFormat="0" applyBorder="0" applyAlignment="0" applyProtection="0">
      <alignment vertical="center"/>
    </xf>
    <xf numFmtId="281" fontId="263" fillId="52" borderId="0" applyNumberFormat="0" applyBorder="0" applyAlignment="0" applyProtection="0">
      <alignment vertical="center"/>
    </xf>
    <xf numFmtId="281" fontId="263" fillId="52" borderId="0" applyNumberFormat="0" applyBorder="0" applyAlignment="0" applyProtection="0">
      <alignment vertical="center"/>
    </xf>
    <xf numFmtId="281" fontId="152" fillId="52" borderId="0" applyNumberFormat="0" applyBorder="0" applyAlignment="0" applyProtection="0">
      <alignment vertical="center"/>
    </xf>
    <xf numFmtId="281" fontId="313" fillId="52" borderId="0" applyNumberFormat="0" applyBorder="0" applyAlignment="0" applyProtection="0">
      <alignment vertical="center"/>
    </xf>
    <xf numFmtId="281" fontId="313" fillId="52" borderId="0" applyNumberFormat="0" applyBorder="0" applyAlignment="0" applyProtection="0">
      <alignment vertical="center"/>
    </xf>
    <xf numFmtId="281" fontId="313" fillId="52" borderId="0" applyNumberFormat="0" applyBorder="0" applyAlignment="0" applyProtection="0">
      <alignment vertical="center"/>
    </xf>
    <xf numFmtId="281" fontId="313" fillId="52" borderId="0" applyNumberFormat="0" applyBorder="0" applyAlignment="0" applyProtection="0">
      <alignment vertical="center"/>
    </xf>
    <xf numFmtId="281" fontId="315" fillId="52" borderId="0" applyNumberFormat="0" applyBorder="0" applyAlignment="0" applyProtection="0">
      <alignment vertical="center"/>
    </xf>
    <xf numFmtId="281" fontId="263" fillId="52" borderId="0" applyNumberFormat="0" applyBorder="0" applyAlignment="0" applyProtection="0">
      <alignment vertical="center"/>
    </xf>
    <xf numFmtId="281" fontId="263" fillId="52" borderId="0" applyNumberFormat="0" applyBorder="0" applyAlignment="0" applyProtection="0">
      <alignment vertical="center"/>
    </xf>
    <xf numFmtId="281" fontId="263" fillId="52" borderId="0" applyNumberFormat="0" applyBorder="0" applyAlignment="0" applyProtection="0">
      <alignment vertical="center"/>
    </xf>
    <xf numFmtId="281" fontId="263"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315" fillId="52" borderId="0" applyNumberFormat="0" applyBorder="0" applyAlignment="0" applyProtection="0">
      <alignment vertical="center"/>
    </xf>
    <xf numFmtId="281" fontId="315" fillId="52" borderId="0" applyNumberFormat="0" applyBorder="0" applyAlignment="0" applyProtection="0">
      <alignment vertical="center"/>
    </xf>
    <xf numFmtId="281" fontId="228"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52" fillId="10" borderId="0" applyNumberFormat="0" applyBorder="0" applyAlignment="0" applyProtection="0">
      <alignment vertical="center"/>
    </xf>
    <xf numFmtId="281" fontId="263" fillId="52" borderId="0" applyNumberFormat="0" applyBorder="0" applyAlignment="0" applyProtection="0">
      <alignment vertical="center"/>
    </xf>
    <xf numFmtId="281" fontId="263" fillId="52" borderId="0" applyNumberFormat="0" applyBorder="0" applyAlignment="0" applyProtection="0">
      <alignment vertical="center"/>
    </xf>
    <xf numFmtId="281" fontId="313" fillId="52" borderId="0" applyNumberFormat="0" applyBorder="0" applyAlignment="0" applyProtection="0">
      <alignment vertical="center"/>
    </xf>
    <xf numFmtId="281" fontId="313"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10"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315"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315"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25" fillId="0" borderId="0"/>
    <xf numFmtId="281" fontId="152" fillId="52" borderId="0" applyNumberFormat="0" applyBorder="0" applyAlignment="0" applyProtection="0">
      <alignment vertical="center"/>
    </xf>
    <xf numFmtId="281" fontId="152" fillId="5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86" fillId="0" borderId="0">
      <alignment vertical="center"/>
    </xf>
    <xf numFmtId="281" fontId="26" fillId="0" borderId="0">
      <alignment vertical="center"/>
    </xf>
    <xf numFmtId="281" fontId="86"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12" fillId="0" borderId="0"/>
    <xf numFmtId="281" fontId="25" fillId="0" borderId="0">
      <alignment vertical="center"/>
    </xf>
    <xf numFmtId="281" fontId="25" fillId="0" borderId="0">
      <alignment vertical="center"/>
    </xf>
    <xf numFmtId="281" fontId="12"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86" fillId="0" borderId="0">
      <alignment vertical="center"/>
    </xf>
    <xf numFmtId="281" fontId="25" fillId="0" borderId="0"/>
    <xf numFmtId="281" fontId="25" fillId="0" borderId="0"/>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25" fillId="0" borderId="0"/>
    <xf numFmtId="281" fontId="12" fillId="0" borderId="0"/>
    <xf numFmtId="281" fontId="12" fillId="0" borderId="0"/>
    <xf numFmtId="281" fontId="12" fillId="0" borderId="0"/>
    <xf numFmtId="281" fontId="12" fillId="0" borderId="0"/>
    <xf numFmtId="281" fontId="12" fillId="0" borderId="0"/>
    <xf numFmtId="281" fontId="12" fillId="0" borderId="0"/>
    <xf numFmtId="281" fontId="12" fillId="0" borderId="0"/>
    <xf numFmtId="281" fontId="12" fillId="0" borderId="0"/>
    <xf numFmtId="281" fontId="122" fillId="0" borderId="0">
      <alignment vertical="center"/>
    </xf>
    <xf numFmtId="281" fontId="86" fillId="0" borderId="0"/>
    <xf numFmtId="281" fontId="12" fillId="0" borderId="0"/>
    <xf numFmtId="281" fontId="26" fillId="0" borderId="0">
      <alignment vertical="center"/>
    </xf>
    <xf numFmtId="281" fontId="26" fillId="0" borderId="0">
      <alignment vertical="center"/>
    </xf>
    <xf numFmtId="281" fontId="86" fillId="0" borderId="0">
      <alignment vertical="center"/>
    </xf>
    <xf numFmtId="281" fontId="86" fillId="0" borderId="0">
      <alignment vertical="center"/>
    </xf>
    <xf numFmtId="281" fontId="26" fillId="0" borderId="0">
      <alignment vertical="center"/>
    </xf>
    <xf numFmtId="178" fontId="86" fillId="0" borderId="0" applyFont="0" applyFill="0" applyBorder="0" applyAlignment="0" applyProtection="0">
      <alignment vertical="center"/>
    </xf>
    <xf numFmtId="281" fontId="86" fillId="0" borderId="0">
      <alignment vertical="center"/>
    </xf>
    <xf numFmtId="281" fontId="26" fillId="0" borderId="0">
      <alignment vertical="center"/>
    </xf>
    <xf numFmtId="281" fontId="26" fillId="0" borderId="0">
      <alignment vertical="center"/>
    </xf>
    <xf numFmtId="281" fontId="26" fillId="0" borderId="0">
      <alignment vertical="center"/>
    </xf>
    <xf numFmtId="281" fontId="26" fillId="0" borderId="0">
      <alignment vertical="center"/>
    </xf>
    <xf numFmtId="281" fontId="26" fillId="0" borderId="0">
      <alignment vertical="center"/>
    </xf>
    <xf numFmtId="281" fontId="86" fillId="0" borderId="0">
      <alignment vertical="center"/>
    </xf>
    <xf numFmtId="281" fontId="26" fillId="0" borderId="0">
      <alignment vertical="center"/>
    </xf>
    <xf numFmtId="281" fontId="26" fillId="0" borderId="0">
      <alignment vertical="center"/>
    </xf>
    <xf numFmtId="281" fontId="26" fillId="0" borderId="0">
      <alignment vertical="center"/>
    </xf>
    <xf numFmtId="281" fontId="26" fillId="0" borderId="0">
      <alignment vertical="center"/>
    </xf>
    <xf numFmtId="281" fontId="26" fillId="0" borderId="0">
      <alignment vertical="center"/>
    </xf>
    <xf numFmtId="281" fontId="26" fillId="0" borderId="0">
      <alignment vertical="center"/>
    </xf>
    <xf numFmtId="281" fontId="26" fillId="0" borderId="0">
      <alignment vertical="center"/>
    </xf>
    <xf numFmtId="281" fontId="86" fillId="0" borderId="0">
      <alignment vertical="center"/>
    </xf>
    <xf numFmtId="281" fontId="86" fillId="0" borderId="0">
      <alignment vertical="center"/>
    </xf>
    <xf numFmtId="281" fontId="26" fillId="0" borderId="0">
      <alignment vertical="center"/>
    </xf>
    <xf numFmtId="281" fontId="26" fillId="0" borderId="0">
      <alignment vertical="center"/>
    </xf>
    <xf numFmtId="281" fontId="26" fillId="0" borderId="0">
      <alignment vertical="center"/>
    </xf>
    <xf numFmtId="281" fontId="26" fillId="0" borderId="0">
      <alignment vertical="center"/>
    </xf>
    <xf numFmtId="281" fontId="26" fillId="0" borderId="0">
      <alignment vertical="center"/>
    </xf>
    <xf numFmtId="281" fontId="12" fillId="0" borderId="0"/>
    <xf numFmtId="281" fontId="12" fillId="0" borderId="0"/>
    <xf numFmtId="281" fontId="12"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 fillId="0" borderId="0"/>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12" fillId="0" borderId="0"/>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12" fillId="0" borderId="0"/>
    <xf numFmtId="281" fontId="25" fillId="0" borderId="0">
      <alignment vertical="center"/>
    </xf>
    <xf numFmtId="281" fontId="25" fillId="0" borderId="0">
      <alignment vertical="center"/>
    </xf>
    <xf numFmtId="281" fontId="25" fillId="0" borderId="0">
      <alignment vertical="center"/>
    </xf>
    <xf numFmtId="281" fontId="12"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12"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6" fillId="0" borderId="0">
      <alignment vertical="center"/>
    </xf>
    <xf numFmtId="281" fontId="26" fillId="0" borderId="0">
      <alignment vertical="center"/>
    </xf>
    <xf numFmtId="281" fontId="25" fillId="0" borderId="0">
      <alignment vertical="center"/>
    </xf>
    <xf numFmtId="281" fontId="2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6" fillId="0" borderId="0">
      <alignment vertical="center"/>
    </xf>
    <xf numFmtId="281" fontId="122"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122"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xf numFmtId="281" fontId="25" fillId="0" borderId="0">
      <alignment vertical="center"/>
    </xf>
    <xf numFmtId="281" fontId="86" fillId="0" borderId="0"/>
    <xf numFmtId="281" fontId="86"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86" fillId="0" borderId="0">
      <alignment vertical="center"/>
    </xf>
    <xf numFmtId="281" fontId="86" fillId="0" borderId="0"/>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25" fillId="0" borderId="0">
      <alignment vertical="center"/>
    </xf>
    <xf numFmtId="281" fontId="25" fillId="0" borderId="0"/>
    <xf numFmtId="281" fontId="86" fillId="0" borderId="0">
      <alignment vertical="center"/>
    </xf>
    <xf numFmtId="281" fontId="122" fillId="0" borderId="0">
      <alignment vertical="center"/>
    </xf>
    <xf numFmtId="281" fontId="25" fillId="0" borderId="0"/>
    <xf numFmtId="281" fontId="26" fillId="0" borderId="0">
      <alignment vertical="center"/>
    </xf>
    <xf numFmtId="281" fontId="26" fillId="0" borderId="0">
      <alignment vertical="center"/>
    </xf>
    <xf numFmtId="281" fontId="122" fillId="0" borderId="0">
      <alignment vertical="center"/>
    </xf>
    <xf numFmtId="281" fontId="26" fillId="0" borderId="0">
      <alignment vertical="center"/>
    </xf>
    <xf numFmtId="281" fontId="26" fillId="0" borderId="0">
      <alignment vertical="center"/>
    </xf>
    <xf numFmtId="281" fontId="26"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25" fillId="0" borderId="0">
      <alignment vertical="center"/>
    </xf>
    <xf numFmtId="281" fontId="47" fillId="0" borderId="0"/>
    <xf numFmtId="281" fontId="86" fillId="0" borderId="0">
      <alignment vertical="center"/>
    </xf>
    <xf numFmtId="281" fontId="26" fillId="0" borderId="0">
      <alignment vertical="center"/>
    </xf>
    <xf numFmtId="281" fontId="25" fillId="0" borderId="0"/>
    <xf numFmtId="281" fontId="25" fillId="0" borderId="0">
      <alignment vertical="center"/>
    </xf>
    <xf numFmtId="281" fontId="25" fillId="0" borderId="0"/>
    <xf numFmtId="281" fontId="25" fillId="0" borderId="0">
      <alignment vertical="center"/>
    </xf>
    <xf numFmtId="281" fontId="25" fillId="0" borderId="0">
      <alignment vertical="center"/>
    </xf>
    <xf numFmtId="281" fontId="25" fillId="0" borderId="0" applyProtection="0">
      <alignment vertical="center"/>
    </xf>
    <xf numFmtId="281" fontId="25" fillId="0" borderId="0"/>
    <xf numFmtId="281" fontId="122" fillId="0" borderId="0">
      <alignment vertical="center"/>
    </xf>
    <xf numFmtId="281" fontId="122" fillId="0" borderId="0">
      <alignment vertical="center"/>
    </xf>
    <xf numFmtId="281" fontId="86" fillId="0" borderId="0">
      <alignment vertical="center"/>
    </xf>
    <xf numFmtId="281" fontId="122" fillId="0" borderId="0">
      <alignment vertical="center"/>
    </xf>
    <xf numFmtId="281" fontId="26" fillId="0" borderId="0">
      <alignment vertical="center"/>
    </xf>
    <xf numFmtId="281" fontId="26" fillId="0" borderId="0">
      <alignment vertical="center"/>
    </xf>
    <xf numFmtId="281" fontId="26" fillId="0" borderId="0">
      <alignment vertical="center"/>
    </xf>
    <xf numFmtId="281" fontId="86" fillId="0" borderId="0">
      <alignment vertical="center"/>
    </xf>
    <xf numFmtId="281" fontId="122" fillId="0" borderId="0">
      <alignment vertical="center"/>
    </xf>
    <xf numFmtId="281" fontId="26" fillId="0" borderId="0">
      <alignment vertical="center"/>
    </xf>
    <xf numFmtId="281" fontId="86" fillId="0" borderId="0">
      <alignment vertical="center"/>
    </xf>
    <xf numFmtId="281" fontId="122" fillId="0" borderId="0">
      <alignment vertical="center"/>
    </xf>
    <xf numFmtId="281" fontId="26" fillId="0" borderId="0">
      <alignment vertical="center"/>
    </xf>
    <xf numFmtId="281" fontId="47" fillId="0" borderId="0"/>
    <xf numFmtId="281" fontId="25" fillId="0" borderId="0">
      <alignment vertical="center"/>
    </xf>
    <xf numFmtId="281" fontId="86"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26" fillId="0" borderId="0">
      <alignment vertical="center"/>
    </xf>
    <xf numFmtId="281" fontId="26" fillId="0" borderId="0">
      <alignment vertical="center"/>
    </xf>
    <xf numFmtId="281" fontId="122" fillId="0" borderId="0">
      <alignment vertical="center"/>
    </xf>
    <xf numFmtId="281" fontId="114" fillId="0" borderId="0"/>
    <xf numFmtId="281" fontId="26" fillId="0" borderId="0">
      <alignment vertical="center"/>
    </xf>
    <xf numFmtId="281" fontId="26" fillId="0" borderId="0">
      <alignment vertical="center"/>
    </xf>
    <xf numFmtId="281" fontId="122" fillId="0" borderId="0">
      <alignment vertical="center"/>
    </xf>
    <xf numFmtId="281" fontId="25" fillId="0" borderId="0">
      <alignment vertical="center"/>
    </xf>
    <xf numFmtId="281" fontId="26" fillId="0" borderId="0">
      <alignment vertical="center"/>
    </xf>
    <xf numFmtId="281" fontId="86" fillId="0" borderId="0">
      <alignment vertical="center"/>
    </xf>
    <xf numFmtId="281" fontId="122" fillId="0" borderId="0">
      <alignment vertical="center"/>
    </xf>
    <xf numFmtId="281" fontId="25" fillId="0" borderId="0">
      <alignment vertical="center"/>
    </xf>
    <xf numFmtId="281" fontId="26" fillId="0" borderId="0">
      <alignment vertical="center"/>
    </xf>
    <xf numFmtId="281" fontId="26" fillId="0" borderId="0">
      <alignment vertical="center"/>
    </xf>
    <xf numFmtId="281" fontId="26" fillId="0" borderId="0">
      <alignment vertical="center"/>
    </xf>
    <xf numFmtId="281" fontId="25" fillId="0" borderId="0">
      <alignment vertical="center"/>
    </xf>
    <xf numFmtId="281" fontId="26" fillId="0" borderId="0">
      <alignment vertical="center"/>
    </xf>
    <xf numFmtId="281" fontId="26" fillId="0" borderId="0">
      <alignment vertical="center"/>
    </xf>
    <xf numFmtId="281" fontId="26" fillId="0" borderId="0">
      <alignment vertical="center"/>
    </xf>
    <xf numFmtId="281" fontId="25" fillId="0" borderId="0">
      <alignment vertical="center"/>
    </xf>
    <xf numFmtId="2" fontId="317" fillId="0" borderId="0">
      <alignment horizontal="left"/>
    </xf>
    <xf numFmtId="281" fontId="86" fillId="0" borderId="0">
      <alignment vertical="center"/>
    </xf>
    <xf numFmtId="281" fontId="86" fillId="0" borderId="0"/>
    <xf numFmtId="281" fontId="86" fillId="0" borderId="0">
      <alignment vertical="center"/>
    </xf>
    <xf numFmtId="281" fontId="122"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xf numFmtId="281" fontId="86" fillId="0" borderId="0">
      <alignment vertical="center"/>
    </xf>
    <xf numFmtId="281" fontId="25" fillId="0" borderId="0">
      <alignment vertical="center"/>
    </xf>
    <xf numFmtId="281" fontId="86" fillId="0" borderId="0">
      <alignment vertical="center"/>
    </xf>
    <xf numFmtId="281" fontId="86" fillId="0" borderId="0"/>
    <xf numFmtId="281" fontId="86" fillId="0" borderId="0">
      <alignment vertical="center"/>
    </xf>
    <xf numFmtId="281" fontId="25" fillId="0" borderId="0">
      <alignment vertical="center"/>
    </xf>
    <xf numFmtId="281" fontId="86" fillId="0" borderId="0">
      <alignment vertical="center"/>
    </xf>
    <xf numFmtId="281" fontId="86" fillId="0" borderId="0"/>
    <xf numFmtId="281" fontId="86" fillId="0" borderId="0">
      <alignment vertical="center"/>
    </xf>
    <xf numFmtId="281" fontId="25" fillId="0" borderId="0">
      <alignment vertical="center"/>
    </xf>
    <xf numFmtId="281" fontId="86" fillId="0" borderId="0">
      <alignment vertical="center"/>
    </xf>
    <xf numFmtId="281" fontId="86" fillId="0" borderId="0"/>
    <xf numFmtId="281" fontId="86" fillId="0" borderId="0">
      <alignment vertical="center"/>
    </xf>
    <xf numFmtId="281" fontId="86" fillId="0" borderId="0"/>
    <xf numFmtId="281" fontId="86" fillId="0" borderId="0">
      <alignment vertical="center"/>
    </xf>
    <xf numFmtId="281" fontId="25" fillId="0" borderId="0">
      <alignment vertical="center"/>
    </xf>
    <xf numFmtId="281" fontId="26" fillId="0" borderId="0">
      <alignment vertical="center"/>
    </xf>
    <xf numFmtId="281" fontId="25" fillId="0" borderId="0">
      <alignment vertical="center"/>
    </xf>
    <xf numFmtId="281" fontId="26" fillId="0" borderId="0">
      <alignment vertical="center"/>
    </xf>
    <xf numFmtId="281" fontId="26" fillId="0" borderId="0">
      <alignment vertical="center"/>
    </xf>
    <xf numFmtId="281" fontId="122" fillId="0" borderId="0">
      <alignment vertical="center"/>
    </xf>
    <xf numFmtId="281" fontId="26" fillId="0" borderId="0">
      <alignment vertical="center"/>
    </xf>
    <xf numFmtId="281" fontId="86" fillId="0" borderId="0">
      <alignment vertical="center"/>
    </xf>
    <xf numFmtId="281" fontId="26" fillId="0" borderId="0">
      <alignment vertical="center"/>
    </xf>
    <xf numFmtId="281" fontId="26" fillId="0" borderId="0">
      <alignment vertical="center"/>
    </xf>
    <xf numFmtId="281" fontId="86" fillId="0" borderId="0">
      <alignment vertical="center"/>
    </xf>
    <xf numFmtId="281" fontId="86" fillId="0" borderId="0">
      <alignment vertical="center"/>
    </xf>
    <xf numFmtId="281" fontId="26" fillId="0" borderId="0">
      <alignment vertical="center"/>
    </xf>
    <xf numFmtId="281" fontId="26" fillId="0" borderId="0">
      <alignment vertical="center"/>
    </xf>
    <xf numFmtId="281" fontId="26" fillId="0" borderId="0">
      <alignment vertical="center"/>
    </xf>
    <xf numFmtId="281" fontId="86" fillId="0" borderId="0">
      <alignment vertical="center"/>
    </xf>
    <xf numFmtId="281" fontId="26" fillId="0" borderId="0">
      <alignment vertical="center"/>
    </xf>
    <xf numFmtId="281" fontId="122" fillId="0" borderId="0">
      <alignment vertical="center"/>
    </xf>
    <xf numFmtId="281" fontId="26" fillId="0" borderId="0">
      <alignment vertical="center"/>
    </xf>
    <xf numFmtId="281" fontId="122" fillId="0" borderId="0">
      <alignment vertical="center"/>
    </xf>
    <xf numFmtId="281" fontId="26" fillId="0" borderId="0">
      <alignment vertical="center"/>
    </xf>
    <xf numFmtId="281" fontId="26" fillId="0" borderId="0">
      <alignment vertical="center"/>
    </xf>
    <xf numFmtId="281" fontId="86"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26" fillId="0" borderId="0">
      <alignment vertical="center"/>
    </xf>
    <xf numFmtId="281" fontId="122" fillId="0" borderId="0">
      <alignment vertical="center"/>
    </xf>
    <xf numFmtId="281" fontId="86" fillId="0" borderId="0"/>
    <xf numFmtId="281" fontId="25" fillId="0" borderId="0">
      <alignment vertical="center"/>
    </xf>
    <xf numFmtId="281" fontId="120" fillId="0" borderId="0">
      <alignment vertical="center"/>
    </xf>
    <xf numFmtId="281" fontId="114"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26"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26"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47" fillId="0" borderId="0"/>
    <xf numFmtId="281" fontId="26" fillId="0" borderId="0">
      <alignment vertical="center"/>
    </xf>
    <xf numFmtId="281" fontId="25" fillId="0" borderId="0">
      <alignment vertical="center"/>
    </xf>
    <xf numFmtId="281" fontId="122" fillId="0" borderId="0">
      <alignment vertical="center"/>
    </xf>
    <xf numFmtId="281" fontId="26" fillId="0" borderId="0">
      <alignment vertical="center"/>
    </xf>
    <xf numFmtId="281" fontId="26" fillId="0" borderId="0">
      <alignment vertical="center"/>
    </xf>
    <xf numFmtId="281" fontId="86" fillId="0" borderId="0">
      <alignment vertical="center"/>
    </xf>
    <xf numFmtId="281" fontId="26" fillId="0" borderId="0">
      <alignment vertical="center"/>
    </xf>
    <xf numFmtId="281" fontId="122" fillId="0" borderId="0">
      <alignment vertical="center"/>
    </xf>
    <xf numFmtId="281" fontId="26" fillId="0" borderId="0">
      <alignment vertical="center"/>
    </xf>
    <xf numFmtId="281" fontId="86" fillId="0" borderId="0">
      <alignment vertical="center"/>
    </xf>
    <xf numFmtId="281" fontId="26" fillId="0" borderId="0">
      <alignment vertical="center"/>
    </xf>
    <xf numFmtId="281" fontId="26" fillId="0" borderId="0">
      <alignment vertical="center"/>
    </xf>
    <xf numFmtId="281" fontId="122" fillId="0" borderId="0">
      <alignment vertical="center"/>
    </xf>
    <xf numFmtId="281" fontId="86" fillId="0" borderId="0">
      <alignment vertical="center"/>
    </xf>
    <xf numFmtId="281" fontId="122" fillId="0" borderId="0">
      <alignment vertical="center"/>
    </xf>
    <xf numFmtId="281" fontId="26" fillId="0" borderId="0">
      <alignment vertical="center"/>
    </xf>
    <xf numFmtId="281" fontId="122"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2" fillId="0" borderId="0">
      <alignment vertical="center"/>
    </xf>
    <xf numFmtId="281" fontId="25" fillId="0" borderId="0">
      <alignment vertical="top"/>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top"/>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top"/>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top"/>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14" fillId="0" borderId="0"/>
    <xf numFmtId="281" fontId="86" fillId="0" borderId="0">
      <alignment vertical="center"/>
    </xf>
    <xf numFmtId="281" fontId="25" fillId="0" borderId="0">
      <alignment vertical="center"/>
    </xf>
    <xf numFmtId="281" fontId="86" fillId="0" borderId="0">
      <alignment vertical="center"/>
    </xf>
    <xf numFmtId="281" fontId="26" fillId="0" borderId="0">
      <alignment vertical="center"/>
    </xf>
    <xf numFmtId="281" fontId="26" fillId="0" borderId="0">
      <alignment vertical="center"/>
    </xf>
    <xf numFmtId="281" fontId="26" fillId="0" borderId="0">
      <alignment vertical="center"/>
    </xf>
    <xf numFmtId="281" fontId="86" fillId="0" borderId="0">
      <alignment vertical="center"/>
    </xf>
    <xf numFmtId="281" fontId="86" fillId="0" borderId="0">
      <alignment vertical="center"/>
    </xf>
    <xf numFmtId="281" fontId="122" fillId="0" borderId="0">
      <alignment vertical="center"/>
    </xf>
    <xf numFmtId="281" fontId="26" fillId="0" borderId="0">
      <alignment vertical="center"/>
    </xf>
    <xf numFmtId="281" fontId="26"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alignment vertical="center"/>
    </xf>
    <xf numFmtId="281" fontId="122" fillId="0" borderId="0">
      <alignment vertical="center"/>
    </xf>
    <xf numFmtId="281" fontId="25"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xf numFmtId="281" fontId="122"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86" fillId="0" borderId="0">
      <alignment vertical="center"/>
    </xf>
    <xf numFmtId="281" fontId="86" fillId="0" borderId="0">
      <alignment vertical="center"/>
    </xf>
    <xf numFmtId="281" fontId="25" fillId="0" borderId="0">
      <alignment vertical="top"/>
    </xf>
    <xf numFmtId="270" fontId="182" fillId="0" borderId="0" applyFont="0" applyFill="0" applyBorder="0" applyAlignment="0" applyProtection="0"/>
    <xf numFmtId="281" fontId="25"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xf numFmtId="281" fontId="86" fillId="0" borderId="0">
      <alignment vertical="center"/>
    </xf>
    <xf numFmtId="281" fontId="25" fillId="0" borderId="0">
      <alignment vertical="top"/>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top"/>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6" fillId="0" borderId="0">
      <alignment vertical="center"/>
    </xf>
    <xf numFmtId="281" fontId="86" fillId="0" borderId="0">
      <alignment vertical="center"/>
    </xf>
    <xf numFmtId="281" fontId="25" fillId="0" borderId="0">
      <alignment vertical="center"/>
    </xf>
    <xf numFmtId="281" fontId="12" fillId="0" borderId="0"/>
    <xf numFmtId="281" fontId="26" fillId="0" borderId="0">
      <alignment vertical="center"/>
    </xf>
    <xf numFmtId="281" fontId="122" fillId="0" borderId="0">
      <alignment vertical="center"/>
    </xf>
    <xf numFmtId="281" fontId="122" fillId="0" borderId="0">
      <alignment vertical="center"/>
    </xf>
    <xf numFmtId="281" fontId="86" fillId="0" borderId="0"/>
    <xf numFmtId="281" fontId="86"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26" fillId="0" borderId="0">
      <alignment vertical="center"/>
    </xf>
    <xf numFmtId="281" fontId="122" fillId="0" borderId="0">
      <alignment vertical="center"/>
    </xf>
    <xf numFmtId="281" fontId="86" fillId="0" borderId="0"/>
    <xf numFmtId="281" fontId="122" fillId="0" borderId="0">
      <alignment vertical="center"/>
    </xf>
    <xf numFmtId="281" fontId="25" fillId="0" borderId="0">
      <alignment vertical="center"/>
    </xf>
    <xf numFmtId="281" fontId="26"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25" fillId="0" borderId="0"/>
    <xf numFmtId="281" fontId="26" fillId="0" borderId="0">
      <alignment vertical="center"/>
    </xf>
    <xf numFmtId="281" fontId="86"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alignment vertical="center"/>
    </xf>
    <xf numFmtId="281" fontId="26" fillId="0" borderId="0">
      <alignment vertical="center"/>
    </xf>
    <xf numFmtId="281" fontId="25" fillId="0" borderId="0"/>
    <xf numFmtId="281" fontId="150" fillId="0" borderId="0">
      <alignment vertical="center"/>
    </xf>
    <xf numFmtId="281" fontId="150" fillId="0" borderId="0">
      <alignment vertical="center"/>
    </xf>
    <xf numFmtId="281" fontId="25" fillId="0" borderId="0">
      <alignment vertical="center"/>
    </xf>
    <xf numFmtId="281" fontId="25" fillId="0" borderId="0"/>
    <xf numFmtId="281" fontId="25"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xf numFmtId="281" fontId="25" fillId="0" borderId="0">
      <alignment vertical="center"/>
    </xf>
    <xf numFmtId="281" fontId="25" fillId="0" borderId="0"/>
    <xf numFmtId="281" fontId="25" fillId="0" borderId="0"/>
    <xf numFmtId="281" fontId="25" fillId="0" borderId="0"/>
    <xf numFmtId="281" fontId="25" fillId="0" borderId="0"/>
    <xf numFmtId="281" fontId="114" fillId="0" borderId="0"/>
    <xf numFmtId="281" fontId="25" fillId="0" borderId="0">
      <alignment vertical="center"/>
    </xf>
    <xf numFmtId="281" fontId="25" fillId="0" borderId="0">
      <alignment vertical="center"/>
    </xf>
    <xf numFmtId="281" fontId="25" fillId="0" borderId="0">
      <alignment vertical="center"/>
    </xf>
    <xf numFmtId="281" fontId="12" fillId="0" borderId="0"/>
    <xf numFmtId="281" fontId="47" fillId="0" borderId="0"/>
    <xf numFmtId="281" fontId="47" fillId="0" borderId="0"/>
    <xf numFmtId="281" fontId="25" fillId="0" borderId="0"/>
    <xf numFmtId="281" fontId="122" fillId="0" borderId="0">
      <alignment vertical="center"/>
    </xf>
    <xf numFmtId="281" fontId="122" fillId="0" borderId="0">
      <alignment vertical="center"/>
    </xf>
    <xf numFmtId="281" fontId="122"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12"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12" fillId="0" borderId="0">
      <alignment vertical="center"/>
    </xf>
    <xf numFmtId="281" fontId="12"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47" fillId="0" borderId="0"/>
    <xf numFmtId="281" fontId="47" fillId="0" borderId="0"/>
    <xf numFmtId="281" fontId="86" fillId="0" borderId="0"/>
    <xf numFmtId="281" fontId="26"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6" fillId="0" borderId="0">
      <alignment vertical="center"/>
    </xf>
    <xf numFmtId="281" fontId="26" fillId="0" borderId="0">
      <alignment vertical="center"/>
    </xf>
    <xf numFmtId="281" fontId="26"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26" fillId="0" borderId="0">
      <alignment vertical="center"/>
    </xf>
    <xf numFmtId="281" fontId="86" fillId="0" borderId="0">
      <alignment vertical="center"/>
    </xf>
    <xf numFmtId="281" fontId="25" fillId="0" borderId="0">
      <alignment vertical="center"/>
    </xf>
    <xf numFmtId="281" fontId="150" fillId="0" borderId="0">
      <alignment vertical="center"/>
    </xf>
    <xf numFmtId="281" fontId="26" fillId="0" borderId="0">
      <alignment vertical="center"/>
    </xf>
    <xf numFmtId="281" fontId="25" fillId="0" borderId="0"/>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2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81" fillId="0" borderId="25" applyNumberFormat="0" applyFill="0" applyAlignment="0" applyProtection="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xf numFmtId="281" fontId="86" fillId="0" borderId="0">
      <alignment vertical="center"/>
    </xf>
    <xf numFmtId="281" fontId="86" fillId="0" borderId="0">
      <alignment vertical="center"/>
    </xf>
    <xf numFmtId="281" fontId="47" fillId="0" borderId="0"/>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26" borderId="19" applyNumberFormat="0" applyFont="0" applyAlignment="0" applyProtection="0">
      <alignment vertical="center"/>
    </xf>
    <xf numFmtId="281" fontId="86" fillId="0" borderId="0">
      <alignment vertical="center"/>
    </xf>
    <xf numFmtId="281" fontId="86" fillId="0" borderId="0">
      <alignment vertical="center"/>
    </xf>
    <xf numFmtId="281" fontId="86" fillId="26" borderId="19" applyNumberFormat="0" applyFont="0" applyAlignment="0" applyProtection="0">
      <alignment vertical="center"/>
    </xf>
    <xf numFmtId="281" fontId="86" fillId="0" borderId="0">
      <alignment vertical="center"/>
    </xf>
    <xf numFmtId="281" fontId="86" fillId="0" borderId="0">
      <alignment vertical="center"/>
    </xf>
    <xf numFmtId="281" fontId="86" fillId="26" borderId="19" applyNumberFormat="0" applyFont="0" applyAlignment="0" applyProtection="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26" borderId="19" applyNumberFormat="0" applyFont="0" applyAlignment="0" applyProtection="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47" fillId="0" borderId="0"/>
    <xf numFmtId="281" fontId="47"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25" fillId="0" borderId="0"/>
    <xf numFmtId="281" fontId="86" fillId="0" borderId="0">
      <alignment vertical="center"/>
    </xf>
    <xf numFmtId="281" fontId="25" fillId="0" borderId="0"/>
    <xf numFmtId="281" fontId="86" fillId="0" borderId="0">
      <alignment vertical="center"/>
    </xf>
    <xf numFmtId="281" fontId="25" fillId="0" borderId="0"/>
    <xf numFmtId="281" fontId="25" fillId="0" borderId="0">
      <alignment vertical="center"/>
    </xf>
    <xf numFmtId="281" fontId="25" fillId="0" borderId="0"/>
    <xf numFmtId="281" fontId="25" fillId="0" borderId="0">
      <alignment vertical="center"/>
    </xf>
    <xf numFmtId="281" fontId="25" fillId="0" borderId="0"/>
    <xf numFmtId="281" fontId="25" fillId="0" borderId="0"/>
    <xf numFmtId="281" fontId="47" fillId="0" borderId="0"/>
    <xf numFmtId="281" fontId="25" fillId="0" borderId="0"/>
    <xf numFmtId="281" fontId="25" fillId="0" borderId="0"/>
    <xf numFmtId="281" fontId="47" fillId="0" borderId="0"/>
    <xf numFmtId="281" fontId="25" fillId="0" borderId="0"/>
    <xf numFmtId="281" fontId="86" fillId="0" borderId="0">
      <alignment vertical="center"/>
    </xf>
    <xf numFmtId="281" fontId="86" fillId="0" borderId="0">
      <alignment vertical="center"/>
    </xf>
    <xf numFmtId="281" fontId="25" fillId="0" borderId="0"/>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 fillId="0" borderId="0">
      <alignment vertical="center"/>
    </xf>
    <xf numFmtId="281" fontId="12" fillId="0" borderId="0"/>
    <xf numFmtId="281" fontId="25" fillId="0" borderId="0"/>
    <xf numFmtId="281" fontId="12" fillId="0" borderId="0">
      <alignment vertical="center"/>
    </xf>
    <xf numFmtId="281" fontId="12" fillId="0" borderId="0">
      <alignment vertical="center"/>
    </xf>
    <xf numFmtId="281" fontId="12" fillId="0" borderId="0">
      <alignment vertical="center"/>
    </xf>
    <xf numFmtId="281" fontId="12" fillId="0" borderId="0">
      <alignment vertical="center"/>
    </xf>
    <xf numFmtId="281" fontId="86" fillId="0" borderId="0">
      <alignment vertical="center"/>
    </xf>
    <xf numFmtId="281" fontId="86" fillId="0" borderId="0">
      <alignment vertical="center"/>
    </xf>
    <xf numFmtId="281" fontId="12" fillId="0" borderId="0">
      <alignment vertical="center"/>
    </xf>
    <xf numFmtId="281" fontId="12" fillId="0" borderId="0">
      <alignment vertical="center"/>
    </xf>
    <xf numFmtId="281" fontId="25" fillId="0" borderId="0">
      <alignment vertical="center"/>
    </xf>
    <xf numFmtId="281" fontId="26" fillId="0" borderId="0">
      <alignment vertical="center"/>
    </xf>
    <xf numFmtId="281" fontId="12" fillId="0" borderId="0">
      <alignment vertical="center"/>
    </xf>
    <xf numFmtId="281" fontId="25" fillId="0" borderId="0"/>
    <xf numFmtId="281" fontId="47"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xf numFmtId="281" fontId="86" fillId="0" borderId="0">
      <alignment vertical="center"/>
    </xf>
    <xf numFmtId="281" fontId="86"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0" fillId="0" borderId="0">
      <alignment vertical="center"/>
    </xf>
    <xf numFmtId="281" fontId="120" fillId="0" borderId="0">
      <alignment vertical="center"/>
    </xf>
    <xf numFmtId="281" fontId="120" fillId="0" borderId="0">
      <alignment vertical="center"/>
    </xf>
    <xf numFmtId="281" fontId="26"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6" fillId="0" borderId="0">
      <alignment vertical="center"/>
    </xf>
    <xf numFmtId="281" fontId="26" fillId="0" borderId="0">
      <alignment vertical="center"/>
    </xf>
    <xf numFmtId="281" fontId="86"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6" fillId="0" borderId="0">
      <alignment vertical="center"/>
    </xf>
    <xf numFmtId="281" fontId="12" fillId="0" borderId="0">
      <alignment vertical="center"/>
    </xf>
    <xf numFmtId="281" fontId="25" fillId="0" borderId="0"/>
    <xf numFmtId="281" fontId="25" fillId="0" borderId="0">
      <alignment vertical="center"/>
    </xf>
    <xf numFmtId="281" fontId="12" fillId="0" borderId="0">
      <alignment vertical="center"/>
    </xf>
    <xf numFmtId="281" fontId="25" fillId="0" borderId="0">
      <alignment vertical="center"/>
    </xf>
    <xf numFmtId="281" fontId="25" fillId="0" borderId="0">
      <alignment vertical="center"/>
    </xf>
    <xf numFmtId="281" fontId="12" fillId="0" borderId="0">
      <alignment vertical="center"/>
    </xf>
    <xf numFmtId="281" fontId="25" fillId="0" borderId="0"/>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150"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xf numFmtId="281" fontId="25" fillId="0" borderId="0" applyProtection="0"/>
    <xf numFmtId="281" fontId="86" fillId="0" borderId="0">
      <alignment vertical="center"/>
    </xf>
    <xf numFmtId="281" fontId="12" fillId="0" borderId="0"/>
    <xf numFmtId="281" fontId="25" fillId="0" borderId="0"/>
    <xf numFmtId="281" fontId="86" fillId="0" borderId="0">
      <alignment vertical="center"/>
    </xf>
    <xf numFmtId="281" fontId="25" fillId="0" borderId="0">
      <alignment vertical="center"/>
    </xf>
    <xf numFmtId="281" fontId="26" fillId="0" borderId="0">
      <alignment vertical="center"/>
    </xf>
    <xf numFmtId="281" fontId="25" fillId="0" borderId="0"/>
    <xf numFmtId="281" fontId="114" fillId="0" borderId="0"/>
    <xf numFmtId="281" fontId="25" fillId="0" borderId="0">
      <alignment vertical="center"/>
    </xf>
    <xf numFmtId="281" fontId="25" fillId="0" borderId="0" applyProtection="0"/>
    <xf numFmtId="281" fontId="26"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xf numFmtId="281" fontId="25" fillId="0" borderId="0"/>
    <xf numFmtId="281" fontId="25" fillId="0" borderId="0"/>
    <xf numFmtId="281" fontId="25" fillId="0" borderId="0"/>
    <xf numFmtId="281" fontId="26" fillId="0" borderId="0">
      <alignment vertical="center"/>
    </xf>
    <xf numFmtId="281" fontId="150" fillId="0" borderId="0">
      <alignment vertical="center"/>
    </xf>
    <xf numFmtId="281" fontId="26"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6" fillId="0" borderId="0">
      <alignment vertical="center"/>
    </xf>
    <xf numFmtId="281" fontId="26" fillId="0" borderId="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6" fillId="0" borderId="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xf numFmtId="281" fontId="26" fillId="0" borderId="0">
      <alignment vertical="center"/>
    </xf>
    <xf numFmtId="281" fontId="25" fillId="0" borderId="0"/>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30" fillId="0" borderId="0">
      <alignment vertical="top"/>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09" fontId="86" fillId="0" borderId="0" applyFont="0" applyFill="0" applyBorder="0" applyAlignment="0" applyProtection="0">
      <alignment vertical="center"/>
    </xf>
    <xf numFmtId="281" fontId="25" fillId="0" borderId="0">
      <alignment vertical="center"/>
    </xf>
    <xf numFmtId="209" fontId="86" fillId="0" borderId="0" applyFont="0" applyFill="0" applyBorder="0" applyAlignment="0" applyProtection="0">
      <alignment vertical="center"/>
    </xf>
    <xf numFmtId="281" fontId="25" fillId="0" borderId="0">
      <alignment vertical="center"/>
    </xf>
    <xf numFmtId="209" fontId="86" fillId="0" borderId="0" applyFont="0" applyFill="0" applyBorder="0" applyAlignment="0" applyProtection="0">
      <alignment vertical="center"/>
    </xf>
    <xf numFmtId="281" fontId="25" fillId="0" borderId="0">
      <alignment vertical="center"/>
    </xf>
    <xf numFmtId="209" fontId="86" fillId="0" borderId="0" applyFont="0" applyFill="0" applyBorder="0" applyAlignment="0" applyProtection="0">
      <alignment vertical="center"/>
    </xf>
    <xf numFmtId="281" fontId="25" fillId="0" borderId="0">
      <alignment vertical="center"/>
    </xf>
    <xf numFmtId="209" fontId="86" fillId="0" borderId="0" applyFont="0" applyFill="0" applyBorder="0" applyAlignment="0" applyProtection="0">
      <alignment vertical="center"/>
    </xf>
    <xf numFmtId="281" fontId="25" fillId="0" borderId="0">
      <alignment vertical="center"/>
    </xf>
    <xf numFmtId="209" fontId="86" fillId="0" borderId="0" applyFont="0" applyFill="0" applyBorder="0" applyAlignment="0" applyProtection="0">
      <alignment vertical="center"/>
    </xf>
    <xf numFmtId="281" fontId="25" fillId="0" borderId="0"/>
    <xf numFmtId="209" fontId="86" fillId="0" borderId="0" applyFont="0" applyFill="0" applyBorder="0" applyAlignment="0" applyProtection="0">
      <alignment vertical="center"/>
    </xf>
    <xf numFmtId="281" fontId="86" fillId="0" borderId="0"/>
    <xf numFmtId="209" fontId="86" fillId="0" borderId="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47" fillId="0" borderId="0"/>
    <xf numFmtId="281" fontId="25" fillId="0" borderId="0">
      <alignment vertical="center"/>
    </xf>
    <xf numFmtId="281" fontId="25" fillId="0" borderId="0">
      <alignment vertical="center"/>
    </xf>
    <xf numFmtId="281" fontId="125" fillId="0" borderId="0"/>
    <xf numFmtId="281" fontId="25" fillId="0" borderId="0"/>
    <xf numFmtId="281" fontId="25" fillId="0" borderId="0">
      <alignment vertical="center"/>
    </xf>
    <xf numFmtId="281" fontId="86" fillId="0" borderId="0"/>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125" fillId="0" borderId="0"/>
    <xf numFmtId="209" fontId="86" fillId="0" borderId="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xf numFmtId="281" fontId="25" fillId="0" borderId="0">
      <alignment vertical="top"/>
    </xf>
    <xf numFmtId="281" fontId="86" fillId="0" borderId="0">
      <alignment vertical="center"/>
    </xf>
    <xf numFmtId="281" fontId="25" fillId="0" borderId="0">
      <alignment vertical="top"/>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12"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6" fillId="0" borderId="0">
      <alignment vertical="center"/>
    </xf>
    <xf numFmtId="281" fontId="120" fillId="26" borderId="19" applyNumberFormat="0" applyFont="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top"/>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top"/>
    </xf>
    <xf numFmtId="281" fontId="86" fillId="0" borderId="0">
      <alignment vertical="center"/>
    </xf>
    <xf numFmtId="281" fontId="25" fillId="0" borderId="0">
      <alignment vertical="top"/>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25" fillId="0" borderId="0"/>
    <xf numFmtId="281" fontId="86" fillId="0" borderId="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86" fillId="0" borderId="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86" fillId="0" borderId="0">
      <alignment vertical="center"/>
    </xf>
    <xf numFmtId="281" fontId="86" fillId="0" borderId="0">
      <alignment vertical="center"/>
    </xf>
    <xf numFmtId="281" fontId="25" fillId="0" borderId="0"/>
    <xf numFmtId="281" fontId="86" fillId="0" borderId="0">
      <alignment vertical="center"/>
    </xf>
    <xf numFmtId="281" fontId="26" fillId="0" borderId="0">
      <alignment vertical="center"/>
    </xf>
    <xf numFmtId="281" fontId="86" fillId="0" borderId="0">
      <alignment vertical="center"/>
    </xf>
    <xf numFmtId="281" fontId="25" fillId="0" borderId="0"/>
    <xf numFmtId="281" fontId="25" fillId="0" borderId="0"/>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25" fillId="0" borderId="0">
      <alignment vertical="center"/>
    </xf>
    <xf numFmtId="281" fontId="25"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86" fillId="0" borderId="0">
      <alignment vertical="center"/>
    </xf>
    <xf numFmtId="281" fontId="47" fillId="0" borderId="0"/>
    <xf numFmtId="281" fontId="86" fillId="0" borderId="0">
      <alignment vertical="center"/>
    </xf>
    <xf numFmtId="281" fontId="25" fillId="0" borderId="0"/>
    <xf numFmtId="281" fontId="86" fillId="0" borderId="0">
      <alignment vertical="center"/>
    </xf>
    <xf numFmtId="281" fontId="26" fillId="0" borderId="0">
      <alignment vertical="center"/>
    </xf>
    <xf numFmtId="281" fontId="86" fillId="0" borderId="0">
      <alignment vertical="center"/>
    </xf>
    <xf numFmtId="281" fontId="25" fillId="0" borderId="0"/>
    <xf numFmtId="281" fontId="86" fillId="0" borderId="0">
      <alignment vertical="center"/>
    </xf>
    <xf numFmtId="281" fontId="25" fillId="0" borderId="0"/>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25" fillId="0" borderId="0">
      <alignment vertical="center"/>
    </xf>
    <xf numFmtId="281" fontId="86" fillId="0" borderId="0">
      <alignment vertical="center"/>
    </xf>
    <xf numFmtId="281" fontId="47" fillId="0" borderId="0"/>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26" fillId="0" borderId="0">
      <alignment vertical="center"/>
    </xf>
    <xf numFmtId="281" fontId="86" fillId="0" borderId="0">
      <alignment vertical="center"/>
    </xf>
    <xf numFmtId="281" fontId="26" fillId="0" borderId="0">
      <alignment vertical="center"/>
    </xf>
    <xf numFmtId="281" fontId="25"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47" fillId="0" borderId="0"/>
    <xf numFmtId="281" fontId="86" fillId="0" borderId="0">
      <alignment vertical="center"/>
    </xf>
    <xf numFmtId="281" fontId="86" fillId="0" borderId="0">
      <alignment vertical="center"/>
    </xf>
    <xf numFmtId="281" fontId="25" fillId="0" borderId="0"/>
    <xf numFmtId="281" fontId="86" fillId="0" borderId="0">
      <alignment vertical="center"/>
    </xf>
    <xf numFmtId="281" fontId="2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xf numFmtId="281" fontId="25" fillId="0" borderId="0"/>
    <xf numFmtId="281" fontId="86" fillId="0" borderId="0"/>
    <xf numFmtId="281" fontId="122" fillId="0" borderId="0">
      <alignment vertical="center"/>
    </xf>
    <xf numFmtId="281" fontId="122" fillId="0" borderId="0">
      <alignment vertical="center"/>
    </xf>
    <xf numFmtId="281" fontId="86" fillId="0" borderId="0"/>
    <xf numFmtId="281" fontId="86" fillId="0" borderId="0">
      <alignment vertical="center"/>
    </xf>
    <xf numFmtId="281" fontId="86" fillId="0" borderId="0"/>
    <xf numFmtId="281" fontId="122" fillId="0" borderId="0">
      <alignment vertical="center"/>
    </xf>
    <xf numFmtId="281" fontId="122" fillId="0" borderId="0">
      <alignment vertical="center"/>
    </xf>
    <xf numFmtId="281" fontId="86" fillId="0" borderId="0"/>
    <xf numFmtId="281" fontId="86" fillId="0" borderId="0">
      <alignment vertical="center"/>
    </xf>
    <xf numFmtId="281" fontId="86" fillId="0" borderId="0"/>
    <xf numFmtId="281" fontId="122" fillId="0" borderId="0">
      <alignment vertical="center"/>
    </xf>
    <xf numFmtId="281" fontId="122" fillId="0" borderId="0">
      <alignment vertical="center"/>
    </xf>
    <xf numFmtId="281" fontId="86" fillId="0" borderId="0"/>
    <xf numFmtId="281" fontId="86" fillId="0" borderId="0">
      <alignment vertical="center"/>
    </xf>
    <xf numFmtId="281" fontId="86" fillId="0" borderId="0"/>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12" fillId="0" borderId="0">
      <alignment vertical="center"/>
    </xf>
    <xf numFmtId="281" fontId="25" fillId="0" borderId="0">
      <alignment vertical="center"/>
    </xf>
    <xf numFmtId="281" fontId="25" fillId="0" borderId="0">
      <alignment vertical="center"/>
    </xf>
    <xf numFmtId="281" fontId="12" fillId="0" borderId="0">
      <alignment vertical="center"/>
    </xf>
    <xf numFmtId="281" fontId="25" fillId="0" borderId="0">
      <alignment vertical="center"/>
    </xf>
    <xf numFmtId="281" fontId="25" fillId="0" borderId="0">
      <alignment vertical="center"/>
    </xf>
    <xf numFmtId="281" fontId="12"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xf numFmtId="281" fontId="25" fillId="0" borderId="0"/>
    <xf numFmtId="281" fontId="25" fillId="0" borderId="0"/>
    <xf numFmtId="281" fontId="25" fillId="0" borderId="0"/>
    <xf numFmtId="281" fontId="25" fillId="0" borderId="0"/>
    <xf numFmtId="281" fontId="26" fillId="0" borderId="0">
      <alignment vertical="center"/>
    </xf>
    <xf numFmtId="281" fontId="25" fillId="0" borderId="0">
      <alignment vertical="center"/>
    </xf>
    <xf numFmtId="281" fontId="25" fillId="0" borderId="0"/>
    <xf numFmtId="281" fontId="86"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47" fillId="0" borderId="0"/>
    <xf numFmtId="281" fontId="47" fillId="0" borderId="0"/>
    <xf numFmtId="281" fontId="25" fillId="0" borderId="0">
      <alignment vertical="center"/>
    </xf>
    <xf numFmtId="281" fontId="25" fillId="0" borderId="0">
      <alignment vertical="center"/>
    </xf>
    <xf numFmtId="281" fontId="47" fillId="0" borderId="0"/>
    <xf numFmtId="281" fontId="86" fillId="0" borderId="0">
      <alignment vertical="center"/>
    </xf>
    <xf numFmtId="281" fontId="47"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86" fillId="0" borderId="0"/>
    <xf numFmtId="281" fontId="86" fillId="0" borderId="0"/>
    <xf numFmtId="281" fontId="25" fillId="0" borderId="0"/>
    <xf numFmtId="281" fontId="25" fillId="0" borderId="0"/>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122" fillId="0" borderId="0">
      <alignment vertical="center"/>
    </xf>
    <xf numFmtId="281" fontId="86" fillId="0" borderId="0">
      <alignment vertical="center"/>
    </xf>
    <xf numFmtId="281" fontId="26" fillId="0" borderId="0">
      <alignment vertical="center"/>
    </xf>
    <xf numFmtId="281" fontId="86" fillId="0" borderId="0">
      <alignment vertical="center"/>
    </xf>
    <xf numFmtId="281" fontId="26" fillId="0" borderId="0">
      <alignment vertical="center"/>
    </xf>
    <xf numFmtId="281" fontId="26" fillId="0" borderId="0">
      <alignment vertical="center"/>
    </xf>
    <xf numFmtId="281" fontId="86" fillId="0" borderId="0">
      <alignment vertical="center"/>
    </xf>
    <xf numFmtId="281" fontId="26" fillId="0" borderId="0">
      <alignment vertical="center"/>
    </xf>
    <xf numFmtId="281" fontId="86" fillId="0" borderId="0">
      <alignment vertical="center"/>
    </xf>
    <xf numFmtId="281" fontId="86" fillId="0" borderId="0">
      <alignment vertical="center"/>
    </xf>
    <xf numFmtId="281" fontId="26" fillId="0" borderId="0">
      <alignment vertical="center"/>
    </xf>
    <xf numFmtId="281" fontId="86" fillId="0" borderId="0">
      <alignment vertical="center"/>
    </xf>
    <xf numFmtId="281" fontId="25" fillId="0" borderId="0"/>
    <xf numFmtId="281" fontId="86" fillId="0" borderId="0">
      <alignment vertical="center"/>
    </xf>
    <xf numFmtId="281" fontId="25" fillId="0" borderId="0">
      <alignment vertical="center"/>
    </xf>
    <xf numFmtId="281" fontId="25" fillId="0" borderId="0"/>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xf numFmtId="281" fontId="25" fillId="0" borderId="0"/>
    <xf numFmtId="281" fontId="25" fillId="0" borderId="0"/>
    <xf numFmtId="281" fontId="27" fillId="0" borderId="0"/>
    <xf numFmtId="281" fontId="26" fillId="0" borderId="0">
      <alignment vertical="center"/>
    </xf>
    <xf numFmtId="281" fontId="86" fillId="0" borderId="0"/>
    <xf numFmtId="281" fontId="25" fillId="0" borderId="0"/>
    <xf numFmtId="281" fontId="26" fillId="0" borderId="0"/>
    <xf numFmtId="281" fontId="26" fillId="0" borderId="0">
      <alignment vertical="center"/>
    </xf>
    <xf numFmtId="281" fontId="86" fillId="0" borderId="0"/>
    <xf numFmtId="281" fontId="86" fillId="0" borderId="0">
      <alignment vertical="center"/>
    </xf>
    <xf numFmtId="281" fontId="86"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120" fillId="0" borderId="0">
      <alignment vertical="center"/>
    </xf>
    <xf numFmtId="281" fontId="120" fillId="0" borderId="0">
      <alignment vertical="center"/>
    </xf>
    <xf numFmtId="281" fontId="120" fillId="0" borderId="0">
      <alignment vertical="center"/>
    </xf>
    <xf numFmtId="281" fontId="120"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12" fillId="0" borderId="0">
      <alignment vertical="center"/>
    </xf>
    <xf numFmtId="281" fontId="25" fillId="0" borderId="0">
      <alignment vertical="center"/>
    </xf>
    <xf numFmtId="281" fontId="25" fillId="0" borderId="0">
      <alignment vertical="center"/>
    </xf>
    <xf numFmtId="281" fontId="12" fillId="0" borderId="0">
      <alignment vertical="center"/>
    </xf>
    <xf numFmtId="281" fontId="25" fillId="0" borderId="0"/>
    <xf numFmtId="281" fontId="25" fillId="0" borderId="0"/>
    <xf numFmtId="281" fontId="2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6"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alignment vertical="center"/>
    </xf>
    <xf numFmtId="281" fontId="122" fillId="0" borderId="0">
      <alignment vertical="center"/>
    </xf>
    <xf numFmtId="281" fontId="86" fillId="0" borderId="0">
      <alignment vertical="center"/>
    </xf>
    <xf numFmtId="281" fontId="26"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6" fillId="0" borderId="0">
      <alignment vertical="center"/>
    </xf>
    <xf numFmtId="281" fontId="25" fillId="0" borderId="0">
      <alignment vertical="center"/>
    </xf>
    <xf numFmtId="281" fontId="130" fillId="0" borderId="0"/>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alignment vertical="center"/>
    </xf>
    <xf numFmtId="281" fontId="25" fillId="0" borderId="0"/>
    <xf numFmtId="281" fontId="47" fillId="0" borderId="0"/>
    <xf numFmtId="281" fontId="47" fillId="0" borderId="0"/>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178" fontId="86" fillId="0" borderId="0" applyFont="0" applyFill="0" applyBorder="0" applyAlignment="0" applyProtection="0">
      <alignment vertical="center"/>
    </xf>
    <xf numFmtId="281" fontId="25" fillId="0" borderId="0"/>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86" fillId="0" borderId="0">
      <alignment vertical="center"/>
    </xf>
    <xf numFmtId="281" fontId="86" fillId="0" borderId="0">
      <alignment vertical="center"/>
    </xf>
    <xf numFmtId="281" fontId="47" fillId="0" borderId="0"/>
    <xf numFmtId="281" fontId="86" fillId="0" borderId="0">
      <alignment vertical="center"/>
    </xf>
    <xf numFmtId="281" fontId="86" fillId="0" borderId="0">
      <alignment vertical="center"/>
    </xf>
    <xf numFmtId="281" fontId="25" fillId="0" borderId="0"/>
    <xf numFmtId="281" fontId="26"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xf numFmtId="281" fontId="25" fillId="0" borderId="0">
      <alignment vertical="center"/>
    </xf>
    <xf numFmtId="281" fontId="25" fillId="0" borderId="0"/>
    <xf numFmtId="281" fontId="25" fillId="0" borderId="0">
      <alignment vertical="center"/>
    </xf>
    <xf numFmtId="281" fontId="26" fillId="0" borderId="0">
      <alignment vertical="center"/>
    </xf>
    <xf numFmtId="281" fontId="25" fillId="0" borderId="0">
      <alignment vertical="center"/>
    </xf>
    <xf numFmtId="281" fontId="26" fillId="0" borderId="0">
      <alignment vertical="center"/>
    </xf>
    <xf numFmtId="281" fontId="26" fillId="0" borderId="0">
      <alignment vertical="center"/>
    </xf>
    <xf numFmtId="281" fontId="25" fillId="0" borderId="0">
      <alignment vertical="center"/>
    </xf>
    <xf numFmtId="281" fontId="25" fillId="0" borderId="0"/>
    <xf numFmtId="281" fontId="25" fillId="0" borderId="0">
      <alignment vertical="center"/>
    </xf>
    <xf numFmtId="281" fontId="25" fillId="0" borderId="0"/>
    <xf numFmtId="281" fontId="25" fillId="0" borderId="0">
      <alignment vertical="center"/>
    </xf>
    <xf numFmtId="281" fontId="12" fillId="0" borderId="0">
      <alignment vertical="center"/>
    </xf>
    <xf numFmtId="281" fontId="25" fillId="0" borderId="0">
      <alignment vertical="center"/>
    </xf>
    <xf numFmtId="281" fontId="25" fillId="0" borderId="0"/>
    <xf numFmtId="281" fontId="25" fillId="0" borderId="0">
      <alignment vertical="center"/>
    </xf>
    <xf numFmtId="281" fontId="25" fillId="0" borderId="0"/>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47" fillId="0" borderId="0"/>
    <xf numFmtId="281" fontId="25" fillId="0" borderId="0">
      <alignment vertical="center"/>
    </xf>
    <xf numFmtId="281" fontId="86"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25" fillId="0" borderId="0"/>
    <xf numFmtId="281" fontId="25" fillId="0" borderId="0"/>
    <xf numFmtId="281" fontId="25" fillId="0" borderId="0"/>
    <xf numFmtId="281" fontId="86" fillId="0" borderId="0"/>
    <xf numFmtId="281" fontId="25" fillId="0" borderId="0">
      <alignment vertical="center"/>
    </xf>
    <xf numFmtId="281" fontId="25" fillId="0" borderId="0">
      <alignment vertical="center"/>
    </xf>
    <xf numFmtId="281" fontId="25" fillId="0" borderId="0">
      <alignment vertical="center"/>
    </xf>
    <xf numFmtId="281" fontId="25" fillId="0" borderId="0"/>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86" fillId="0" borderId="0">
      <alignment vertical="center"/>
    </xf>
    <xf numFmtId="281" fontId="25" fillId="0" borderId="0"/>
    <xf numFmtId="281" fontId="25" fillId="0" borderId="0"/>
    <xf numFmtId="281" fontId="86" fillId="0" borderId="0"/>
    <xf numFmtId="281" fontId="86" fillId="0" borderId="0"/>
    <xf numFmtId="281" fontId="25" fillId="0" borderId="0">
      <alignment vertical="center"/>
    </xf>
    <xf numFmtId="281" fontId="47"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xf numFmtId="281" fontId="86" fillId="0" borderId="0">
      <alignment vertical="center"/>
    </xf>
    <xf numFmtId="281" fontId="86" fillId="0" borderId="0"/>
    <xf numFmtId="281" fontId="47" fillId="0" borderId="0"/>
    <xf numFmtId="281" fontId="26" fillId="0" borderId="0"/>
    <xf numFmtId="281" fontId="47" fillId="0" borderId="0"/>
    <xf numFmtId="281" fontId="47" fillId="0" borderId="0"/>
    <xf numFmtId="281" fontId="47" fillId="0" borderId="0"/>
    <xf numFmtId="281" fontId="86" fillId="0" borderId="0">
      <alignment vertical="center"/>
    </xf>
    <xf numFmtId="281" fontId="86" fillId="0" borderId="0">
      <alignment vertical="center"/>
    </xf>
    <xf numFmtId="281" fontId="47" fillId="0" borderId="0"/>
    <xf numFmtId="281" fontId="25" fillId="0" borderId="0">
      <alignment vertical="center"/>
    </xf>
    <xf numFmtId="281" fontId="86" fillId="0" borderId="0">
      <alignment vertical="center"/>
    </xf>
    <xf numFmtId="281" fontId="86" fillId="0" borderId="0">
      <alignment vertical="center"/>
    </xf>
    <xf numFmtId="281" fontId="86" fillId="0" borderId="0"/>
    <xf numFmtId="281" fontId="86" fillId="0" borderId="0"/>
    <xf numFmtId="281" fontId="25"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41" fillId="6" borderId="0" applyNumberFormat="0" applyBorder="0" applyAlignment="0" applyProtection="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25" fillId="0" borderId="0"/>
    <xf numFmtId="281" fontId="25" fillId="0" borderId="0"/>
    <xf numFmtId="281" fontId="25" fillId="0" borderId="0"/>
    <xf numFmtId="281" fontId="86" fillId="0" borderId="0">
      <alignment vertical="center"/>
    </xf>
    <xf numFmtId="281" fontId="25" fillId="0" borderId="0">
      <alignment vertical="center"/>
    </xf>
    <xf numFmtId="281" fontId="47" fillId="0" borderId="0"/>
    <xf numFmtId="281" fontId="47" fillId="0" borderId="0"/>
    <xf numFmtId="281" fontId="25" fillId="0" borderId="0"/>
    <xf numFmtId="281" fontId="86"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28" fillId="0" borderId="0" applyNumberFormat="0" applyFill="0" applyBorder="0" applyAlignment="0" applyProtection="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178" fontId="86" fillId="0" borderId="0" applyFont="0" applyFill="0" applyBorder="0" applyAlignment="0" applyProtection="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0" fillId="0" borderId="0">
      <alignment vertical="center"/>
    </xf>
    <xf numFmtId="281" fontId="120" fillId="0" borderId="0">
      <alignment vertical="center"/>
    </xf>
    <xf numFmtId="281" fontId="47" fillId="0" borderId="0"/>
    <xf numFmtId="281" fontId="47" fillId="0" borderId="0"/>
    <xf numFmtId="281" fontId="12" fillId="0" borderId="0"/>
    <xf numFmtId="281" fontId="12" fillId="0" borderId="0"/>
    <xf numFmtId="281" fontId="86" fillId="0" borderId="0"/>
    <xf numFmtId="281" fontId="26" fillId="0" borderId="0">
      <alignment vertical="center"/>
    </xf>
    <xf numFmtId="281" fontId="28" fillId="0" borderId="0" applyNumberFormat="0" applyFill="0" applyBorder="0" applyAlignment="0" applyProtection="0"/>
    <xf numFmtId="281" fontId="28" fillId="0" borderId="0" applyNumberFormat="0" applyFill="0" applyBorder="0" applyAlignment="0" applyProtection="0"/>
    <xf numFmtId="281" fontId="86" fillId="0" borderId="0">
      <alignment vertical="center"/>
    </xf>
    <xf numFmtId="281" fontId="25" fillId="0" borderId="0">
      <alignment vertical="center"/>
    </xf>
    <xf numFmtId="281" fontId="86" fillId="0" borderId="0">
      <alignment vertical="center"/>
    </xf>
    <xf numFmtId="281" fontId="25" fillId="0" borderId="0">
      <alignment vertical="center"/>
    </xf>
    <xf numFmtId="281" fontId="86" fillId="0" borderId="0"/>
    <xf numFmtId="178" fontId="86" fillId="0" borderId="0" applyFont="0" applyFill="0" applyBorder="0" applyAlignment="0" applyProtection="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8" fillId="0" borderId="0" applyNumberFormat="0" applyFill="0" applyBorder="0" applyAlignment="0" applyProtection="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8" fillId="0" borderId="0" applyNumberFormat="0" applyFill="0" applyBorder="0" applyAlignment="0" applyProtection="0"/>
    <xf numFmtId="281" fontId="12"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09" fontId="86" fillId="0" borderId="0" applyFont="0" applyFill="0" applyBorder="0" applyAlignment="0" applyProtection="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28" fillId="0" borderId="0" applyNumberFormat="0" applyFill="0" applyBorder="0" applyAlignment="0" applyProtection="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alignment vertical="center"/>
    </xf>
    <xf numFmtId="281" fontId="47" fillId="0" borderId="0"/>
    <xf numFmtId="281" fontId="122" fillId="0" borderId="0">
      <alignment vertical="center"/>
    </xf>
    <xf numFmtId="281" fontId="122" fillId="0" borderId="0">
      <alignment vertical="center"/>
    </xf>
    <xf numFmtId="281" fontId="86" fillId="0" borderId="0">
      <alignment vertical="center"/>
    </xf>
    <xf numFmtId="281" fontId="86" fillId="0" borderId="0">
      <alignment vertical="center"/>
    </xf>
    <xf numFmtId="281" fontId="25"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alignment vertical="center"/>
    </xf>
    <xf numFmtId="281" fontId="25" fillId="0" borderId="0">
      <alignment vertical="center"/>
    </xf>
    <xf numFmtId="281" fontId="25" fillId="0" borderId="0">
      <alignment vertical="center"/>
    </xf>
    <xf numFmtId="281" fontId="86" fillId="0" borderId="0">
      <alignment vertical="center"/>
    </xf>
    <xf numFmtId="281" fontId="86" fillId="0" borderId="0">
      <alignment vertical="center"/>
    </xf>
    <xf numFmtId="281" fontId="47"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28" fillId="0" borderId="0" applyNumberFormat="0" applyFill="0" applyBorder="0" applyAlignment="0" applyProtection="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122" fillId="0" borderId="0">
      <alignment vertical="center"/>
    </xf>
    <xf numFmtId="281" fontId="122" fillId="0" borderId="0">
      <alignment vertical="center"/>
    </xf>
    <xf numFmtId="281" fontId="122"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281" fontId="25" fillId="0" borderId="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281" fontId="25" fillId="0" borderId="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12" fillId="0" borderId="0"/>
    <xf numFmtId="281" fontId="12" fillId="0" borderId="0"/>
    <xf numFmtId="281" fontId="25" fillId="0" borderId="0">
      <alignment vertical="center"/>
    </xf>
    <xf numFmtId="281" fontId="25" fillId="0" borderId="0"/>
    <xf numFmtId="281" fontId="122" fillId="0" borderId="0">
      <alignment vertical="center"/>
    </xf>
    <xf numFmtId="281" fontId="47" fillId="0" borderId="0"/>
    <xf numFmtId="281" fontId="25" fillId="0" borderId="0">
      <alignment vertical="center"/>
    </xf>
    <xf numFmtId="281" fontId="26" fillId="0" borderId="0">
      <alignment vertical="center"/>
    </xf>
    <xf numFmtId="281" fontId="86" fillId="0" borderId="0">
      <alignment vertical="center"/>
    </xf>
    <xf numFmtId="281" fontId="25" fillId="0" borderId="0">
      <alignment vertical="center"/>
    </xf>
    <xf numFmtId="281" fontId="26" fillId="0" borderId="0">
      <alignment vertical="center"/>
    </xf>
    <xf numFmtId="281" fontId="25" fillId="0" borderId="0"/>
    <xf numFmtId="281" fontId="25" fillId="0" borderId="0">
      <alignment vertical="center"/>
    </xf>
    <xf numFmtId="281" fontId="25" fillId="0" borderId="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281" fontId="25" fillId="0" borderId="0">
      <alignment vertical="center"/>
    </xf>
    <xf numFmtId="281" fontId="86"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12"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8" fillId="0" borderId="0" applyNumberFormat="0" applyFill="0" applyBorder="0" applyAlignment="0" applyProtection="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47" fillId="0" borderId="0"/>
    <xf numFmtId="281" fontId="25" fillId="0" borderId="0">
      <alignment vertical="center"/>
    </xf>
    <xf numFmtId="281" fontId="26" fillId="0" borderId="0">
      <alignment vertical="center"/>
    </xf>
    <xf numFmtId="281" fontId="25"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25" fillId="0" borderId="0"/>
    <xf numFmtId="281" fontId="47" fillId="0" borderId="0"/>
    <xf numFmtId="281" fontId="25" fillId="0" borderId="0"/>
    <xf numFmtId="281" fontId="86" fillId="0" borderId="0"/>
    <xf numFmtId="281" fontId="86" fillId="0" borderId="0">
      <alignment vertical="center"/>
    </xf>
    <xf numFmtId="281" fontId="86" fillId="0" borderId="0"/>
    <xf numFmtId="281" fontId="86" fillId="0" borderId="0">
      <alignment vertical="center"/>
    </xf>
    <xf numFmtId="281" fontId="86" fillId="0" borderId="0"/>
    <xf numFmtId="281" fontId="86" fillId="0" borderId="0">
      <alignment vertical="center"/>
    </xf>
    <xf numFmtId="281" fontId="122" fillId="0" borderId="0">
      <alignment vertical="center"/>
    </xf>
    <xf numFmtId="281" fontId="12" fillId="0" borderId="0"/>
    <xf numFmtId="281" fontId="86"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122" fillId="0" borderId="0">
      <alignment vertical="center"/>
    </xf>
    <xf numFmtId="281" fontId="47" fillId="0" borderId="0"/>
    <xf numFmtId="281" fontId="47" fillId="0" borderId="0"/>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47" fillId="0" borderId="0"/>
    <xf numFmtId="281" fontId="86"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86" fillId="0" borderId="0">
      <alignment vertical="center"/>
    </xf>
    <xf numFmtId="281" fontId="12" fillId="0" borderId="0"/>
    <xf numFmtId="281" fontId="25" fillId="0" borderId="0"/>
    <xf numFmtId="281" fontId="122"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86" fillId="0" borderId="0">
      <alignment vertical="center"/>
    </xf>
    <xf numFmtId="281" fontId="25" fillId="0" borderId="0"/>
    <xf numFmtId="281" fontId="25" fillId="0" borderId="0">
      <alignment vertical="center"/>
    </xf>
    <xf numFmtId="281" fontId="25"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25" fillId="0" borderId="0"/>
    <xf numFmtId="281" fontId="122" fillId="0" borderId="0">
      <alignment vertical="center"/>
    </xf>
    <xf numFmtId="281" fontId="26" fillId="0" borderId="0">
      <alignment vertical="center"/>
    </xf>
    <xf numFmtId="281" fontId="86" fillId="0" borderId="0">
      <alignment vertical="center"/>
    </xf>
    <xf numFmtId="281" fontId="25" fillId="0" borderId="0">
      <alignment vertical="center"/>
    </xf>
    <xf numFmtId="281" fontId="122" fillId="0" borderId="0">
      <alignment vertical="center"/>
    </xf>
    <xf numFmtId="281" fontId="25" fillId="0" borderId="0">
      <alignment vertical="center"/>
    </xf>
    <xf numFmtId="281" fontId="26" fillId="0" borderId="0">
      <alignment vertical="center"/>
    </xf>
    <xf numFmtId="281" fontId="86" fillId="0" borderId="0">
      <alignment vertical="center"/>
    </xf>
    <xf numFmtId="281" fontId="12" fillId="0" borderId="0"/>
    <xf numFmtId="281" fontId="86"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xf numFmtId="281" fontId="86" fillId="0" borderId="0">
      <alignment vertical="center"/>
    </xf>
    <xf numFmtId="281" fontId="25" fillId="0" borderId="0"/>
    <xf numFmtId="281" fontId="86" fillId="0" borderId="0">
      <alignment vertical="center"/>
    </xf>
    <xf numFmtId="281" fontId="12" fillId="0" borderId="0"/>
    <xf numFmtId="281" fontId="86" fillId="0" borderId="0">
      <alignment vertical="center"/>
    </xf>
    <xf numFmtId="281" fontId="25" fillId="0" borderId="0"/>
    <xf numFmtId="281" fontId="122" fillId="0" borderId="0">
      <alignment vertical="center"/>
    </xf>
    <xf numFmtId="281" fontId="26" fillId="0" borderId="0">
      <alignment vertical="center"/>
    </xf>
    <xf numFmtId="281" fontId="86" fillId="0" borderId="0">
      <alignment vertical="center"/>
    </xf>
    <xf numFmtId="281" fontId="12" fillId="0" borderId="0"/>
    <xf numFmtId="281" fontId="86" fillId="0" borderId="0">
      <alignment vertical="center"/>
    </xf>
    <xf numFmtId="281" fontId="86" fillId="0" borderId="0">
      <alignment vertical="center"/>
    </xf>
    <xf numFmtId="281" fontId="25" fillId="0" borderId="0"/>
    <xf numFmtId="281" fontId="120" fillId="0" borderId="0">
      <alignment vertical="center"/>
    </xf>
    <xf numFmtId="281" fontId="122"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25" fillId="0" borderId="0">
      <alignment vertical="center"/>
    </xf>
    <xf numFmtId="281" fontId="25" fillId="0" borderId="0">
      <alignment vertical="center"/>
    </xf>
    <xf numFmtId="178" fontId="86" fillId="0" borderId="0" applyFont="0" applyFill="0" applyBorder="0" applyAlignment="0" applyProtection="0">
      <alignment vertical="center"/>
    </xf>
    <xf numFmtId="281" fontId="86" fillId="0" borderId="0"/>
    <xf numFmtId="281" fontId="26" fillId="0" borderId="0">
      <alignment vertical="center"/>
    </xf>
    <xf numFmtId="281" fontId="26"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25" fillId="0" borderId="0"/>
    <xf numFmtId="281" fontId="25" fillId="0" borderId="0">
      <alignment vertical="center"/>
    </xf>
    <xf numFmtId="281" fontId="25" fillId="0" borderId="0">
      <alignment vertical="center"/>
    </xf>
    <xf numFmtId="281" fontId="122"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6" fillId="0" borderId="0">
      <alignment vertical="center"/>
    </xf>
    <xf numFmtId="281" fontId="86" fillId="0" borderId="0">
      <alignment vertical="center"/>
    </xf>
    <xf numFmtId="281" fontId="86" fillId="0" borderId="0">
      <alignment vertical="center"/>
    </xf>
    <xf numFmtId="281" fontId="122" fillId="0" borderId="0">
      <alignment vertical="center"/>
    </xf>
    <xf numFmtId="281" fontId="26" fillId="0" borderId="0">
      <alignment vertical="center"/>
    </xf>
    <xf numFmtId="281" fontId="86" fillId="0" borderId="0">
      <alignment vertical="center"/>
    </xf>
    <xf numFmtId="281" fontId="86" fillId="0" borderId="0">
      <alignment vertical="center"/>
    </xf>
    <xf numFmtId="281" fontId="122" fillId="0" borderId="0">
      <alignment vertical="center"/>
    </xf>
    <xf numFmtId="281" fontId="86" fillId="0" borderId="0">
      <alignment vertical="center"/>
    </xf>
    <xf numFmtId="281" fontId="86" fillId="0" borderId="0">
      <alignment vertical="center"/>
    </xf>
    <xf numFmtId="281" fontId="122" fillId="0" borderId="0">
      <alignment vertical="center"/>
    </xf>
    <xf numFmtId="281" fontId="86" fillId="0" borderId="0">
      <alignment vertical="center"/>
    </xf>
    <xf numFmtId="281" fontId="86" fillId="0" borderId="0">
      <alignment vertical="center"/>
    </xf>
    <xf numFmtId="281" fontId="26" fillId="0" borderId="0">
      <alignment vertical="center"/>
    </xf>
    <xf numFmtId="281" fontId="86"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xf numFmtId="281" fontId="25" fillId="0" borderId="0"/>
    <xf numFmtId="281" fontId="25" fillId="0" borderId="0"/>
    <xf numFmtId="281" fontId="25" fillId="0" borderId="0">
      <alignment vertical="center"/>
    </xf>
    <xf numFmtId="281" fontId="86"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xf numFmtId="281" fontId="86" fillId="0" borderId="0">
      <alignment vertical="center"/>
    </xf>
    <xf numFmtId="281" fontId="25" fillId="0" borderId="0"/>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86" fillId="0" borderId="0">
      <alignment vertical="center"/>
    </xf>
    <xf numFmtId="281" fontId="25" fillId="0" borderId="0">
      <alignment vertical="center"/>
    </xf>
    <xf numFmtId="281" fontId="122" fillId="0" borderId="0">
      <alignment vertical="center"/>
    </xf>
    <xf numFmtId="281" fontId="25" fillId="0" borderId="0">
      <alignment vertical="center"/>
    </xf>
    <xf numFmtId="281" fontId="25" fillId="0" borderId="0">
      <alignment vertical="center"/>
    </xf>
    <xf numFmtId="281" fontId="122"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47" fillId="0" borderId="0"/>
    <xf numFmtId="281" fontId="86" fillId="0" borderId="0">
      <alignment vertical="center"/>
    </xf>
    <xf numFmtId="281" fontId="86"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86" fillId="0" borderId="0">
      <alignment vertical="center"/>
    </xf>
    <xf numFmtId="281" fontId="86" fillId="0" borderId="0"/>
    <xf numFmtId="281" fontId="12" fillId="0" borderId="0"/>
    <xf numFmtId="281" fontId="26" fillId="0" borderId="0">
      <alignment vertical="center"/>
    </xf>
    <xf numFmtId="281" fontId="86" fillId="0" borderId="0"/>
    <xf numFmtId="281" fontId="86" fillId="0" borderId="0"/>
    <xf numFmtId="281" fontId="86" fillId="0" borderId="0"/>
    <xf numFmtId="281" fontId="86" fillId="0" borderId="0"/>
    <xf numFmtId="281" fontId="86" fillId="0" borderId="0"/>
    <xf numFmtId="281" fontId="86" fillId="0" borderId="0"/>
    <xf numFmtId="281" fontId="86"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86" fillId="0" borderId="0">
      <alignment vertical="center"/>
    </xf>
    <xf numFmtId="281" fontId="86" fillId="26" borderId="19" applyNumberFormat="0" applyFont="0" applyAlignment="0" applyProtection="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86" fillId="26" borderId="19" applyNumberFormat="0" applyFont="0" applyAlignment="0" applyProtection="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86"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25" fillId="0" borderId="0"/>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5" fillId="0" borderId="0">
      <alignment vertical="center"/>
    </xf>
    <xf numFmtId="281" fontId="26" fillId="0" borderId="0">
      <alignment vertical="center"/>
    </xf>
    <xf numFmtId="281" fontId="86" fillId="0" borderId="0">
      <alignment vertical="center"/>
    </xf>
    <xf numFmtId="281" fontId="86" fillId="0" borderId="0">
      <alignment vertical="center"/>
    </xf>
    <xf numFmtId="281" fontId="26" fillId="0" borderId="0">
      <alignment vertical="center"/>
    </xf>
    <xf numFmtId="281" fontId="122" fillId="0" borderId="0">
      <alignment vertical="center"/>
    </xf>
    <xf numFmtId="281" fontId="122" fillId="0" borderId="0">
      <alignment vertical="center"/>
    </xf>
    <xf numFmtId="281" fontId="86" fillId="0" borderId="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4"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4"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318"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4"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44"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318"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175"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81" fillId="0" borderId="0" applyNumberFormat="0" applyFill="0" applyBorder="0" applyAlignment="0" applyProtection="0">
      <alignment vertical="center"/>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274" fillId="0" borderId="0" applyNumberFormat="0" applyFill="0" applyBorder="0" applyAlignment="0" applyProtection="0">
      <alignment vertical="center"/>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274" fillId="0" borderId="0" applyNumberFormat="0" applyFill="0" applyBorder="0" applyAlignment="0" applyProtection="0">
      <alignment vertical="center"/>
    </xf>
    <xf numFmtId="281" fontId="44" fillId="0" borderId="0" applyNumberFormat="0" applyFill="0" applyBorder="0" applyAlignment="0" applyProtection="0">
      <alignment vertical="top"/>
      <protection locked="0"/>
    </xf>
    <xf numFmtId="281" fontId="175"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44" fillId="0" borderId="0" applyNumberFormat="0" applyFill="0" applyBorder="0" applyAlignment="0" applyProtection="0">
      <alignment vertical="top"/>
      <protection locked="0"/>
    </xf>
    <xf numFmtId="281" fontId="275" fillId="0" borderId="0" applyNumberFormat="0" applyFill="0" applyBorder="0" applyAlignment="0" applyProtection="0">
      <alignment vertical="top"/>
      <protection locked="0"/>
    </xf>
    <xf numFmtId="281" fontId="81" fillId="0" borderId="0" applyNumberFormat="0" applyFill="0" applyBorder="0" applyAlignment="0" applyProtection="0"/>
    <xf numFmtId="281" fontId="81" fillId="0" borderId="0" applyNumberFormat="0" applyFill="0" applyBorder="0" applyAlignment="0" applyProtection="0"/>
    <xf numFmtId="281" fontId="81" fillId="0" borderId="0" applyNumberFormat="0" applyFill="0" applyBorder="0" applyAlignment="0" applyProtection="0"/>
    <xf numFmtId="281" fontId="81" fillId="0" borderId="0" applyNumberFormat="0" applyFill="0" applyBorder="0" applyAlignment="0" applyProtection="0">
      <alignment vertical="center"/>
    </xf>
    <xf numFmtId="281" fontId="81"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77" fillId="0" borderId="0">
      <alignment horizontal="left" vertical="center" wrapText="1"/>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5" fillId="0" borderId="0" applyFill="0" applyBorder="0" applyAlignmen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09" fontId="25" fillId="0" borderId="0" applyFont="0" applyFill="0" applyBorder="0" applyAlignment="0" applyProtection="0"/>
    <xf numFmtId="281" fontId="25" fillId="0" borderId="0" applyNumberFormat="0" applyFont="0" applyFill="0" applyBorder="0" applyAlignment="0" applyProtection="0">
      <alignment vertical="center"/>
    </xf>
    <xf numFmtId="215" fontId="25"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15" fontId="25" fillId="0" borderId="0" applyFont="0" applyFill="0" applyBorder="0" applyAlignment="0" applyProtection="0"/>
    <xf numFmtId="281" fontId="25" fillId="0" borderId="0" applyNumberFormat="0" applyFont="0" applyFill="0" applyBorder="0" applyAlignment="0" applyProtection="0">
      <alignment vertical="center"/>
    </xf>
    <xf numFmtId="209" fontId="25" fillId="0" borderId="0" applyFont="0" applyFill="0" applyBorder="0" applyAlignment="0" applyProtection="0"/>
    <xf numFmtId="281" fontId="25" fillId="0" borderId="0" applyNumberFormat="0" applyFont="0" applyFill="0" applyBorder="0" applyAlignment="0" applyProtection="0">
      <alignment vertical="center"/>
    </xf>
    <xf numFmtId="215" fontId="25" fillId="0" borderId="0" applyFont="0" applyFill="0" applyBorder="0" applyAlignment="0" applyProtection="0"/>
    <xf numFmtId="281" fontId="25" fillId="0" borderId="0" applyNumberFormat="0" applyFont="0" applyFill="0" applyBorder="0" applyAlignment="0" applyProtection="0">
      <alignment vertical="center"/>
    </xf>
    <xf numFmtId="275"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1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31" fillId="42" borderId="0" applyNumberFormat="0" applyBorder="0" applyAlignment="0" applyProtection="0">
      <alignment vertical="center"/>
    </xf>
    <xf numFmtId="281" fontId="25" fillId="0" borderId="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31" fillId="42" borderId="0" applyNumberFormat="0" applyBorder="0" applyAlignment="0" applyProtection="0">
      <alignment vertical="center"/>
    </xf>
    <xf numFmtId="281" fontId="41" fillId="6" borderId="0" applyNumberFormat="0" applyBorder="0" applyAlignment="0" applyProtection="0">
      <alignment vertical="center"/>
    </xf>
    <xf numFmtId="281" fontId="280" fillId="6" borderId="0" applyNumberFormat="0" applyBorder="0" applyAlignment="0" applyProtection="0">
      <alignment vertical="center"/>
    </xf>
    <xf numFmtId="281" fontId="231" fillId="42" borderId="0" applyNumberFormat="0" applyBorder="0" applyAlignment="0" applyProtection="0">
      <alignment vertical="center"/>
    </xf>
    <xf numFmtId="281" fontId="41" fillId="6" borderId="0" applyNumberFormat="0" applyBorder="0" applyAlignment="0" applyProtection="0">
      <alignment vertical="center"/>
    </xf>
    <xf numFmtId="281" fontId="280" fillId="6" borderId="0" applyNumberFormat="0" applyBorder="0" applyAlignment="0" applyProtection="0">
      <alignment vertical="center"/>
    </xf>
    <xf numFmtId="281" fontId="41" fillId="6" borderId="0" applyNumberFormat="0" applyBorder="0" applyAlignment="0" applyProtection="0">
      <alignment vertical="center"/>
    </xf>
    <xf numFmtId="281" fontId="280" fillId="6" borderId="0" applyNumberFormat="0" applyBorder="0" applyAlignment="0" applyProtection="0">
      <alignment vertical="center"/>
    </xf>
    <xf numFmtId="281" fontId="231" fillId="42" borderId="0" applyNumberFormat="0" applyBorder="0" applyAlignment="0" applyProtection="0">
      <alignment vertical="center"/>
    </xf>
    <xf numFmtId="281" fontId="231" fillId="42" borderId="0" applyNumberFormat="0" applyBorder="0" applyAlignment="0" applyProtection="0">
      <alignment vertical="center"/>
    </xf>
    <xf numFmtId="281" fontId="41" fillId="6" borderId="0" applyNumberFormat="0" applyBorder="0" applyAlignment="0" applyProtection="0">
      <alignment vertical="center"/>
    </xf>
    <xf numFmtId="281" fontId="25" fillId="0" borderId="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1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31" fillId="42" borderId="0" applyNumberFormat="0" applyBorder="0" applyAlignment="0" applyProtection="0">
      <alignment vertical="center"/>
    </xf>
    <xf numFmtId="281" fontId="231" fillId="42" borderId="0" applyNumberFormat="0" applyBorder="0" applyAlignment="0" applyProtection="0">
      <alignment vertical="center"/>
    </xf>
    <xf numFmtId="281" fontId="231" fillId="42" borderId="0" applyNumberFormat="0" applyBorder="0" applyAlignment="0" applyProtection="0">
      <alignment vertical="center"/>
    </xf>
    <xf numFmtId="281" fontId="25" fillId="0" borderId="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31" fillId="42" borderId="0" applyNumberFormat="0" applyBorder="0" applyAlignment="0" applyProtection="0">
      <alignment vertical="center"/>
    </xf>
    <xf numFmtId="281" fontId="231" fillId="42" borderId="0" applyNumberFormat="0" applyBorder="0" applyAlignment="0" applyProtection="0">
      <alignment vertical="center"/>
    </xf>
    <xf numFmtId="281" fontId="25" fillId="0" borderId="0">
      <alignment vertical="center"/>
    </xf>
    <xf numFmtId="281" fontId="231" fillId="42"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320" fillId="4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36" fillId="6" borderId="0" applyNumberFormat="0" applyBorder="0" applyAlignment="0" applyProtection="0">
      <alignment vertical="center"/>
    </xf>
    <xf numFmtId="281" fontId="236" fillId="6" borderId="0" applyNumberFormat="0" applyBorder="0" applyAlignment="0" applyProtection="0">
      <alignment vertical="center"/>
    </xf>
    <xf numFmtId="281" fontId="238" fillId="6" borderId="0" applyNumberFormat="0" applyBorder="0" applyAlignment="0" applyProtection="0">
      <alignment vertical="center"/>
    </xf>
    <xf numFmtId="281" fontId="238"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36" fillId="6" borderId="0" applyNumberFormat="0" applyBorder="0" applyAlignment="0" applyProtection="0">
      <alignment vertical="center"/>
    </xf>
    <xf numFmtId="281" fontId="236" fillId="6" borderId="0" applyNumberFormat="0" applyBorder="0" applyAlignment="0" applyProtection="0">
      <alignment vertical="center"/>
    </xf>
    <xf numFmtId="281" fontId="236" fillId="6" borderId="0" applyNumberFormat="0" applyBorder="0" applyAlignment="0" applyProtection="0">
      <alignment vertical="center"/>
    </xf>
    <xf numFmtId="281" fontId="236" fillId="6" borderId="0" applyNumberFormat="0" applyBorder="0" applyAlignment="0" applyProtection="0">
      <alignment vertical="center"/>
    </xf>
    <xf numFmtId="281" fontId="237" fillId="6" borderId="0" applyNumberFormat="0" applyBorder="0" applyAlignment="0" applyProtection="0">
      <alignment vertical="center"/>
    </xf>
    <xf numFmtId="281" fontId="41" fillId="6" borderId="0" applyNumberFormat="0" applyBorder="0" applyAlignment="0" applyProtection="0">
      <alignment vertical="center"/>
    </xf>
    <xf numFmtId="281" fontId="282" fillId="6"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25" fillId="0" borderId="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6"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11" borderId="0" applyNumberFormat="0" applyBorder="0" applyAlignment="0" applyProtection="0">
      <alignment vertical="center"/>
    </xf>
    <xf numFmtId="281" fontId="238" fillId="6" borderId="0" applyNumberFormat="0" applyBorder="0" applyAlignment="0" applyProtection="0">
      <alignment vertical="center"/>
    </xf>
    <xf numFmtId="281" fontId="238" fillId="6" borderId="0" applyNumberFormat="0" applyBorder="0" applyAlignment="0" applyProtection="0">
      <alignment vertical="center"/>
    </xf>
    <xf numFmtId="281" fontId="238" fillId="6" borderId="0" applyNumberFormat="0" applyBorder="0" applyAlignment="0" applyProtection="0">
      <alignment vertical="center"/>
    </xf>
    <xf numFmtId="281" fontId="238"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38"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82" fillId="6" borderId="0" applyNumberFormat="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2" fillId="6" borderId="0" applyNumberFormat="0" applyBorder="0" applyAlignment="0" applyProtection="0"/>
    <xf numFmtId="281" fontId="239" fillId="6" borderId="0" applyNumberFormat="0" applyBorder="0" applyAlignment="0" applyProtection="0"/>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09" fontId="86" fillId="0" borderId="0" applyFont="0" applyFill="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38" fillId="6" borderId="0" applyNumberFormat="0" applyBorder="0" applyAlignment="0" applyProtection="0">
      <alignment vertical="center"/>
    </xf>
    <xf numFmtId="281" fontId="237" fillId="6"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37"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11"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37" fillId="6" borderId="0" applyNumberFormat="0" applyBorder="0" applyAlignment="0" applyProtection="0">
      <alignment vertical="center"/>
    </xf>
    <xf numFmtId="281" fontId="280" fillId="6" borderId="0" applyNumberFormat="0" applyBorder="0" applyAlignment="0" applyProtection="0">
      <alignment vertical="center"/>
    </xf>
    <xf numFmtId="281" fontId="238" fillId="6" borderId="0" applyNumberFormat="0" applyBorder="0" applyAlignment="0" applyProtection="0">
      <alignment vertical="center"/>
    </xf>
    <xf numFmtId="281" fontId="238"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36" fillId="6" borderId="0" applyNumberFormat="0" applyBorder="0" applyAlignment="0" applyProtection="0">
      <alignment vertical="center"/>
    </xf>
    <xf numFmtId="281" fontId="236"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37" fillId="6" borderId="0" applyNumberFormat="0" applyBorder="0" applyAlignment="0" applyProtection="0">
      <alignment vertical="center"/>
    </xf>
    <xf numFmtId="281" fontId="236" fillId="6" borderId="0" applyNumberFormat="0" applyBorder="0" applyAlignment="0" applyProtection="0">
      <alignment vertical="center"/>
    </xf>
    <xf numFmtId="281" fontId="236" fillId="6" borderId="0" applyNumberFormat="0" applyBorder="0" applyAlignment="0" applyProtection="0">
      <alignment vertical="center"/>
    </xf>
    <xf numFmtId="281" fontId="238" fillId="6" borderId="0" applyNumberFormat="0" applyBorder="0" applyAlignment="0" applyProtection="0">
      <alignment vertical="center"/>
    </xf>
    <xf numFmtId="281" fontId="238" fillId="6" borderId="0" applyNumberFormat="0" applyBorder="0" applyAlignment="0" applyProtection="0">
      <alignment vertical="center"/>
    </xf>
    <xf numFmtId="281" fontId="238" fillId="6" borderId="0" applyNumberFormat="0" applyBorder="0" applyAlignment="0" applyProtection="0">
      <alignment vertical="center"/>
    </xf>
    <xf numFmtId="281" fontId="238" fillId="6" borderId="0" applyNumberFormat="0" applyBorder="0" applyAlignment="0" applyProtection="0">
      <alignment vertical="center"/>
    </xf>
    <xf numFmtId="281" fontId="237" fillId="6" borderId="0" applyNumberFormat="0" applyBorder="0" applyAlignment="0" applyProtection="0">
      <alignment vertical="center"/>
    </xf>
    <xf numFmtId="281" fontId="239" fillId="6" borderId="0" applyNumberFormat="0" applyBorder="0" applyAlignment="0" applyProtection="0"/>
    <xf numFmtId="281" fontId="236" fillId="6" borderId="0" applyNumberFormat="0" applyBorder="0" applyAlignment="0" applyProtection="0">
      <alignment vertical="center"/>
    </xf>
    <xf numFmtId="281" fontId="236" fillId="6" borderId="0" applyNumberFormat="0" applyBorder="0" applyAlignment="0" applyProtection="0">
      <alignment vertical="center"/>
    </xf>
    <xf numFmtId="281" fontId="236"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37" fillId="6" borderId="0" applyNumberFormat="0" applyBorder="0" applyAlignment="0" applyProtection="0">
      <alignment vertical="center"/>
    </xf>
    <xf numFmtId="281" fontId="237" fillId="6" borderId="0" applyNumberFormat="0" applyBorder="0" applyAlignment="0" applyProtection="0">
      <alignment vertical="center"/>
    </xf>
    <xf numFmtId="281" fontId="282"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2" fillId="6" borderId="0" applyNumberFormat="0" applyBorder="0" applyAlignment="0" applyProtection="0"/>
    <xf numFmtId="281" fontId="41" fillId="11" borderId="0" applyNumberFormat="0" applyBorder="0" applyAlignment="0" applyProtection="0">
      <alignment vertical="center"/>
    </xf>
    <xf numFmtId="281" fontId="236" fillId="6" borderId="0" applyNumberFormat="0" applyBorder="0" applyAlignment="0" applyProtection="0">
      <alignment vertical="center"/>
    </xf>
    <xf numFmtId="281" fontId="236" fillId="6" borderId="0" applyNumberFormat="0" applyBorder="0" applyAlignment="0" applyProtection="0">
      <alignment vertical="center"/>
    </xf>
    <xf numFmtId="281" fontId="238" fillId="6" borderId="0" applyNumberFormat="0" applyBorder="0" applyAlignment="0" applyProtection="0">
      <alignment vertical="center"/>
    </xf>
    <xf numFmtId="281" fontId="238"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11"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37"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41" fillId="6" borderId="0" applyNumberFormat="0" applyBorder="0" applyAlignment="0" applyProtection="0">
      <alignment vertical="center"/>
    </xf>
    <xf numFmtId="281" fontId="237"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41" fillId="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5"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21"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77"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321" fillId="0" borderId="0" applyNumberFormat="0" applyFill="0" applyBorder="0" applyAlignment="0" applyProtection="0">
      <alignment vertical="top"/>
      <protection locked="0"/>
    </xf>
    <xf numFmtId="281" fontId="322" fillId="0" borderId="0" applyNumberFormat="0" applyFill="0" applyBorder="0" applyAlignment="0" applyProtection="0">
      <alignment vertical="top"/>
      <protection locked="0"/>
    </xf>
    <xf numFmtId="281" fontId="323" fillId="52" borderId="0" applyNumberFormat="0" applyBorder="0" applyAlignment="0" applyProtection="0"/>
    <xf numFmtId="281" fontId="123" fillId="0" borderId="27" applyNumberFormat="0" applyFill="0" applyAlignment="0" applyProtection="0">
      <alignment vertical="center"/>
    </xf>
    <xf numFmtId="281" fontId="39" fillId="0" borderId="32" applyNumberFormat="0" applyFill="0" applyAlignment="0" applyProtection="0">
      <alignment vertical="center"/>
    </xf>
    <xf numFmtId="281" fontId="25" fillId="0" borderId="0">
      <alignment vertical="center"/>
    </xf>
    <xf numFmtId="281" fontId="39" fillId="0" borderId="32"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3" fillId="0" borderId="27" applyNumberFormat="0" applyFill="0" applyAlignment="0" applyProtection="0">
      <alignment vertical="center"/>
    </xf>
    <xf numFmtId="281" fontId="39" fillId="0" borderId="32" applyNumberFormat="0" applyFill="0" applyAlignment="0" applyProtection="0">
      <alignment vertical="center"/>
    </xf>
    <xf numFmtId="281" fontId="123" fillId="0" borderId="27" applyNumberFormat="0" applyFill="0" applyAlignment="0" applyProtection="0">
      <alignment vertical="center"/>
    </xf>
    <xf numFmtId="281" fontId="39" fillId="0" borderId="32" applyNumberFormat="0" applyFill="0" applyAlignment="0" applyProtection="0">
      <alignment vertical="center"/>
    </xf>
    <xf numFmtId="281" fontId="39" fillId="0" borderId="45" applyNumberFormat="0" applyFill="0" applyAlignment="0" applyProtection="0">
      <alignment vertical="center"/>
    </xf>
    <xf numFmtId="281" fontId="123" fillId="0" borderId="27" applyNumberFormat="0" applyFill="0" applyAlignment="0" applyProtection="0">
      <alignment vertical="center"/>
    </xf>
    <xf numFmtId="281" fontId="123" fillId="0" borderId="27" applyNumberFormat="0" applyFill="0" applyAlignment="0" applyProtection="0">
      <alignment vertical="center"/>
    </xf>
    <xf numFmtId="281" fontId="25" fillId="0" borderId="0">
      <alignment vertical="center"/>
    </xf>
    <xf numFmtId="281" fontId="39" fillId="0" borderId="32" applyNumberFormat="0" applyFill="0" applyAlignment="0" applyProtection="0">
      <alignment vertical="center"/>
    </xf>
    <xf numFmtId="281" fontId="39" fillId="0" borderId="45"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3" fillId="0" borderId="27" applyNumberFormat="0" applyFill="0" applyAlignment="0" applyProtection="0">
      <alignment vertical="center"/>
    </xf>
    <xf numFmtId="281" fontId="324" fillId="0" borderId="12" applyNumberFormat="0" applyFill="0" applyAlignment="0" applyProtection="0">
      <alignment vertical="center"/>
    </xf>
    <xf numFmtId="281" fontId="123" fillId="0" borderId="27" applyNumberFormat="0" applyFill="0" applyAlignment="0" applyProtection="0">
      <alignment vertical="center"/>
    </xf>
    <xf numFmtId="281" fontId="324" fillId="0" borderId="12" applyNumberFormat="0" applyFill="0" applyAlignment="0" applyProtection="0">
      <alignment vertical="center"/>
    </xf>
    <xf numFmtId="281" fontId="123" fillId="0" borderId="27" applyNumberFormat="0" applyFill="0" applyAlignment="0" applyProtection="0">
      <alignment vertical="center"/>
    </xf>
    <xf numFmtId="281" fontId="324" fillId="0" borderId="12" applyNumberFormat="0" applyFill="0" applyAlignment="0" applyProtection="0">
      <alignment vertical="center"/>
    </xf>
    <xf numFmtId="281" fontId="25" fillId="0" borderId="0">
      <alignment vertical="center"/>
    </xf>
    <xf numFmtId="281" fontId="324" fillId="0" borderId="12"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3" fillId="0" borderId="27" applyNumberFormat="0" applyFill="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23" fillId="0" borderId="27" applyNumberFormat="0" applyFill="0" applyAlignment="0" applyProtection="0">
      <alignment vertical="center"/>
    </xf>
    <xf numFmtId="281" fontId="123" fillId="0" borderId="27" applyNumberFormat="0" applyFill="0" applyAlignment="0" applyProtection="0">
      <alignment vertical="center"/>
    </xf>
    <xf numFmtId="281" fontId="25" fillId="0" borderId="0">
      <alignment vertical="center"/>
    </xf>
    <xf numFmtId="281" fontId="123" fillId="0" borderId="27" applyNumberFormat="0" applyFill="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21" fillId="0" borderId="27"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09" fontId="25" fillId="0" borderId="0" applyFont="0" applyFill="0" applyBorder="0" applyAlignment="0" applyProtection="0"/>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79" fontId="25" fillId="0" borderId="0" applyFont="0" applyFill="0" applyBorder="0" applyAlignment="0" applyProtection="0"/>
    <xf numFmtId="275" fontId="86" fillId="0" borderId="0" applyFont="0" applyFill="0" applyBorder="0" applyAlignment="0" applyProtection="0">
      <alignment vertical="center"/>
    </xf>
    <xf numFmtId="215" fontId="25" fillId="0" borderId="0" applyFont="0" applyFill="0" applyBorder="0" applyAlignment="0" applyProtection="0"/>
    <xf numFmtId="215" fontId="25" fillId="0" borderId="0" applyFont="0" applyFill="0" applyBorder="0" applyAlignment="0" applyProtection="0"/>
    <xf numFmtId="209" fontId="25" fillId="0" borderId="0" applyFont="0" applyFill="0" applyBorder="0" applyAlignment="0" applyProtection="0"/>
    <xf numFmtId="215" fontId="25" fillId="0" borderId="0" applyFont="0" applyFill="0" applyBorder="0" applyAlignment="0" applyProtection="0"/>
    <xf numFmtId="209" fontId="25" fillId="0" borderId="0" applyFont="0" applyFill="0" applyBorder="0" applyAlignment="0" applyProtection="0"/>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75" fontId="26" fillId="0" borderId="0" applyFont="0" applyFill="0" applyBorder="0" applyAlignment="0" applyProtection="0">
      <alignment vertical="center"/>
    </xf>
    <xf numFmtId="209" fontId="25" fillId="0" borderId="0" applyFont="0" applyFill="0" applyBorder="0" applyAlignment="0" applyProtection="0"/>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79" fontId="25" fillId="0" borderId="0" applyFont="0" applyFill="0" applyBorder="0" applyAlignment="0" applyProtection="0"/>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15" fontId="25" fillId="0" borderId="0" applyFont="0" applyFill="0" applyBorder="0" applyAlignment="0" applyProtection="0"/>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09" fontId="86" fillId="0" borderId="0" applyFont="0" applyFill="0" applyBorder="0" applyAlignment="0" applyProtection="0">
      <alignment vertical="center"/>
    </xf>
    <xf numFmtId="215" fontId="25" fillId="0" borderId="0" applyFont="0" applyFill="0" applyBorder="0" applyAlignment="0" applyProtection="0"/>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15" fontId="25" fillId="0" borderId="0" applyFont="0" applyFill="0" applyBorder="0" applyAlignment="0" applyProtection="0"/>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25" fillId="0" borderId="0" applyFont="0" applyFill="0" applyBorder="0" applyAlignment="0" applyProtection="0"/>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15" fontId="25" fillId="0" borderId="0" applyFont="0" applyFill="0" applyBorder="0" applyAlignment="0" applyProtection="0"/>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15" fontId="25" fillId="0" borderId="0" applyFont="0" applyFill="0" applyBorder="0" applyAlignment="0" applyProtection="0"/>
    <xf numFmtId="209" fontId="86" fillId="0" borderId="0" applyFont="0" applyFill="0" applyBorder="0" applyAlignment="0" applyProtection="0">
      <alignment vertical="center"/>
    </xf>
    <xf numFmtId="209" fontId="25" fillId="0" borderId="0" applyFont="0" applyFill="0" applyBorder="0" applyAlignment="0" applyProtection="0"/>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09" fontId="86" fillId="0" borderId="0" applyFont="0" applyFill="0" applyBorder="0" applyAlignment="0" applyProtection="0">
      <alignment vertical="center"/>
    </xf>
    <xf numFmtId="275" fontId="26" fillId="0" borderId="0" applyFont="0" applyFill="0" applyBorder="0" applyAlignment="0" applyProtection="0">
      <alignment vertical="center"/>
    </xf>
    <xf numFmtId="207" fontId="25" fillId="0" borderId="0" applyFont="0" applyFill="0" applyBorder="0" applyAlignment="0" applyProtection="0">
      <alignment vertical="center"/>
    </xf>
    <xf numFmtId="275" fontId="26" fillId="0" borderId="0" applyFont="0" applyFill="0" applyBorder="0" applyAlignment="0" applyProtection="0">
      <alignment vertical="center"/>
    </xf>
    <xf numFmtId="275"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8"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8"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54" fontId="139" fillId="0" borderId="0" applyFont="0" applyFill="0" applyBorder="0" applyAlignment="0" applyProtection="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54" fontId="139" fillId="0" borderId="0" applyFont="0" applyFill="0" applyBorder="0" applyAlignment="0" applyProtection="0"/>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39" fillId="0" borderId="0" applyFont="0" applyFill="0" applyBorder="0" applyAlignment="0" applyProtection="0"/>
    <xf numFmtId="281" fontId="25" fillId="0" borderId="0" applyNumberFormat="0" applyFont="0" applyFill="0" applyBorder="0" applyAlignment="0" applyProtection="0">
      <alignment vertical="center"/>
    </xf>
    <xf numFmtId="281" fontId="250" fillId="54" borderId="23" applyNumberFormat="0" applyAlignment="0" applyProtection="0">
      <alignment vertical="center"/>
    </xf>
    <xf numFmtId="281" fontId="43" fillId="7" borderId="13" applyNumberFormat="0" applyAlignment="0" applyProtection="0">
      <alignment vertical="center"/>
    </xf>
    <xf numFmtId="281" fontId="25" fillId="0" borderId="0">
      <alignment vertical="center"/>
    </xf>
    <xf numFmtId="281" fontId="43" fillId="7"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0" fillId="54" borderId="23" applyNumberFormat="0" applyAlignment="0" applyProtection="0">
      <alignment vertical="center"/>
    </xf>
    <xf numFmtId="281" fontId="43" fillId="7" borderId="13" applyNumberFormat="0" applyAlignment="0" applyProtection="0">
      <alignment vertical="center"/>
    </xf>
    <xf numFmtId="281" fontId="224" fillId="16" borderId="13" applyNumberFormat="0" applyAlignment="0" applyProtection="0">
      <alignment vertical="center"/>
    </xf>
    <xf numFmtId="281" fontId="224" fillId="16" borderId="13" applyNumberFormat="0" applyAlignment="0" applyProtection="0">
      <alignment vertical="center"/>
    </xf>
    <xf numFmtId="281" fontId="250" fillId="54" borderId="23" applyNumberFormat="0" applyAlignment="0" applyProtection="0">
      <alignment vertical="center"/>
    </xf>
    <xf numFmtId="281" fontId="43" fillId="7" borderId="13" applyNumberFormat="0" applyAlignment="0" applyProtection="0">
      <alignment vertical="center"/>
    </xf>
    <xf numFmtId="281" fontId="224" fillId="16" borderId="13" applyNumberFormat="0" applyAlignment="0" applyProtection="0">
      <alignment vertical="center"/>
    </xf>
    <xf numFmtId="281" fontId="224" fillId="16" borderId="13" applyNumberFormat="0" applyAlignment="0" applyProtection="0">
      <alignment vertical="center"/>
    </xf>
    <xf numFmtId="281" fontId="43" fillId="7" borderId="13" applyNumberFormat="0" applyAlignment="0" applyProtection="0">
      <alignment vertical="center"/>
    </xf>
    <xf numFmtId="281" fontId="224" fillId="16" borderId="13" applyNumberFormat="0" applyAlignment="0" applyProtection="0">
      <alignment vertical="center"/>
    </xf>
    <xf numFmtId="281" fontId="325" fillId="16" borderId="13" applyNumberFormat="0" applyAlignment="0" applyProtection="0">
      <alignment vertical="center"/>
    </xf>
    <xf numFmtId="281" fontId="250" fillId="54" borderId="23" applyNumberFormat="0" applyAlignment="0" applyProtection="0">
      <alignment vertical="center"/>
    </xf>
    <xf numFmtId="281" fontId="250" fillId="54" borderId="23" applyNumberFormat="0" applyAlignment="0" applyProtection="0">
      <alignment vertical="center"/>
    </xf>
    <xf numFmtId="281" fontId="43" fillId="7" borderId="13" applyNumberFormat="0" applyAlignment="0" applyProtection="0">
      <alignment vertical="center"/>
    </xf>
    <xf numFmtId="281" fontId="43" fillId="7" borderId="13" applyNumberFormat="0" applyAlignment="0" applyProtection="0">
      <alignment vertical="center"/>
    </xf>
    <xf numFmtId="281" fontId="25" fillId="0" borderId="0">
      <alignment vertical="center"/>
    </xf>
    <xf numFmtId="281" fontId="43" fillId="7" borderId="13" applyNumberFormat="0" applyAlignment="0" applyProtection="0">
      <alignment vertical="center"/>
    </xf>
    <xf numFmtId="281" fontId="43" fillId="7" borderId="13" applyNumberFormat="0" applyAlignment="0" applyProtection="0">
      <alignment vertical="center"/>
    </xf>
    <xf numFmtId="281" fontId="43" fillId="7" borderId="13" applyNumberFormat="0" applyAlignment="0" applyProtection="0">
      <alignment vertical="center"/>
    </xf>
    <xf numFmtId="281" fontId="43" fillId="7" borderId="13" applyNumberFormat="0" applyAlignment="0" applyProtection="0">
      <alignment vertical="center"/>
    </xf>
    <xf numFmtId="281" fontId="325" fillId="16"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0" fillId="54" borderId="23" applyNumberFormat="0" applyAlignment="0" applyProtection="0">
      <alignment vertical="center"/>
    </xf>
    <xf numFmtId="281" fontId="43" fillId="7" borderId="13" applyNumberFormat="0" applyAlignment="0" applyProtection="0">
      <alignment vertical="center"/>
    </xf>
    <xf numFmtId="281" fontId="250" fillId="54" borderId="23" applyNumberFormat="0" applyAlignment="0" applyProtection="0">
      <alignment vertical="center"/>
    </xf>
    <xf numFmtId="281" fontId="43" fillId="7" borderId="13" applyNumberFormat="0" applyAlignment="0" applyProtection="0">
      <alignment vertical="center"/>
    </xf>
    <xf numFmtId="281" fontId="25" fillId="0" borderId="0">
      <alignment vertical="center"/>
    </xf>
    <xf numFmtId="281" fontId="43" fillId="7" borderId="13" applyNumberFormat="0" applyAlignment="0" applyProtection="0">
      <alignment vertical="center"/>
    </xf>
    <xf numFmtId="281" fontId="250" fillId="54" borderId="23" applyNumberFormat="0" applyAlignment="0" applyProtection="0">
      <alignment vertical="center"/>
    </xf>
    <xf numFmtId="281" fontId="250" fillId="54" borderId="23" applyNumberFormat="0" applyAlignment="0" applyProtection="0">
      <alignment vertical="center"/>
    </xf>
    <xf numFmtId="281" fontId="25" fillId="0" borderId="0">
      <alignment vertical="center"/>
    </xf>
    <xf numFmtId="281" fontId="250" fillId="54" borderId="23" applyNumberFormat="0" applyAlignment="0" applyProtection="0">
      <alignment vertical="center"/>
    </xf>
    <xf numFmtId="281" fontId="25" fillId="0" borderId="0">
      <alignment vertical="center"/>
    </xf>
    <xf numFmtId="281" fontId="25" fillId="0" borderId="0">
      <alignment vertical="center"/>
    </xf>
    <xf numFmtId="281" fontId="25" fillId="0" borderId="0" applyNumberFormat="0" applyFont="0" applyFill="0" applyBorder="0" applyAlignment="0" applyProtection="0">
      <alignment vertical="center"/>
    </xf>
    <xf numFmtId="281" fontId="326" fillId="54" borderId="2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3" fillId="55" borderId="26" applyNumberFormat="0" applyAlignment="0" applyProtection="0">
      <alignment vertical="center"/>
    </xf>
    <xf numFmtId="281" fontId="45" fillId="17" borderId="14" applyNumberFormat="0" applyAlignment="0" applyProtection="0">
      <alignment vertical="center"/>
    </xf>
    <xf numFmtId="281" fontId="25" fillId="0" borderId="0">
      <alignment vertical="center"/>
    </xf>
    <xf numFmtId="281" fontId="45" fillId="17" borderId="14"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3" fillId="55" borderId="26" applyNumberFormat="0" applyAlignment="0" applyProtection="0">
      <alignment vertical="center"/>
    </xf>
    <xf numFmtId="281" fontId="45" fillId="17" borderId="14" applyNumberFormat="0" applyAlignment="0" applyProtection="0">
      <alignment vertical="center"/>
    </xf>
    <xf numFmtId="281" fontId="327" fillId="17" borderId="14" applyNumberFormat="0" applyAlignment="0" applyProtection="0">
      <alignment vertical="center"/>
    </xf>
    <xf numFmtId="281" fontId="133" fillId="55" borderId="26" applyNumberFormat="0" applyAlignment="0" applyProtection="0">
      <alignment vertical="center"/>
    </xf>
    <xf numFmtId="281" fontId="327" fillId="17" borderId="14" applyNumberFormat="0" applyAlignment="0" applyProtection="0">
      <alignment vertical="center"/>
    </xf>
    <xf numFmtId="281" fontId="45" fillId="17" borderId="14" applyNumberFormat="0" applyAlignment="0" applyProtection="0">
      <alignment vertical="center"/>
    </xf>
    <xf numFmtId="281" fontId="327" fillId="17" borderId="14" applyNumberFormat="0" applyAlignment="0" applyProtection="0">
      <alignment vertical="center"/>
    </xf>
    <xf numFmtId="281" fontId="133" fillId="55" borderId="26" applyNumberFormat="0" applyAlignment="0" applyProtection="0">
      <alignment vertical="center"/>
    </xf>
    <xf numFmtId="281" fontId="133" fillId="55" borderId="26" applyNumberFormat="0" applyAlignment="0" applyProtection="0">
      <alignment vertical="center"/>
    </xf>
    <xf numFmtId="281" fontId="45" fillId="17" borderId="14" applyNumberFormat="0" applyAlignment="0" applyProtection="0">
      <alignment vertical="center"/>
    </xf>
    <xf numFmtId="281" fontId="25" fillId="0" borderId="0">
      <alignment vertical="center"/>
    </xf>
    <xf numFmtId="281" fontId="45" fillId="17" borderId="14" applyNumberFormat="0" applyAlignment="0" applyProtection="0">
      <alignment vertical="center"/>
    </xf>
    <xf numFmtId="281" fontId="45" fillId="17" borderId="14" applyNumberFormat="0" applyAlignment="0" applyProtection="0">
      <alignment vertical="center"/>
    </xf>
    <xf numFmtId="281" fontId="45" fillId="17" borderId="14" applyNumberFormat="0" applyAlignment="0" applyProtection="0">
      <alignment vertical="center"/>
    </xf>
    <xf numFmtId="281" fontId="45" fillId="17" borderId="14"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3" fillId="55" borderId="26" applyNumberFormat="0" applyAlignment="0" applyProtection="0">
      <alignment vertical="center"/>
    </xf>
    <xf numFmtId="281" fontId="133" fillId="55" borderId="26" applyNumberFormat="0" applyAlignment="0" applyProtection="0">
      <alignment vertical="center"/>
    </xf>
    <xf numFmtId="281" fontId="133" fillId="55" borderId="26" applyNumberFormat="0" applyAlignment="0" applyProtection="0">
      <alignment vertical="center"/>
    </xf>
    <xf numFmtId="281" fontId="25" fillId="0" borderId="0">
      <alignment vertical="center"/>
    </xf>
    <xf numFmtId="281" fontId="45" fillId="17" borderId="14"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3" fillId="55" borderId="26" applyNumberFormat="0" applyAlignment="0" applyProtection="0">
      <alignment vertical="center"/>
    </xf>
    <xf numFmtId="281" fontId="133" fillId="55" borderId="26" applyNumberFormat="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33" fillId="55" borderId="26" applyNumberFormat="0" applyAlignment="0" applyProtection="0">
      <alignment vertical="center"/>
    </xf>
    <xf numFmtId="281" fontId="133" fillId="55" borderId="26" applyNumberFormat="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84" fillId="55" borderId="26"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9"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25" fillId="0" borderId="0">
      <alignment vertical="center"/>
    </xf>
    <xf numFmtId="281" fontId="46"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9"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269"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268" fillId="0" borderId="0" applyNumberFormat="0" applyFill="0" applyBorder="0" applyAlignment="0" applyProtection="0">
      <alignment vertical="center"/>
    </xf>
    <xf numFmtId="281" fontId="269" fillId="0" borderId="0" applyNumberFormat="0" applyFill="0" applyBorder="0" applyAlignment="0" applyProtection="0">
      <alignment vertical="center"/>
    </xf>
    <xf numFmtId="281" fontId="269"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25" fillId="0" borderId="0">
      <alignment vertical="center"/>
    </xf>
    <xf numFmtId="281" fontId="46"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9" fillId="0" borderId="0" applyNumberFormat="0" applyFill="0" applyBorder="0" applyAlignment="0" applyProtection="0">
      <alignment vertical="center"/>
    </xf>
    <xf numFmtId="281" fontId="269" fillId="0" borderId="0" applyNumberFormat="0" applyFill="0" applyBorder="0" applyAlignment="0" applyProtection="0">
      <alignment vertical="center"/>
    </xf>
    <xf numFmtId="281" fontId="269" fillId="0" borderId="0" applyNumberFormat="0" applyFill="0" applyBorder="0" applyAlignment="0" applyProtection="0">
      <alignment vertical="center"/>
    </xf>
    <xf numFmtId="281" fontId="46"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69" fillId="0" borderId="0" applyNumberFormat="0" applyFill="0" applyBorder="0" applyAlignment="0" applyProtection="0">
      <alignment vertical="center"/>
    </xf>
    <xf numFmtId="281" fontId="269" fillId="0" borderId="0" applyNumberForma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69" fillId="0" borderId="0" applyNumberFormat="0" applyFill="0" applyBorder="0" applyAlignment="0" applyProtection="0">
      <alignment vertical="center"/>
    </xf>
    <xf numFmtId="281" fontId="269" fillId="0" borderId="0" applyNumberFormat="0" applyFill="0" applyBorder="0" applyAlignment="0" applyProtection="0">
      <alignment vertical="center"/>
    </xf>
    <xf numFmtId="178" fontId="86" fillId="0" borderId="0" applyFont="0" applyFill="0" applyBorder="0" applyAlignment="0" applyProtection="0">
      <alignment vertical="center"/>
    </xf>
    <xf numFmtId="281" fontId="25" fillId="0" borderId="0">
      <alignment vertical="center"/>
    </xf>
    <xf numFmtId="281" fontId="269" fillId="0" borderId="0" applyNumberForma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70"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4" fillId="12" borderId="13" applyNumberFormat="0" applyAlignment="0" applyProtection="0">
      <alignment vertical="center"/>
    </xf>
    <xf numFmtId="281" fontId="271" fillId="0" borderId="5" applyNumberFormat="0" applyFill="0" applyProtection="0">
      <alignment horizontal="left"/>
    </xf>
    <xf numFmtId="281" fontId="54"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71" fillId="0" borderId="5" applyNumberFormat="0" applyFill="0" applyProtection="0">
      <alignment horizontal="left"/>
    </xf>
    <xf numFmtId="281" fontId="49" fillId="0" borderId="0" applyNumberFormat="0" applyFill="0" applyBorder="0" applyAlignment="0" applyProtection="0">
      <alignment vertical="center"/>
    </xf>
    <xf numFmtId="281" fontId="49"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4" fillId="0" borderId="0" applyNumberFormat="0" applyFill="0" applyBorder="0" applyAlignment="0" applyProtection="0">
      <alignment vertical="center"/>
    </xf>
    <xf numFmtId="281" fontId="49" fillId="0" borderId="0" applyNumberFormat="0" applyFill="0" applyBorder="0" applyAlignment="0" applyProtection="0">
      <alignment vertical="center"/>
    </xf>
    <xf numFmtId="281" fontId="49" fillId="0" borderId="0" applyNumberFormat="0" applyFill="0" applyBorder="0" applyAlignment="0" applyProtection="0">
      <alignment vertical="center"/>
    </xf>
    <xf numFmtId="281" fontId="272" fillId="0" borderId="0" applyNumberFormat="0" applyFill="0" applyBorder="0" applyAlignment="0" applyProtection="0">
      <alignment vertical="center"/>
    </xf>
    <xf numFmtId="281" fontId="124" fillId="0" borderId="0" applyNumberFormat="0" applyFill="0" applyBorder="0" applyAlignment="0" applyProtection="0">
      <alignment vertical="center"/>
    </xf>
    <xf numFmtId="281" fontId="124" fillId="0" borderId="0" applyNumberFormat="0" applyFill="0" applyBorder="0" applyAlignment="0" applyProtection="0">
      <alignment vertical="center"/>
    </xf>
    <xf numFmtId="281" fontId="49" fillId="0" borderId="0" applyNumberFormat="0" applyFill="0" applyBorder="0" applyAlignment="0" applyProtection="0">
      <alignment vertical="center"/>
    </xf>
    <xf numFmtId="281" fontId="25" fillId="0" borderId="0">
      <alignment vertical="center"/>
    </xf>
    <xf numFmtId="281" fontId="49"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4" fillId="0" borderId="0" applyNumberFormat="0" applyFill="0" applyBorder="0" applyAlignment="0" applyProtection="0">
      <alignment vertical="center"/>
    </xf>
    <xf numFmtId="281" fontId="124" fillId="0" borderId="0" applyNumberFormat="0" applyFill="0" applyBorder="0" applyAlignment="0" applyProtection="0">
      <alignment vertical="center"/>
    </xf>
    <xf numFmtId="281" fontId="25" fillId="0" borderId="0">
      <alignment vertical="center"/>
    </xf>
    <xf numFmtId="281" fontId="49"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4" fillId="0" borderId="0" applyNumberFormat="0" applyFill="0" applyBorder="0" applyAlignment="0" applyProtection="0">
      <alignment vertical="center"/>
    </xf>
    <xf numFmtId="281" fontId="124" fillId="0" borderId="0" applyNumberForma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24" fillId="0" borderId="0" applyNumberFormat="0" applyFill="0" applyBorder="0" applyAlignment="0" applyProtection="0">
      <alignment vertical="center"/>
    </xf>
    <xf numFmtId="281" fontId="124" fillId="0" borderId="0" applyNumberForma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26" fillId="0" borderId="0" applyNumberForma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8" fillId="0" borderId="15" applyNumberFormat="0" applyFill="0" applyAlignment="0" applyProtection="0">
      <alignment vertical="center"/>
    </xf>
    <xf numFmtId="281" fontId="25" fillId="0" borderId="0">
      <alignment vertical="center"/>
    </xf>
    <xf numFmtId="281" fontId="38" fillId="0" borderId="15"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26" fillId="0" borderId="0" applyFont="0" applyFill="0" applyBorder="0" applyAlignment="0" applyProtection="0">
      <alignment vertical="center"/>
    </xf>
    <xf numFmtId="281" fontId="181" fillId="0" borderId="25" applyNumberFormat="0" applyFill="0" applyAlignment="0" applyProtection="0">
      <alignment vertical="center"/>
    </xf>
    <xf numFmtId="281" fontId="181" fillId="0" borderId="25" applyNumberFormat="0" applyFill="0" applyAlignment="0" applyProtection="0">
      <alignment vertical="center"/>
    </xf>
    <xf numFmtId="281" fontId="38" fillId="0" borderId="15" applyNumberFormat="0" applyFill="0" applyAlignment="0" applyProtection="0">
      <alignment vertical="center"/>
    </xf>
    <xf numFmtId="281" fontId="38" fillId="0" borderId="15" applyNumberFormat="0" applyFill="0" applyAlignment="0" applyProtection="0">
      <alignment vertical="center"/>
    </xf>
    <xf numFmtId="281" fontId="181" fillId="0" borderId="25" applyNumberFormat="0" applyFill="0" applyAlignment="0" applyProtection="0">
      <alignment vertical="center"/>
    </xf>
    <xf numFmtId="178" fontId="26" fillId="0" borderId="0" applyFont="0" applyFill="0" applyBorder="0" applyAlignment="0" applyProtection="0">
      <alignment vertical="center"/>
    </xf>
    <xf numFmtId="281" fontId="181" fillId="0" borderId="25" applyNumberFormat="0" applyFill="0" applyAlignment="0" applyProtection="0">
      <alignment vertical="center"/>
    </xf>
    <xf numFmtId="281" fontId="38" fillId="0" borderId="15" applyNumberFormat="0" applyFill="0" applyAlignment="0" applyProtection="0">
      <alignment vertical="center"/>
    </xf>
    <xf numFmtId="281" fontId="25" fillId="0" borderId="0">
      <alignment vertical="center"/>
    </xf>
    <xf numFmtId="281" fontId="38" fillId="0" borderId="15" applyNumberFormat="0" applyFill="0" applyAlignment="0" applyProtection="0">
      <alignment vertical="center"/>
    </xf>
    <xf numFmtId="281" fontId="38" fillId="0" borderId="15" applyNumberFormat="0" applyFill="0" applyAlignment="0" applyProtection="0">
      <alignment vertical="center"/>
    </xf>
    <xf numFmtId="281" fontId="38" fillId="0" borderId="15" applyNumberFormat="0" applyFill="0" applyAlignment="0" applyProtection="0">
      <alignment vertical="center"/>
    </xf>
    <xf numFmtId="281" fontId="38" fillId="0" borderId="15" applyNumberFormat="0" applyFill="0" applyAlignment="0" applyProtection="0">
      <alignment vertical="center"/>
    </xf>
    <xf numFmtId="281" fontId="49" fillId="0" borderId="33"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1" fillId="0" borderId="25" applyNumberFormat="0" applyFill="0" applyAlignment="0" applyProtection="0">
      <alignment vertical="center"/>
    </xf>
    <xf numFmtId="281" fontId="25" fillId="0" borderId="0">
      <alignment vertical="center"/>
    </xf>
    <xf numFmtId="281" fontId="38" fillId="0" borderId="15"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81" fillId="0" borderId="25" applyNumberFormat="0" applyFill="0" applyAlignment="0" applyProtection="0">
      <alignment vertical="center"/>
    </xf>
    <xf numFmtId="281" fontId="181" fillId="0" borderId="25" applyNumberFormat="0" applyFill="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81" fillId="0" borderId="25" applyNumberFormat="0" applyFill="0" applyAlignment="0" applyProtection="0">
      <alignment vertical="center"/>
    </xf>
    <xf numFmtId="281" fontId="181" fillId="0" borderId="25" applyNumberFormat="0" applyFill="0" applyAlignment="0" applyProtection="0">
      <alignment vertical="center"/>
    </xf>
    <xf numFmtId="281" fontId="25" fillId="0" borderId="0">
      <alignment vertical="center"/>
    </xf>
    <xf numFmtId="281" fontId="181" fillId="0" borderId="25" applyNumberFormat="0" applyFill="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85" fillId="0" borderId="25" applyNumberFormat="0" applyFill="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70" fontId="182" fillId="0" borderId="0" applyFont="0" applyFill="0" applyBorder="0" applyAlignment="0" applyProtection="0"/>
    <xf numFmtId="270" fontId="182" fillId="0" borderId="0" applyFont="0" applyFill="0" applyBorder="0" applyAlignment="0" applyProtection="0"/>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70"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54" fontId="182" fillId="0" borderId="0" applyFon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167"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82"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82"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178" fontId="26" fillId="0" borderId="0" applyFont="0" applyFill="0" applyBorder="0" applyAlignment="0" applyProtection="0">
      <alignment vertical="center"/>
    </xf>
    <xf numFmtId="281" fontId="134" fillId="44" borderId="0" applyNumberFormat="0" applyBorder="0" applyAlignment="0" applyProtection="0">
      <alignment vertical="center"/>
    </xf>
    <xf numFmtId="182" fontId="25" fillId="0" borderId="0" applyFont="0" applyFill="0" applyBorder="0" applyAlignment="0" applyProtection="0"/>
    <xf numFmtId="281" fontId="134" fillId="44" borderId="0" applyNumberFormat="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82"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82"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82"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281" fontId="25" fillId="0" borderId="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43" fontId="25" fillId="0" borderId="0" applyFont="0" applyFill="0" applyBorder="0" applyAlignment="0" applyProtection="0">
      <alignment vertical="center"/>
    </xf>
    <xf numFmtId="178" fontId="122"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122" fillId="0" borderId="0" applyFont="0" applyFill="0" applyBorder="0" applyAlignment="0" applyProtection="0">
      <alignment vertical="center"/>
    </xf>
    <xf numFmtId="178" fontId="122"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122"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47" fillId="0" borderId="0" applyFont="0" applyFill="0" applyBorder="0" applyAlignment="0" applyProtection="0"/>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12" fillId="0" borderId="0" applyFont="0" applyFill="0" applyBorder="0" applyAlignment="0" applyProtection="0"/>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26" fillId="0" borderId="0" applyFont="0" applyFill="0" applyBorder="0" applyAlignment="0" applyProtection="0">
      <alignment vertical="center"/>
    </xf>
    <xf numFmtId="178" fontId="25" fillId="0" borderId="0" applyFont="0" applyFill="0" applyBorder="0" applyAlignment="0" applyProtection="0"/>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122"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8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8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86" fillId="0" borderId="0" applyFont="0" applyFill="0" applyBorder="0" applyAlignment="0" applyProtection="0">
      <alignment vertical="center"/>
    </xf>
    <xf numFmtId="281"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281"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2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178" fontId="2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8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8"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122" fillId="0" borderId="0" applyFont="0" applyFill="0" applyBorder="0" applyAlignment="0" applyProtection="0">
      <alignment vertical="center"/>
    </xf>
    <xf numFmtId="178" fontId="25" fillId="0" borderId="0" applyFont="0" applyFill="0" applyBorder="0" applyAlignment="0" applyProtection="0"/>
    <xf numFmtId="178" fontId="122"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122"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alignment vertical="center"/>
    </xf>
    <xf numFmtId="281" fontId="25" fillId="0" borderId="0" applyFont="0" applyFill="0" applyBorder="0" applyAlignment="0" applyProtection="0"/>
    <xf numFmtId="178" fontId="47"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xf numFmtId="281" fontId="36" fillId="19" borderId="0" applyNumberFormat="0" applyBorder="0" applyAlignment="0" applyProtection="0">
      <alignment vertical="center"/>
    </xf>
    <xf numFmtId="178" fontId="25" fillId="0" borderId="0" applyFont="0" applyFill="0" applyBorder="0" applyAlignment="0" applyProtection="0">
      <alignment vertical="center"/>
    </xf>
    <xf numFmtId="281" fontId="36" fillId="19" borderId="0" applyNumberFormat="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xf numFmtId="178" fontId="26" fillId="0" borderId="0" applyFont="0" applyFill="0" applyBorder="0" applyAlignment="0" applyProtection="0">
      <alignment vertical="center"/>
    </xf>
    <xf numFmtId="178" fontId="25" fillId="0" borderId="0" applyFont="0" applyFill="0" applyBorder="0" applyAlignment="0" applyProtection="0"/>
    <xf numFmtId="281" fontId="36" fillId="19" borderId="0" applyNumberFormat="0" applyBorder="0" applyAlignment="0" applyProtection="0">
      <alignment vertical="center"/>
    </xf>
    <xf numFmtId="178" fontId="25" fillId="0" borderId="0" applyFont="0" applyFill="0" applyBorder="0" applyAlignment="0" applyProtection="0"/>
    <xf numFmtId="281" fontId="36" fillId="19" borderId="0" applyNumberFormat="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alignment vertical="center"/>
    </xf>
    <xf numFmtId="281" fontId="36" fillId="19" borderId="0" applyNumberFormat="0" applyBorder="0" applyAlignment="0" applyProtection="0">
      <alignment vertical="center"/>
    </xf>
    <xf numFmtId="178" fontId="26" fillId="0" borderId="0" applyFont="0" applyFill="0" applyBorder="0" applyAlignment="0" applyProtection="0">
      <alignment vertical="center"/>
    </xf>
    <xf numFmtId="281" fontId="36" fillId="19" borderId="0" applyNumberFormat="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281" fontId="36" fillId="19" borderId="0" applyNumberFormat="0" applyBorder="0" applyAlignment="0" applyProtection="0">
      <alignment vertical="center"/>
    </xf>
    <xf numFmtId="178" fontId="25" fillId="0" borderId="0" applyFont="0" applyFill="0" applyBorder="0" applyAlignment="0" applyProtection="0"/>
    <xf numFmtId="281" fontId="36" fillId="81" borderId="0" applyNumberFormat="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281" fontId="36" fillId="19" borderId="0" applyNumberFormat="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178" fontId="26" fillId="0" borderId="0" applyFont="0" applyFill="0" applyBorder="0" applyAlignment="0" applyProtection="0">
      <alignment vertical="center"/>
    </xf>
    <xf numFmtId="281" fontId="36" fillId="67" borderId="0" applyNumberFormat="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30"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268" fontId="12" fillId="0" borderId="0" applyFont="0" applyFill="0" applyBorder="0" applyAlignment="0" applyProtection="0"/>
    <xf numFmtId="281" fontId="26" fillId="0" borderId="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47" fillId="0" borderId="0" applyFont="0" applyFill="0" applyBorder="0" applyAlignment="0" applyProtection="0"/>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43"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131"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268" fontId="12" fillId="0" borderId="0" applyFont="0" applyFill="0" applyBorder="0" applyAlignment="0" applyProtection="0"/>
    <xf numFmtId="178" fontId="25" fillId="0" borderId="0" applyFont="0" applyFill="0" applyBorder="0" applyAlignment="0" applyProtection="0"/>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47"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317" fillId="0" borderId="0" applyFont="0" applyFill="0" applyBorder="0" applyAlignment="0" applyProtection="0"/>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alignment vertical="center"/>
    </xf>
    <xf numFmtId="178" fontId="26" fillId="0" borderId="0" applyFont="0" applyFill="0" applyBorder="0" applyAlignment="0" applyProtection="0">
      <alignment vertical="center"/>
    </xf>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2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86" fillId="0" borderId="0" applyFont="0" applyFill="0" applyBorder="0" applyAlignment="0" applyProtection="0">
      <alignment vertical="center"/>
    </xf>
    <xf numFmtId="178" fontId="122"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25" fillId="0" borderId="0" applyFont="0" applyFill="0" applyBorder="0" applyAlignment="0" applyProtection="0">
      <alignment vertical="center"/>
    </xf>
    <xf numFmtId="176" fontId="86" fillId="0" borderId="0" applyFont="0" applyFill="0" applyBorder="0" applyAlignment="0" applyProtection="0">
      <alignment vertical="center"/>
    </xf>
    <xf numFmtId="176" fontId="25" fillId="0" borderId="0" applyFont="0" applyFill="0" applyBorder="0" applyAlignment="0" applyProtection="0">
      <alignment vertical="center"/>
    </xf>
    <xf numFmtId="176" fontId="86" fillId="0" borderId="0" applyFont="0" applyFill="0" applyBorder="0" applyAlignment="0" applyProtection="0">
      <alignment vertical="center"/>
    </xf>
    <xf numFmtId="176" fontId="26" fillId="0" borderId="0" applyFont="0" applyFill="0" applyBorder="0" applyAlignment="0" applyProtection="0">
      <alignment vertical="center"/>
    </xf>
    <xf numFmtId="176" fontId="26" fillId="0" borderId="0" applyFont="0" applyFill="0" applyBorder="0" applyAlignment="0" applyProtection="0">
      <alignment vertical="center"/>
    </xf>
    <xf numFmtId="176" fontId="47" fillId="0" borderId="0" applyFont="0" applyFill="0" applyBorder="0" applyAlignment="0" applyProtection="0"/>
    <xf numFmtId="176" fontId="86" fillId="0" borderId="0" applyFont="0" applyFill="0" applyBorder="0" applyAlignment="0" applyProtection="0">
      <alignment vertical="center"/>
    </xf>
    <xf numFmtId="176" fontId="26" fillId="0" borderId="0" applyFont="0" applyFill="0" applyBorder="0" applyAlignment="0" applyProtection="0">
      <alignment vertical="center"/>
    </xf>
    <xf numFmtId="176" fontId="86" fillId="0" borderId="0" applyFont="0" applyFill="0" applyBorder="0" applyAlignment="0" applyProtection="0">
      <alignment vertical="center"/>
    </xf>
    <xf numFmtId="176" fontId="2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76" fontId="26" fillId="0" borderId="0" applyFont="0" applyFill="0" applyBorder="0" applyAlignment="0" applyProtection="0">
      <alignment vertical="center"/>
    </xf>
    <xf numFmtId="176" fontId="25" fillId="0" borderId="0" applyFont="0" applyFill="0" applyBorder="0" applyAlignment="0" applyProtection="0">
      <alignment vertical="center"/>
    </xf>
    <xf numFmtId="176" fontId="26" fillId="0" borderId="0" applyFont="0" applyFill="0" applyBorder="0" applyAlignment="0" applyProtection="0">
      <alignment vertical="center"/>
    </xf>
    <xf numFmtId="176" fontId="25" fillId="0" borderId="0" applyFont="0" applyFill="0" applyBorder="0" applyAlignment="0" applyProtection="0">
      <alignment vertical="center"/>
    </xf>
    <xf numFmtId="176" fontId="25" fillId="0" borderId="0" applyFont="0" applyFill="0" applyBorder="0" applyAlignment="0" applyProtection="0">
      <alignment vertical="center"/>
    </xf>
    <xf numFmtId="176" fontId="2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41"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25"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86" fillId="0" borderId="0" applyFont="0" applyFill="0" applyBorder="0" applyAlignment="0" applyProtection="0">
      <alignment vertical="center"/>
    </xf>
    <xf numFmtId="41" fontId="86" fillId="0" borderId="0" applyFont="0" applyFill="0" applyBorder="0" applyAlignment="0" applyProtection="0">
      <alignment vertical="center"/>
    </xf>
    <xf numFmtId="41" fontId="86" fillId="0" borderId="0" applyFont="0" applyFill="0" applyBorder="0" applyAlignment="0" applyProtection="0">
      <alignment vertical="center"/>
    </xf>
    <xf numFmtId="176" fontId="86" fillId="0" borderId="0" applyFont="0" applyFill="0" applyBorder="0" applyAlignment="0" applyProtection="0">
      <alignment vertical="center"/>
    </xf>
    <xf numFmtId="176" fontId="25" fillId="0" borderId="0" applyFont="0" applyFill="0" applyBorder="0" applyAlignment="0" applyProtection="0">
      <alignment vertical="center"/>
    </xf>
    <xf numFmtId="41" fontId="86" fillId="0" borderId="0" applyFont="0" applyFill="0" applyBorder="0" applyAlignment="0" applyProtection="0">
      <alignment vertical="center"/>
    </xf>
    <xf numFmtId="176" fontId="25" fillId="0" borderId="0" applyFont="0" applyFill="0" applyBorder="0" applyAlignment="0" applyProtection="0"/>
    <xf numFmtId="41" fontId="86" fillId="0" borderId="0" applyFont="0" applyFill="0" applyBorder="0" applyAlignment="0" applyProtection="0">
      <alignment vertical="center"/>
    </xf>
    <xf numFmtId="41" fontId="86" fillId="0" borderId="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28" fillId="88" borderId="0" applyNumberFormat="0" applyBorder="0" applyAlignment="0" applyProtection="0"/>
    <xf numFmtId="281" fontId="328" fillId="89" borderId="0" applyNumberFormat="0" applyBorder="0" applyAlignment="0" applyProtection="0"/>
    <xf numFmtId="281" fontId="328" fillId="90" borderId="0" applyNumberFormat="0" applyBorder="0" applyAlignment="0" applyProtection="0"/>
    <xf numFmtId="281" fontId="134" fillId="33" borderId="0" applyNumberFormat="0" applyBorder="0" applyAlignment="0" applyProtection="0">
      <alignment vertical="center"/>
    </xf>
    <xf numFmtId="281" fontId="36" fillId="66" borderId="0" applyNumberFormat="0" applyBorder="0" applyAlignment="0" applyProtection="0">
      <alignment vertical="center"/>
    </xf>
    <xf numFmtId="281" fontId="25" fillId="0" borderId="0">
      <alignment vertical="center"/>
    </xf>
    <xf numFmtId="281" fontId="36" fillId="6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33" borderId="0" applyNumberFormat="0" applyBorder="0" applyAlignment="0" applyProtection="0">
      <alignment vertical="center"/>
    </xf>
    <xf numFmtId="281" fontId="36" fillId="66" borderId="0" applyNumberFormat="0" applyBorder="0" applyAlignment="0" applyProtection="0">
      <alignment vertical="center"/>
    </xf>
    <xf numFmtId="281" fontId="159" fillId="14" borderId="0" applyNumberFormat="0" applyBorder="0" applyAlignment="0" applyProtection="0">
      <alignment vertical="center"/>
    </xf>
    <xf numFmtId="281" fontId="134" fillId="33" borderId="0" applyNumberFormat="0" applyBorder="0" applyAlignment="0" applyProtection="0">
      <alignment vertical="center"/>
    </xf>
    <xf numFmtId="281" fontId="36" fillId="66" borderId="0" applyNumberFormat="0" applyBorder="0" applyAlignment="0" applyProtection="0">
      <alignment vertical="center"/>
    </xf>
    <xf numFmtId="281" fontId="159" fillId="14" borderId="0" applyNumberFormat="0" applyBorder="0" applyAlignment="0" applyProtection="0">
      <alignment vertical="center"/>
    </xf>
    <xf numFmtId="281" fontId="36" fillId="66" borderId="0" applyNumberFormat="0" applyBorder="0" applyAlignment="0" applyProtection="0">
      <alignment vertical="center"/>
    </xf>
    <xf numFmtId="281" fontId="159" fillId="14" borderId="0" applyNumberFormat="0" applyBorder="0" applyAlignment="0" applyProtection="0">
      <alignment vertical="center"/>
    </xf>
    <xf numFmtId="281" fontId="134" fillId="33" borderId="0" applyNumberFormat="0" applyBorder="0" applyAlignment="0" applyProtection="0">
      <alignment vertical="center"/>
    </xf>
    <xf numFmtId="281" fontId="134" fillId="33" borderId="0" applyNumberFormat="0" applyBorder="0" applyAlignment="0" applyProtection="0">
      <alignment vertical="center"/>
    </xf>
    <xf numFmtId="281" fontId="36" fillId="66" borderId="0" applyNumberFormat="0" applyBorder="0" applyAlignment="0" applyProtection="0">
      <alignment vertical="center"/>
    </xf>
    <xf numFmtId="281" fontId="25" fillId="0" borderId="0">
      <alignment vertical="center"/>
    </xf>
    <xf numFmtId="281" fontId="36" fillId="66" borderId="0" applyNumberFormat="0" applyBorder="0" applyAlignment="0" applyProtection="0">
      <alignment vertical="center"/>
    </xf>
    <xf numFmtId="281" fontId="36" fillId="66" borderId="0" applyNumberFormat="0" applyBorder="0" applyAlignment="0" applyProtection="0">
      <alignment vertical="center"/>
    </xf>
    <xf numFmtId="281" fontId="36" fillId="66" borderId="0" applyNumberFormat="0" applyBorder="0" applyAlignment="0" applyProtection="0">
      <alignment vertical="center"/>
    </xf>
    <xf numFmtId="281" fontId="36" fillId="66" borderId="0" applyNumberFormat="0" applyBorder="0" applyAlignment="0" applyProtection="0">
      <alignment vertical="center"/>
    </xf>
    <xf numFmtId="281" fontId="36" fillId="66" borderId="0" applyNumberFormat="0" applyBorder="0" applyAlignment="0" applyProtection="0">
      <alignment vertical="center"/>
    </xf>
    <xf numFmtId="281" fontId="36" fillId="66" borderId="0" applyNumberFormat="0" applyBorder="0" applyAlignment="0" applyProtection="0">
      <alignment vertical="center"/>
    </xf>
    <xf numFmtId="281" fontId="36" fillId="66" borderId="0" applyNumberFormat="0" applyBorder="0" applyAlignment="0" applyProtection="0">
      <alignment vertical="center"/>
    </xf>
    <xf numFmtId="281" fontId="36" fillId="66" borderId="0" applyNumberFormat="0" applyBorder="0" applyAlignment="0" applyProtection="0">
      <alignment vertical="center"/>
    </xf>
    <xf numFmtId="281" fontId="36" fillId="9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33" borderId="0" applyNumberFormat="0" applyBorder="0" applyAlignment="0" applyProtection="0">
      <alignment vertical="center"/>
    </xf>
    <xf numFmtId="281" fontId="134" fillId="33" borderId="0" applyNumberFormat="0" applyBorder="0" applyAlignment="0" applyProtection="0">
      <alignment vertical="center"/>
    </xf>
    <xf numFmtId="281" fontId="134" fillId="33" borderId="0" applyNumberFormat="0" applyBorder="0" applyAlignment="0" applyProtection="0">
      <alignment vertical="center"/>
    </xf>
    <xf numFmtId="281" fontId="25" fillId="0" borderId="0">
      <alignment vertical="center"/>
    </xf>
    <xf numFmtId="281" fontId="36" fillId="6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33" borderId="0" applyNumberFormat="0" applyBorder="0" applyAlignment="0" applyProtection="0">
      <alignment vertical="center"/>
    </xf>
    <xf numFmtId="281" fontId="134" fillId="33"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34" fillId="33" borderId="0" applyNumberFormat="0" applyBorder="0" applyAlignment="0" applyProtection="0">
      <alignment vertical="center"/>
    </xf>
    <xf numFmtId="281" fontId="134" fillId="33" borderId="0" applyNumberFormat="0" applyBorder="0" applyAlignment="0" applyProtection="0">
      <alignment vertical="center"/>
    </xf>
    <xf numFmtId="281" fontId="25" fillId="0" borderId="0">
      <alignment vertical="center"/>
    </xf>
    <xf numFmtId="281" fontId="134" fillId="33" borderId="0" applyNumberFormat="0" applyBorder="0" applyAlignment="0" applyProtection="0">
      <alignment vertical="center"/>
    </xf>
    <xf numFmtId="281" fontId="25" fillId="0" borderId="0">
      <alignment vertical="center"/>
    </xf>
    <xf numFmtId="281" fontId="139" fillId="0" borderId="0">
      <alignment vertical="center"/>
    </xf>
    <xf numFmtId="281" fontId="25" fillId="0" borderId="0" applyNumberFormat="0" applyFont="0" applyFill="0" applyBorder="0" applyAlignment="0" applyProtection="0">
      <alignment vertical="center"/>
    </xf>
    <xf numFmtId="281" fontId="209" fillId="33"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36" fillId="66" borderId="0" applyNumberFormat="0" applyBorder="0" applyAlignment="0" applyProtection="0">
      <alignment vertical="center"/>
    </xf>
    <xf numFmtId="281" fontId="134" fillId="44" borderId="0" applyNumberFormat="0" applyBorder="0" applyAlignment="0" applyProtection="0">
      <alignment vertical="center"/>
    </xf>
    <xf numFmtId="281" fontId="36" fillId="18" borderId="0" applyNumberFormat="0" applyBorder="0" applyAlignment="0" applyProtection="0">
      <alignment vertical="center"/>
    </xf>
    <xf numFmtId="281" fontId="25" fillId="0" borderId="0">
      <alignment vertical="center"/>
    </xf>
    <xf numFmtId="281" fontId="36" fillId="1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44" borderId="0" applyNumberFormat="0" applyBorder="0" applyAlignment="0" applyProtection="0">
      <alignment vertical="center"/>
    </xf>
    <xf numFmtId="281" fontId="36" fillId="18" borderId="0" applyNumberFormat="0" applyBorder="0" applyAlignment="0" applyProtection="0">
      <alignment vertical="center"/>
    </xf>
    <xf numFmtId="281" fontId="159" fillId="18" borderId="0" applyNumberFormat="0" applyBorder="0" applyAlignment="0" applyProtection="0">
      <alignment vertical="center"/>
    </xf>
    <xf numFmtId="281" fontId="134" fillId="44" borderId="0" applyNumberFormat="0" applyBorder="0" applyAlignment="0" applyProtection="0">
      <alignment vertical="center"/>
    </xf>
    <xf numFmtId="281" fontId="36" fillId="18" borderId="0" applyNumberFormat="0" applyBorder="0" applyAlignment="0" applyProtection="0">
      <alignment vertical="center"/>
    </xf>
    <xf numFmtId="281" fontId="159" fillId="18" borderId="0" applyNumberFormat="0" applyBorder="0" applyAlignment="0" applyProtection="0">
      <alignment vertical="center"/>
    </xf>
    <xf numFmtId="281" fontId="36" fillId="18" borderId="0" applyNumberFormat="0" applyBorder="0" applyAlignment="0" applyProtection="0">
      <alignment vertical="center"/>
    </xf>
    <xf numFmtId="281" fontId="159" fillId="18" borderId="0" applyNumberFormat="0" applyBorder="0" applyAlignment="0" applyProtection="0">
      <alignment vertical="center"/>
    </xf>
    <xf numFmtId="281" fontId="134" fillId="44" borderId="0" applyNumberFormat="0" applyBorder="0" applyAlignment="0" applyProtection="0">
      <alignment vertical="center"/>
    </xf>
    <xf numFmtId="281" fontId="134" fillId="44" borderId="0" applyNumberFormat="0" applyBorder="0" applyAlignment="0" applyProtection="0">
      <alignment vertical="center"/>
    </xf>
    <xf numFmtId="281" fontId="36" fillId="18" borderId="0" applyNumberFormat="0" applyBorder="0" applyAlignment="0" applyProtection="0">
      <alignment vertical="center"/>
    </xf>
    <xf numFmtId="281" fontId="25" fillId="0" borderId="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36" fillId="2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44" borderId="0" applyNumberFormat="0" applyBorder="0" applyAlignment="0" applyProtection="0">
      <alignment vertical="center"/>
    </xf>
    <xf numFmtId="281" fontId="134" fillId="44" borderId="0" applyNumberFormat="0" applyBorder="0" applyAlignment="0" applyProtection="0">
      <alignment vertical="center"/>
    </xf>
    <xf numFmtId="281" fontId="25" fillId="0" borderId="0">
      <alignment vertical="center"/>
    </xf>
    <xf numFmtId="281" fontId="36" fillId="1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134" fillId="44" borderId="0" applyNumberFormat="0" applyBorder="0" applyAlignment="0" applyProtection="0">
      <alignment vertical="center"/>
    </xf>
    <xf numFmtId="281" fontId="134" fillId="44" borderId="0" applyNumberFormat="0" applyBorder="0" applyAlignment="0" applyProtection="0">
      <alignment vertical="center"/>
    </xf>
    <xf numFmtId="281" fontId="25" fillId="0" borderId="0">
      <alignment vertical="center"/>
    </xf>
    <xf numFmtId="281" fontId="209" fillId="44" borderId="0" applyNumberFormat="0" applyBorder="0" applyAlignment="0" applyProtection="0">
      <alignment vertical="center"/>
    </xf>
    <xf numFmtId="281" fontId="36" fillId="18" borderId="0" applyNumberFormat="0" applyBorder="0" applyAlignment="0" applyProtection="0">
      <alignment vertical="center"/>
    </xf>
    <xf numFmtId="281" fontId="36" fillId="18" borderId="0" applyNumberFormat="0" applyBorder="0" applyAlignment="0" applyProtection="0">
      <alignment vertical="center"/>
    </xf>
    <xf numFmtId="281" fontId="134" fillId="36" borderId="0" applyNumberFormat="0" applyBorder="0" applyAlignment="0" applyProtection="0">
      <alignment vertical="center"/>
    </xf>
    <xf numFmtId="281" fontId="36" fillId="19" borderId="0" applyNumberFormat="0" applyBorder="0" applyAlignment="0" applyProtection="0">
      <alignment vertical="center"/>
    </xf>
    <xf numFmtId="281" fontId="25" fillId="0" borderId="0">
      <alignment vertical="center"/>
    </xf>
    <xf numFmtId="281" fontId="36" fillId="1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36" borderId="0" applyNumberFormat="0" applyBorder="0" applyAlignment="0" applyProtection="0">
      <alignment vertical="center"/>
    </xf>
    <xf numFmtId="281" fontId="159" fillId="19" borderId="0" applyNumberFormat="0" applyBorder="0" applyAlignment="0" applyProtection="0">
      <alignment vertical="center"/>
    </xf>
    <xf numFmtId="281" fontId="134" fillId="36" borderId="0" applyNumberFormat="0" applyBorder="0" applyAlignment="0" applyProtection="0">
      <alignment vertical="center"/>
    </xf>
    <xf numFmtId="281" fontId="36" fillId="19" borderId="0" applyNumberFormat="0" applyBorder="0" applyAlignment="0" applyProtection="0">
      <alignment vertical="center"/>
    </xf>
    <xf numFmtId="281" fontId="159" fillId="19" borderId="0" applyNumberFormat="0" applyBorder="0" applyAlignment="0" applyProtection="0">
      <alignment vertical="center"/>
    </xf>
    <xf numFmtId="281" fontId="36" fillId="19" borderId="0" applyNumberFormat="0" applyBorder="0" applyAlignment="0" applyProtection="0">
      <alignment vertical="center"/>
    </xf>
    <xf numFmtId="281" fontId="159" fillId="19" borderId="0" applyNumberFormat="0" applyBorder="0" applyAlignment="0" applyProtection="0">
      <alignment vertical="center"/>
    </xf>
    <xf numFmtId="281" fontId="134" fillId="36" borderId="0" applyNumberFormat="0" applyBorder="0" applyAlignment="0" applyProtection="0">
      <alignment vertical="center"/>
    </xf>
    <xf numFmtId="281" fontId="134" fillId="36" borderId="0" applyNumberFormat="0" applyBorder="0" applyAlignment="0" applyProtection="0">
      <alignment vertical="center"/>
    </xf>
    <xf numFmtId="281" fontId="36" fillId="19" borderId="0" applyNumberFormat="0" applyBorder="0" applyAlignment="0" applyProtection="0">
      <alignment vertical="center"/>
    </xf>
    <xf numFmtId="281" fontId="36" fillId="19" borderId="0" applyNumberFormat="0" applyBorder="0" applyAlignment="0" applyProtection="0">
      <alignment vertical="center"/>
    </xf>
    <xf numFmtId="281" fontId="36" fillId="19"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36" borderId="0" applyNumberFormat="0" applyBorder="0" applyAlignment="0" applyProtection="0">
      <alignment vertical="center"/>
    </xf>
    <xf numFmtId="281" fontId="134" fillId="36"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34" fillId="36" borderId="0" applyNumberFormat="0" applyBorder="0" applyAlignment="0" applyProtection="0">
      <alignment vertical="center"/>
    </xf>
    <xf numFmtId="281" fontId="134" fillId="36" borderId="0" applyNumberFormat="0" applyBorder="0" applyAlignment="0" applyProtection="0">
      <alignment vertical="center"/>
    </xf>
    <xf numFmtId="281" fontId="25" fillId="0" borderId="0">
      <alignment vertical="center"/>
    </xf>
    <xf numFmtId="281" fontId="134" fillId="36" borderId="0" applyNumberFormat="0" applyBorder="0" applyAlignment="0" applyProtection="0">
      <alignment vertical="center"/>
    </xf>
    <xf numFmtId="281" fontId="134" fillId="36" borderId="0" applyNumberFormat="0" applyBorder="0" applyAlignment="0" applyProtection="0">
      <alignment vertical="center"/>
    </xf>
    <xf numFmtId="281" fontId="25" fillId="0" borderId="0">
      <alignment vertical="center"/>
    </xf>
    <xf numFmtId="281" fontId="209" fillId="36" borderId="0" applyNumberFormat="0" applyBorder="0" applyAlignment="0" applyProtection="0">
      <alignment vertical="center"/>
    </xf>
    <xf numFmtId="281" fontId="36" fillId="19" borderId="0" applyNumberFormat="0" applyBorder="0" applyAlignment="0" applyProtection="0">
      <alignment vertical="center"/>
    </xf>
    <xf numFmtId="281" fontId="36" fillId="19" borderId="0" applyNumberFormat="0" applyBorder="0" applyAlignment="0" applyProtection="0">
      <alignment vertical="center"/>
    </xf>
    <xf numFmtId="281" fontId="134" fillId="47" borderId="0" applyNumberFormat="0" applyBorder="0" applyAlignment="0" applyProtection="0">
      <alignment vertical="center"/>
    </xf>
    <xf numFmtId="281" fontId="36" fillId="67" borderId="0" applyNumberFormat="0" applyBorder="0" applyAlignment="0" applyProtection="0">
      <alignment vertical="center"/>
    </xf>
    <xf numFmtId="281" fontId="25" fillId="0" borderId="0">
      <alignment vertical="center"/>
    </xf>
    <xf numFmtId="281" fontId="36" fillId="6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47" borderId="0" applyNumberFormat="0" applyBorder="0" applyAlignment="0" applyProtection="0">
      <alignment vertical="center"/>
    </xf>
    <xf numFmtId="281" fontId="36" fillId="67" borderId="0" applyNumberFormat="0" applyBorder="0" applyAlignment="0" applyProtection="0">
      <alignment vertical="center"/>
    </xf>
    <xf numFmtId="281" fontId="159" fillId="68" borderId="0" applyNumberFormat="0" applyBorder="0" applyAlignment="0" applyProtection="0">
      <alignment vertical="center"/>
    </xf>
    <xf numFmtId="281" fontId="134" fillId="47" borderId="0" applyNumberFormat="0" applyBorder="0" applyAlignment="0" applyProtection="0">
      <alignment vertical="center"/>
    </xf>
    <xf numFmtId="281" fontId="36" fillId="67" borderId="0" applyNumberFormat="0" applyBorder="0" applyAlignment="0" applyProtection="0">
      <alignment vertical="center"/>
    </xf>
    <xf numFmtId="281" fontId="159" fillId="68" borderId="0" applyNumberFormat="0" applyBorder="0" applyAlignment="0" applyProtection="0">
      <alignment vertical="center"/>
    </xf>
    <xf numFmtId="281" fontId="36" fillId="67" borderId="0" applyNumberFormat="0" applyBorder="0" applyAlignment="0" applyProtection="0">
      <alignment vertical="center"/>
    </xf>
    <xf numFmtId="281" fontId="159" fillId="68" borderId="0" applyNumberFormat="0" applyBorder="0" applyAlignment="0" applyProtection="0">
      <alignment vertical="center"/>
    </xf>
    <xf numFmtId="281" fontId="134" fillId="47" borderId="0" applyNumberFormat="0" applyBorder="0" applyAlignment="0" applyProtection="0">
      <alignment vertical="center"/>
    </xf>
    <xf numFmtId="281" fontId="134" fillId="47" borderId="0" applyNumberFormat="0" applyBorder="0" applyAlignment="0" applyProtection="0">
      <alignment vertical="center"/>
    </xf>
    <xf numFmtId="281" fontId="36" fillId="67" borderId="0" applyNumberFormat="0" applyBorder="0" applyAlignment="0" applyProtection="0">
      <alignment vertical="center"/>
    </xf>
    <xf numFmtId="281" fontId="25" fillId="0" borderId="0">
      <alignment vertical="center"/>
    </xf>
    <xf numFmtId="281" fontId="36" fillId="67" borderId="0" applyNumberFormat="0" applyBorder="0" applyAlignment="0" applyProtection="0">
      <alignment vertical="center"/>
    </xf>
    <xf numFmtId="281" fontId="36" fillId="67" borderId="0" applyNumberFormat="0" applyBorder="0" applyAlignment="0" applyProtection="0">
      <alignment vertical="center"/>
    </xf>
    <xf numFmtId="281" fontId="36" fillId="67" borderId="0" applyNumberFormat="0" applyBorder="0" applyAlignment="0" applyProtection="0">
      <alignment vertical="center"/>
    </xf>
    <xf numFmtId="281" fontId="36" fillId="67" borderId="0" applyNumberFormat="0" applyBorder="0" applyAlignment="0" applyProtection="0">
      <alignment vertical="center"/>
    </xf>
    <xf numFmtId="281" fontId="36" fillId="67" borderId="0" applyNumberFormat="0" applyBorder="0" applyAlignment="0" applyProtection="0">
      <alignment vertical="center"/>
    </xf>
    <xf numFmtId="281" fontId="36" fillId="67" borderId="0" applyNumberFormat="0" applyBorder="0" applyAlignment="0" applyProtection="0">
      <alignment vertical="center"/>
    </xf>
    <xf numFmtId="281" fontId="36" fillId="67" borderId="0" applyNumberFormat="0" applyBorder="0" applyAlignment="0" applyProtection="0">
      <alignment vertical="center"/>
    </xf>
    <xf numFmtId="281" fontId="36" fillId="67" borderId="0" applyNumberFormat="0" applyBorder="0" applyAlignment="0" applyProtection="0">
      <alignment vertical="center"/>
    </xf>
    <xf numFmtId="281" fontId="36" fillId="68"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47" borderId="0" applyNumberFormat="0" applyBorder="0" applyAlignment="0" applyProtection="0">
      <alignment vertical="center"/>
    </xf>
    <xf numFmtId="281" fontId="36" fillId="6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47" borderId="0" applyNumberFormat="0" applyBorder="0" applyAlignment="0" applyProtection="0">
      <alignment vertical="center"/>
    </xf>
    <xf numFmtId="281" fontId="134" fillId="47"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134" fillId="47" borderId="0" applyNumberFormat="0" applyBorder="0" applyAlignment="0" applyProtection="0">
      <alignment vertical="center"/>
    </xf>
    <xf numFmtId="281" fontId="134" fillId="47" borderId="0" applyNumberFormat="0" applyBorder="0" applyAlignment="0" applyProtection="0">
      <alignment vertical="center"/>
    </xf>
    <xf numFmtId="281" fontId="134" fillId="47"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09" fillId="47"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36" fillId="67" borderId="0" applyNumberFormat="0" applyBorder="0" applyAlignment="0" applyProtection="0">
      <alignment vertical="center"/>
    </xf>
    <xf numFmtId="281" fontId="25" fillId="0" borderId="0">
      <alignment vertical="center"/>
    </xf>
    <xf numFmtId="281" fontId="36" fillId="67" borderId="0" applyNumberFormat="0" applyBorder="0" applyAlignment="0" applyProtection="0">
      <alignment vertical="center"/>
    </xf>
    <xf numFmtId="281" fontId="134" fillId="34" borderId="0" applyNumberFormat="0" applyBorder="0" applyAlignment="0" applyProtection="0">
      <alignment vertical="center"/>
    </xf>
    <xf numFmtId="281" fontId="36" fillId="14" borderId="0" applyNumberFormat="0" applyBorder="0" applyAlignment="0" applyProtection="0">
      <alignment vertical="center"/>
    </xf>
    <xf numFmtId="281" fontId="25" fillId="0" borderId="0">
      <alignment vertical="center"/>
    </xf>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34" borderId="0" applyNumberFormat="0" applyBorder="0" applyAlignment="0" applyProtection="0">
      <alignment vertical="center"/>
    </xf>
    <xf numFmtId="281" fontId="36" fillId="14" borderId="0" applyNumberFormat="0" applyBorder="0" applyAlignment="0" applyProtection="0">
      <alignment vertical="center"/>
    </xf>
    <xf numFmtId="281" fontId="159" fillId="14" borderId="0" applyNumberFormat="0" applyBorder="0" applyAlignment="0" applyProtection="0">
      <alignment vertical="center"/>
    </xf>
    <xf numFmtId="281" fontId="134" fillId="34" borderId="0" applyNumberFormat="0" applyBorder="0" applyAlignment="0" applyProtection="0">
      <alignment vertical="center"/>
    </xf>
    <xf numFmtId="281" fontId="36" fillId="14" borderId="0" applyNumberFormat="0" applyBorder="0" applyAlignment="0" applyProtection="0">
      <alignment vertical="center"/>
    </xf>
    <xf numFmtId="281" fontId="159" fillId="14" borderId="0" applyNumberFormat="0" applyBorder="0" applyAlignment="0" applyProtection="0">
      <alignment vertical="center"/>
    </xf>
    <xf numFmtId="281" fontId="36" fillId="14" borderId="0" applyNumberFormat="0" applyBorder="0" applyAlignment="0" applyProtection="0">
      <alignment vertical="center"/>
    </xf>
    <xf numFmtId="281" fontId="159" fillId="14" borderId="0" applyNumberFormat="0" applyBorder="0" applyAlignment="0" applyProtection="0">
      <alignment vertical="center"/>
    </xf>
    <xf numFmtId="281" fontId="134" fillId="34" borderId="0" applyNumberFormat="0" applyBorder="0" applyAlignment="0" applyProtection="0">
      <alignment vertical="center"/>
    </xf>
    <xf numFmtId="281" fontId="134" fillId="34" borderId="0" applyNumberFormat="0" applyBorder="0" applyAlignment="0" applyProtection="0">
      <alignment vertical="center"/>
    </xf>
    <xf numFmtId="281" fontId="36" fillId="14" borderId="0" applyNumberFormat="0" applyBorder="0" applyAlignment="0" applyProtection="0">
      <alignment vertical="center"/>
    </xf>
    <xf numFmtId="281" fontId="25" fillId="0" borderId="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34" borderId="0" applyNumberFormat="0" applyBorder="0" applyAlignment="0" applyProtection="0">
      <alignment vertical="center"/>
    </xf>
    <xf numFmtId="281" fontId="134" fillId="34" borderId="0" applyNumberFormat="0" applyBorder="0" applyAlignment="0" applyProtection="0">
      <alignment vertical="center"/>
    </xf>
    <xf numFmtId="281" fontId="25" fillId="0" borderId="0">
      <alignment vertical="center"/>
    </xf>
    <xf numFmtId="281" fontId="36" fillId="1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34"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134" fillId="34" borderId="0" applyNumberFormat="0" applyBorder="0" applyAlignment="0" applyProtection="0">
      <alignment vertical="center"/>
    </xf>
    <xf numFmtId="281" fontId="134" fillId="34" borderId="0" applyNumberFormat="0" applyBorder="0" applyAlignment="0" applyProtection="0">
      <alignment vertical="center"/>
    </xf>
    <xf numFmtId="281" fontId="25" fillId="0" borderId="0">
      <alignment vertical="center"/>
    </xf>
    <xf numFmtId="281" fontId="36" fillId="14" borderId="0" applyNumberFormat="0" applyBorder="0" applyAlignment="0" applyProtection="0">
      <alignment vertical="center"/>
    </xf>
    <xf numFmtId="281" fontId="25" fillId="0" borderId="0">
      <alignment vertical="center"/>
    </xf>
    <xf numFmtId="281" fontId="36" fillId="14" borderId="0" applyNumberFormat="0" applyBorder="0" applyAlignment="0" applyProtection="0">
      <alignment vertical="center"/>
    </xf>
    <xf numFmtId="281" fontId="134" fillId="31" borderId="0" applyNumberFormat="0" applyBorder="0" applyAlignment="0" applyProtection="0">
      <alignment vertical="center"/>
    </xf>
    <xf numFmtId="281" fontId="25" fillId="0" borderId="0">
      <alignment vertical="center"/>
    </xf>
    <xf numFmtId="281" fontId="36" fillId="2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31" borderId="0" applyNumberFormat="0" applyBorder="0" applyAlignment="0" applyProtection="0">
      <alignment vertical="center"/>
    </xf>
    <xf numFmtId="281" fontId="36" fillId="21" borderId="0" applyNumberFormat="0" applyBorder="0" applyAlignment="0" applyProtection="0">
      <alignment vertical="center"/>
    </xf>
    <xf numFmtId="281" fontId="159" fillId="21" borderId="0" applyNumberFormat="0" applyBorder="0" applyAlignment="0" applyProtection="0">
      <alignment vertical="center"/>
    </xf>
    <xf numFmtId="281" fontId="134" fillId="31" borderId="0" applyNumberFormat="0" applyBorder="0" applyAlignment="0" applyProtection="0">
      <alignment vertical="center"/>
    </xf>
    <xf numFmtId="281" fontId="159" fillId="21" borderId="0" applyNumberFormat="0" applyBorder="0" applyAlignment="0" applyProtection="0">
      <alignment vertical="center"/>
    </xf>
    <xf numFmtId="281" fontId="36" fillId="21" borderId="0" applyNumberFormat="0" applyBorder="0" applyAlignment="0" applyProtection="0">
      <alignment vertical="center"/>
    </xf>
    <xf numFmtId="281" fontId="134" fillId="31" borderId="0" applyNumberFormat="0" applyBorder="0" applyAlignment="0" applyProtection="0">
      <alignment vertical="center"/>
    </xf>
    <xf numFmtId="281" fontId="134" fillId="31" borderId="0" applyNumberFormat="0" applyBorder="0" applyAlignment="0" applyProtection="0">
      <alignment vertical="center"/>
    </xf>
    <xf numFmtId="281" fontId="36" fillId="21" borderId="0" applyNumberFormat="0" applyBorder="0" applyAlignment="0" applyProtection="0">
      <alignment vertical="center"/>
    </xf>
    <xf numFmtId="281" fontId="36" fillId="21" borderId="0" applyNumberFormat="0" applyBorder="0" applyAlignment="0" applyProtection="0">
      <alignment vertical="center"/>
    </xf>
    <xf numFmtId="281" fontId="36" fillId="21" borderId="0" applyNumberFormat="0" applyBorder="0" applyAlignment="0" applyProtection="0">
      <alignment vertical="center"/>
    </xf>
    <xf numFmtId="281" fontId="36" fillId="21" borderId="0" applyNumberFormat="0" applyBorder="0" applyAlignment="0" applyProtection="0">
      <alignment vertical="center"/>
    </xf>
    <xf numFmtId="281" fontId="36" fillId="21" borderId="0" applyNumberFormat="0" applyBorder="0" applyAlignment="0" applyProtection="0">
      <alignment vertical="center"/>
    </xf>
    <xf numFmtId="281" fontId="36" fillId="21" borderId="0" applyNumberFormat="0" applyBorder="0" applyAlignment="0" applyProtection="0">
      <alignment vertical="center"/>
    </xf>
    <xf numFmtId="281" fontId="36" fillId="21" borderId="0" applyNumberFormat="0" applyBorder="0" applyAlignment="0" applyProtection="0">
      <alignment vertical="center"/>
    </xf>
    <xf numFmtId="281" fontId="36" fillId="2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31" borderId="0" applyNumberFormat="0" applyBorder="0" applyAlignment="0" applyProtection="0">
      <alignment vertical="center"/>
    </xf>
    <xf numFmtId="281" fontId="134" fillId="31" borderId="0" applyNumberFormat="0" applyBorder="0" applyAlignment="0" applyProtection="0">
      <alignment vertical="center"/>
    </xf>
    <xf numFmtId="281" fontId="134" fillId="31" borderId="0" applyNumberFormat="0" applyBorder="0" applyAlignment="0" applyProtection="0">
      <alignment vertical="center"/>
    </xf>
    <xf numFmtId="281" fontId="25" fillId="0" borderId="0">
      <alignment vertical="center"/>
    </xf>
    <xf numFmtId="281" fontId="36" fillId="21"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34" fillId="31" borderId="0" applyNumberFormat="0" applyBorder="0" applyAlignment="0" applyProtection="0">
      <alignment vertical="center"/>
    </xf>
    <xf numFmtId="281" fontId="134" fillId="31" borderId="0" applyNumberFormat="0" applyBorder="0" applyAlignment="0" applyProtection="0">
      <alignment vertical="center"/>
    </xf>
    <xf numFmtId="281" fontId="25" fillId="0" borderId="0">
      <alignment vertical="center"/>
    </xf>
    <xf numFmtId="281" fontId="134" fillId="31" borderId="0" applyNumberFormat="0" applyBorder="0" applyAlignment="0" applyProtection="0">
      <alignment vertical="center"/>
    </xf>
    <xf numFmtId="281" fontId="25" fillId="0" borderId="0">
      <alignment vertical="center"/>
    </xf>
    <xf numFmtId="281" fontId="134" fillId="31"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6" fillId="21"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29"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0" fontId="12" fillId="0" borderId="5" applyFill="0" applyProtection="0">
      <alignment horizontal="right"/>
    </xf>
    <xf numFmtId="280" fontId="12" fillId="0" borderId="5" applyFill="0" applyProtection="0">
      <alignment horizontal="righ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30" applyNumberFormat="0" applyFill="0" applyProtection="0">
      <alignment horizontal="left"/>
    </xf>
    <xf numFmtId="281" fontId="12" fillId="0" borderId="30" applyNumberFormat="0" applyFill="0" applyProtection="0">
      <alignment horizontal="left"/>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39" fontId="127" fillId="0" borderId="0" applyFill="0" applyBorder="0" applyProtection="0"/>
    <xf numFmtId="281" fontId="254" fillId="46" borderId="0" applyNumberFormat="0" applyBorder="0" applyAlignment="0" applyProtection="0">
      <alignment vertical="center"/>
    </xf>
    <xf numFmtId="281" fontId="34" fillId="22" borderId="0" applyNumberFormat="0" applyBorder="0" applyAlignment="0" applyProtection="0">
      <alignment vertical="center"/>
    </xf>
    <xf numFmtId="281" fontId="25" fillId="0" borderId="0">
      <alignment vertical="center"/>
    </xf>
    <xf numFmtId="281" fontId="34" fillId="2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4" fillId="46" borderId="0" applyNumberFormat="0" applyBorder="0" applyAlignment="0" applyProtection="0">
      <alignment vertical="center"/>
    </xf>
    <xf numFmtId="281" fontId="34" fillId="22" borderId="0" applyNumberFormat="0" applyBorder="0" applyAlignment="0" applyProtection="0">
      <alignment vertical="center"/>
    </xf>
    <xf numFmtId="281" fontId="330" fillId="22" borderId="0" applyNumberFormat="0" applyBorder="0" applyAlignment="0" applyProtection="0">
      <alignment vertical="center"/>
    </xf>
    <xf numFmtId="281" fontId="254" fillId="46" borderId="0" applyNumberFormat="0" applyBorder="0" applyAlignment="0" applyProtection="0">
      <alignment vertical="center"/>
    </xf>
    <xf numFmtId="281" fontId="34" fillId="22" borderId="0" applyNumberFormat="0" applyBorder="0" applyAlignment="0" applyProtection="0">
      <alignment vertical="center"/>
    </xf>
    <xf numFmtId="281" fontId="330" fillId="22" borderId="0" applyNumberFormat="0" applyBorder="0" applyAlignment="0" applyProtection="0">
      <alignment vertical="center"/>
    </xf>
    <xf numFmtId="281" fontId="34" fillId="22" borderId="0" applyNumberFormat="0" applyBorder="0" applyAlignment="0" applyProtection="0">
      <alignment vertical="center"/>
    </xf>
    <xf numFmtId="281" fontId="330" fillId="22" borderId="0" applyNumberFormat="0" applyBorder="0" applyAlignment="0" applyProtection="0">
      <alignment vertical="center"/>
    </xf>
    <xf numFmtId="281" fontId="254" fillId="46" borderId="0" applyNumberFormat="0" applyBorder="0" applyAlignment="0" applyProtection="0">
      <alignment vertical="center"/>
    </xf>
    <xf numFmtId="281" fontId="254" fillId="46" borderId="0" applyNumberFormat="0" applyBorder="0" applyAlignment="0" applyProtection="0">
      <alignment vertical="center"/>
    </xf>
    <xf numFmtId="281" fontId="34" fillId="22" borderId="0" applyNumberFormat="0" applyBorder="0" applyAlignment="0" applyProtection="0">
      <alignment vertical="center"/>
    </xf>
    <xf numFmtId="281" fontId="25" fillId="0" borderId="0">
      <alignment vertical="center"/>
    </xf>
    <xf numFmtId="281" fontId="34" fillId="22" borderId="0" applyNumberFormat="0" applyBorder="0" applyAlignment="0" applyProtection="0">
      <alignment vertical="center"/>
    </xf>
    <xf numFmtId="281" fontId="34" fillId="22" borderId="0" applyNumberFormat="0" applyBorder="0" applyAlignment="0" applyProtection="0">
      <alignment vertical="center"/>
    </xf>
    <xf numFmtId="281" fontId="34" fillId="22" borderId="0" applyNumberFormat="0" applyBorder="0" applyAlignment="0" applyProtection="0">
      <alignment vertical="center"/>
    </xf>
    <xf numFmtId="281" fontId="331" fillId="2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4" fillId="46" borderId="0" applyNumberFormat="0" applyBorder="0" applyAlignment="0" applyProtection="0">
      <alignment vertical="center"/>
    </xf>
    <xf numFmtId="281" fontId="254" fillId="46" borderId="0" applyNumberFormat="0" applyBorder="0" applyAlignment="0" applyProtection="0">
      <alignment vertical="center"/>
    </xf>
    <xf numFmtId="281" fontId="254" fillId="46" borderId="0" applyNumberFormat="0" applyBorder="0" applyAlignment="0" applyProtection="0">
      <alignment vertical="center"/>
    </xf>
    <xf numFmtId="281" fontId="25" fillId="0" borderId="0">
      <alignment vertical="center"/>
    </xf>
    <xf numFmtId="281" fontId="34" fillId="22"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4" fillId="46"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4" fillId="46" borderId="0" applyNumberFormat="0" applyBorder="0" applyAlignment="0" applyProtection="0">
      <alignment vertical="center"/>
    </xf>
    <xf numFmtId="281" fontId="254" fillId="46" borderId="0" applyNumberFormat="0" applyBorder="0" applyAlignment="0" applyProtection="0">
      <alignment vertical="center"/>
    </xf>
    <xf numFmtId="281" fontId="25" fillId="0" borderId="0">
      <alignment vertical="center"/>
    </xf>
    <xf numFmtId="281" fontId="254" fillId="46" borderId="0" applyNumberFormat="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332" fillId="46" borderId="0" applyNumberFormat="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3" fillId="54" borderId="24" applyNumberFormat="0" applyAlignment="0" applyProtection="0">
      <alignment vertical="center"/>
    </xf>
    <xf numFmtId="281" fontId="35" fillId="7" borderId="16" applyNumberFormat="0" applyAlignment="0" applyProtection="0">
      <alignment vertical="center"/>
    </xf>
    <xf numFmtId="281" fontId="25" fillId="0" borderId="0">
      <alignment vertical="center"/>
    </xf>
    <xf numFmtId="281" fontId="35" fillId="7" borderId="16"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3" fillId="54" borderId="24" applyNumberFormat="0" applyAlignment="0" applyProtection="0">
      <alignment vertical="center"/>
    </xf>
    <xf numFmtId="281" fontId="35" fillId="7" borderId="16" applyNumberFormat="0" applyAlignment="0" applyProtection="0">
      <alignment vertical="center"/>
    </xf>
    <xf numFmtId="281" fontId="135" fillId="16" borderId="16" applyNumberFormat="0" applyAlignment="0" applyProtection="0">
      <alignment vertical="center"/>
    </xf>
    <xf numFmtId="281" fontId="135" fillId="16" borderId="16" applyNumberFormat="0" applyAlignment="0" applyProtection="0">
      <alignment vertical="center"/>
    </xf>
    <xf numFmtId="281" fontId="333" fillId="54" borderId="24" applyNumberFormat="0" applyAlignment="0" applyProtection="0">
      <alignment vertical="center"/>
    </xf>
    <xf numFmtId="281" fontId="35" fillId="7" borderId="16" applyNumberFormat="0" applyAlignment="0" applyProtection="0">
      <alignment vertical="center"/>
    </xf>
    <xf numFmtId="281" fontId="135" fillId="16" borderId="16" applyNumberFormat="0" applyAlignment="0" applyProtection="0">
      <alignment vertical="center"/>
    </xf>
    <xf numFmtId="281" fontId="135" fillId="16" borderId="16" applyNumberFormat="0" applyAlignment="0" applyProtection="0">
      <alignment vertical="center"/>
    </xf>
    <xf numFmtId="281" fontId="35" fillId="7" borderId="16" applyNumberFormat="0" applyAlignment="0" applyProtection="0">
      <alignment vertical="center"/>
    </xf>
    <xf numFmtId="281" fontId="135" fillId="16" borderId="16" applyNumberFormat="0" applyAlignment="0" applyProtection="0">
      <alignment vertical="center"/>
    </xf>
    <xf numFmtId="281" fontId="35" fillId="16" borderId="16" applyNumberFormat="0" applyAlignment="0" applyProtection="0">
      <alignment vertical="center"/>
    </xf>
    <xf numFmtId="281" fontId="135" fillId="16" borderId="16" applyNumberFormat="0" applyAlignment="0" applyProtection="0">
      <alignment vertical="center"/>
    </xf>
    <xf numFmtId="281" fontId="333" fillId="54" borderId="24" applyNumberFormat="0" applyAlignment="0" applyProtection="0">
      <alignment vertical="center"/>
    </xf>
    <xf numFmtId="281" fontId="333" fillId="54" borderId="24" applyNumberFormat="0" applyAlignment="0" applyProtection="0">
      <alignment vertical="center"/>
    </xf>
    <xf numFmtId="281" fontId="35" fillId="7" borderId="16" applyNumberFormat="0" applyAlignment="0" applyProtection="0">
      <alignment vertical="center"/>
    </xf>
    <xf numFmtId="281" fontId="35" fillId="7" borderId="16" applyNumberFormat="0" applyAlignment="0" applyProtection="0">
      <alignment vertical="center"/>
    </xf>
    <xf numFmtId="281" fontId="25" fillId="0" borderId="0">
      <alignment vertical="center"/>
    </xf>
    <xf numFmtId="281" fontId="35" fillId="7" borderId="16" applyNumberFormat="0" applyAlignment="0" applyProtection="0">
      <alignment vertical="center"/>
    </xf>
    <xf numFmtId="281" fontId="35" fillId="7" borderId="16" applyNumberFormat="0" applyAlignment="0" applyProtection="0">
      <alignment vertical="center"/>
    </xf>
    <xf numFmtId="281" fontId="35" fillId="7" borderId="16" applyNumberFormat="0" applyAlignment="0" applyProtection="0">
      <alignment vertical="center"/>
    </xf>
    <xf numFmtId="281" fontId="35" fillId="7" borderId="16" applyNumberFormat="0" applyAlignment="0" applyProtection="0">
      <alignment vertical="center"/>
    </xf>
    <xf numFmtId="281" fontId="35" fillId="16" borderId="16"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3" fillId="54" borderId="24" applyNumberFormat="0" applyAlignment="0" applyProtection="0">
      <alignment vertical="center"/>
    </xf>
    <xf numFmtId="281" fontId="35" fillId="7" borderId="16" applyNumberFormat="0" applyAlignment="0" applyProtection="0">
      <alignment vertical="center"/>
    </xf>
    <xf numFmtId="281" fontId="333" fillId="54" borderId="24" applyNumberFormat="0" applyAlignment="0" applyProtection="0">
      <alignment vertical="center"/>
    </xf>
    <xf numFmtId="281" fontId="35" fillId="7" borderId="16" applyNumberFormat="0" applyAlignment="0" applyProtection="0">
      <alignment vertical="center"/>
    </xf>
    <xf numFmtId="281" fontId="333" fillId="54" borderId="24" applyNumberFormat="0" applyAlignment="0" applyProtection="0">
      <alignment vertical="center"/>
    </xf>
    <xf numFmtId="281" fontId="35" fillId="7" borderId="16" applyNumberFormat="0" applyAlignment="0" applyProtection="0">
      <alignment vertical="center"/>
    </xf>
    <xf numFmtId="281" fontId="25" fillId="0" borderId="0">
      <alignment vertical="center"/>
    </xf>
    <xf numFmtId="281" fontId="35" fillId="7" borderId="16"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3" fillId="54" borderId="24" applyNumberFormat="0" applyAlignment="0" applyProtection="0">
      <alignment vertical="center"/>
    </xf>
    <xf numFmtId="281" fontId="333" fillId="54" borderId="24" applyNumberFormat="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333" fillId="54" borderId="24" applyNumberFormat="0" applyAlignment="0" applyProtection="0">
      <alignment vertical="center"/>
    </xf>
    <xf numFmtId="281" fontId="333" fillId="54" borderId="24" applyNumberFormat="0" applyAlignment="0" applyProtection="0">
      <alignment vertical="center"/>
    </xf>
    <xf numFmtId="281" fontId="25" fillId="0" borderId="0">
      <alignment vertical="center"/>
    </xf>
    <xf numFmtId="281" fontId="333" fillId="54" borderId="24" applyNumberFormat="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334" fillId="54" borderId="24"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7" fillId="41" borderId="23" applyNumberFormat="0" applyAlignment="0" applyProtection="0">
      <alignment vertical="center"/>
    </xf>
    <xf numFmtId="281" fontId="25" fillId="0" borderId="0">
      <alignment vertical="center"/>
    </xf>
    <xf numFmtId="281" fontId="54"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54" fillId="12" borderId="13" applyNumberFormat="0" applyAlignment="0" applyProtection="0">
      <alignment vertical="center"/>
    </xf>
    <xf numFmtId="281" fontId="335" fillId="12" borderId="13" applyNumberFormat="0" applyAlignment="0" applyProtection="0">
      <alignment vertical="center"/>
    </xf>
    <xf numFmtId="281" fontId="335" fillId="12" borderId="13" applyNumberFormat="0" applyAlignment="0" applyProtection="0">
      <alignment vertical="center"/>
    </xf>
    <xf numFmtId="281" fontId="257" fillId="41" borderId="23" applyNumberFormat="0" applyAlignment="0" applyProtection="0">
      <alignment vertical="center"/>
    </xf>
    <xf numFmtId="281" fontId="54" fillId="12" borderId="13" applyNumberFormat="0" applyAlignment="0" applyProtection="0">
      <alignment vertical="center"/>
    </xf>
    <xf numFmtId="281" fontId="335" fillId="12" borderId="13" applyNumberFormat="0" applyAlignment="0" applyProtection="0">
      <alignment vertical="center"/>
    </xf>
    <xf numFmtId="281" fontId="335" fillId="12" borderId="13" applyNumberFormat="0" applyAlignment="0" applyProtection="0">
      <alignment vertical="center"/>
    </xf>
    <xf numFmtId="281" fontId="54" fillId="12" borderId="13" applyNumberFormat="0" applyAlignment="0" applyProtection="0">
      <alignment vertical="center"/>
    </xf>
    <xf numFmtId="281" fontId="335" fillId="12" borderId="13" applyNumberFormat="0" applyAlignment="0" applyProtection="0">
      <alignment vertical="center"/>
    </xf>
    <xf numFmtId="281" fontId="54" fillId="22" borderId="13" applyNumberFormat="0" applyAlignment="0" applyProtection="0">
      <alignment vertical="center"/>
    </xf>
    <xf numFmtId="281" fontId="335" fillId="12" borderId="13" applyNumberFormat="0" applyAlignment="0" applyProtection="0">
      <alignment vertical="center"/>
    </xf>
    <xf numFmtId="281" fontId="257" fillId="41" borderId="23" applyNumberFormat="0" applyAlignment="0" applyProtection="0">
      <alignment vertical="center"/>
    </xf>
    <xf numFmtId="281" fontId="54" fillId="12" borderId="13" applyNumberFormat="0" applyAlignment="0" applyProtection="0">
      <alignment vertical="center"/>
    </xf>
    <xf numFmtId="281" fontId="54" fillId="12" borderId="13" applyNumberFormat="0" applyAlignment="0" applyProtection="0">
      <alignment vertical="center"/>
    </xf>
    <xf numFmtId="281" fontId="25" fillId="0" borderId="0">
      <alignment vertical="center"/>
    </xf>
    <xf numFmtId="281" fontId="54" fillId="12" borderId="13" applyNumberFormat="0" applyAlignment="0" applyProtection="0">
      <alignment vertical="center"/>
    </xf>
    <xf numFmtId="281" fontId="54" fillId="12" borderId="13" applyNumberFormat="0" applyAlignment="0" applyProtection="0">
      <alignment vertical="center"/>
    </xf>
    <xf numFmtId="281" fontId="54" fillId="2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7" fillId="41" borderId="23" applyNumberFormat="0" applyAlignment="0" applyProtection="0">
      <alignment vertical="center"/>
    </xf>
    <xf numFmtId="281" fontId="54" fillId="12" borderId="13" applyNumberFormat="0" applyAlignment="0" applyProtection="0">
      <alignment vertical="center"/>
    </xf>
    <xf numFmtId="281" fontId="257" fillId="41" borderId="23" applyNumberFormat="0" applyAlignment="0" applyProtection="0">
      <alignment vertical="center"/>
    </xf>
    <xf numFmtId="281" fontId="54" fillId="12" borderId="13" applyNumberFormat="0" applyAlignment="0" applyProtection="0">
      <alignment vertical="center"/>
    </xf>
    <xf numFmtId="281" fontId="257" fillId="41" borderId="23" applyNumberFormat="0" applyAlignment="0" applyProtection="0">
      <alignment vertical="center"/>
    </xf>
    <xf numFmtId="281" fontId="54" fillId="12" borderId="13" applyNumberFormat="0" applyAlignment="0" applyProtection="0">
      <alignment vertical="center"/>
    </xf>
    <xf numFmtId="281" fontId="25" fillId="0" borderId="0">
      <alignment vertical="center"/>
    </xf>
    <xf numFmtId="281" fontId="54" fillId="12" borderId="1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7" fillId="41" borderId="23" applyNumberFormat="0" applyAlignment="0" applyProtection="0">
      <alignment vertical="center"/>
    </xf>
    <xf numFmtId="281" fontId="257" fillId="41" borderId="23" applyNumberFormat="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7" fillId="41" borderId="23" applyNumberFormat="0" applyAlignment="0" applyProtection="0">
      <alignment vertical="center"/>
    </xf>
    <xf numFmtId="281" fontId="257" fillId="41" borderId="23" applyNumberFormat="0" applyAlignment="0" applyProtection="0">
      <alignment vertical="center"/>
    </xf>
    <xf numFmtId="281" fontId="25" fillId="0" borderId="0">
      <alignment vertical="center"/>
    </xf>
    <xf numFmtId="281" fontId="257" fillId="41" borderId="23" applyNumberFormat="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336" fillId="41" borderId="23" applyNumberForma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1" fontId="12" fillId="0" borderId="5" applyFill="0" applyProtection="0">
      <alignment horizontal="center"/>
    </xf>
    <xf numFmtId="1" fontId="12" fillId="0" borderId="5" applyFill="0" applyProtection="0">
      <alignment horizont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7"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8" fillId="0" borderId="0" applyNumberFormat="0" applyFill="0" applyBorder="0" applyAlignment="0" applyProtection="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39" fillId="0" borderId="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xf numFmtId="281" fontId="51" fillId="0" borderId="0"/>
    <xf numFmtId="281" fontId="28" fillId="0" borderId="0">
      <alignment vertical="center"/>
    </xf>
    <xf numFmtId="281" fontId="51" fillId="0" borderId="0"/>
    <xf numFmtId="281" fontId="28" fillId="0" borderId="0">
      <protection locked="0"/>
    </xf>
    <xf numFmtId="281" fontId="340" fillId="0" borderId="0">
      <alignment horizontal="center" vertical="center"/>
    </xf>
    <xf numFmtId="281" fontId="12" fillId="0" borderId="0"/>
    <xf numFmtId="281" fontId="12" fillId="0" borderId="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341" fillId="22" borderId="0" applyNumberFormat="0" applyBorder="0" applyAlignment="0" applyProtection="0"/>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6" fillId="15" borderId="17" applyNumberFormat="0" applyFont="0" applyAlignment="0" applyProtection="0">
      <alignment vertical="center"/>
    </xf>
    <xf numFmtId="281" fontId="26"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25" fillId="15" borderId="17" applyNumberFormat="0" applyFont="0" applyAlignment="0" applyProtection="0">
      <alignment vertical="center"/>
    </xf>
    <xf numFmtId="281" fontId="26" fillId="15" borderId="17" applyNumberFormat="0" applyFont="0" applyAlignment="0" applyProtection="0">
      <alignment vertical="center"/>
    </xf>
    <xf numFmtId="281" fontId="25" fillId="15" borderId="17" applyNumberFormat="0" applyFont="0" applyAlignment="0" applyProtection="0">
      <alignment vertical="center"/>
    </xf>
    <xf numFmtId="281" fontId="28" fillId="15" borderId="17" applyNumberFormat="0" applyFont="0" applyAlignment="0" applyProtection="0">
      <alignment vertical="center"/>
    </xf>
    <xf numFmtId="281" fontId="28" fillId="15" borderId="17" applyNumberFormat="0" applyFont="0" applyAlignment="0" applyProtection="0">
      <alignment vertical="center"/>
    </xf>
    <xf numFmtId="281" fontId="86" fillId="26" borderId="19" applyNumberFormat="0" applyFont="0" applyAlignment="0" applyProtection="0">
      <alignment vertical="center"/>
    </xf>
    <xf numFmtId="281" fontId="28" fillId="15" borderId="17"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15" borderId="17" applyNumberFormat="0" applyFont="0" applyAlignment="0" applyProtection="0">
      <alignment vertical="center"/>
    </xf>
    <xf numFmtId="281" fontId="25" fillId="15" borderId="17" applyNumberFormat="0" applyFont="0" applyAlignment="0" applyProtection="0">
      <alignment vertical="center"/>
    </xf>
    <xf numFmtId="281" fontId="25" fillId="0" borderId="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15" borderId="17"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15" borderId="17"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15" borderId="17" applyNumberFormat="0" applyFont="0" applyAlignment="0" applyProtection="0">
      <alignment vertical="center"/>
    </xf>
    <xf numFmtId="281" fontId="25" fillId="0" borderId="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15" borderId="17"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120"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120"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86" fillId="26" borderId="19" applyNumberFormat="0" applyFont="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6" fillId="0" borderId="0" applyNumberFormat="0" applyFill="0" applyBorder="0" applyAlignment="0" applyProtection="0">
      <alignment vertical="top"/>
      <protection locked="0"/>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2" fillId="0" borderId="8" applyNumberFormat="0"/>
    <xf numFmtId="281" fontId="12" fillId="0" borderId="8" applyNumberFormat="0"/>
    <xf numFmtId="281" fontId="12" fillId="0" borderId="8" applyNumberFormat="0"/>
    <xf numFmtId="281" fontId="12" fillId="0" borderId="8" applyNumberFormat="0"/>
    <xf numFmtId="281" fontId="12" fillId="0" borderId="8" applyNumberFormat="0"/>
    <xf numFmtId="281" fontId="12" fillId="0" borderId="8" applyNumberFormat="0"/>
    <xf numFmtId="281" fontId="12" fillId="0" borderId="8" applyNumberFormat="0"/>
    <xf numFmtId="43" fontId="12" fillId="0" borderId="8" applyNumberFormat="0"/>
    <xf numFmtId="43" fontId="12" fillId="0" borderId="8" applyNumberFormat="0"/>
    <xf numFmtId="43" fontId="12" fillId="0" borderId="8" applyNumberFormat="0"/>
    <xf numFmtId="43" fontId="12" fillId="0" borderId="8" applyNumberFormat="0"/>
    <xf numFmtId="43" fontId="12" fillId="0" borderId="8" applyNumberFormat="0"/>
    <xf numFmtId="43" fontId="12" fillId="0" borderId="8" applyNumberFormat="0"/>
    <xf numFmtId="43" fontId="12" fillId="0" borderId="8" applyNumberFormat="0"/>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25" fillId="0" borderId="0" applyNumberFormat="0" applyFont="0" applyFill="0" applyBorder="0" applyAlignment="0" applyProtection="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6" fillId="0" borderId="0"/>
    <xf numFmtId="178" fontId="6" fillId="0" borderId="0" applyFont="0" applyFill="0" applyBorder="0" applyAlignment="0" applyProtection="0">
      <alignment vertical="center"/>
    </xf>
    <xf numFmtId="281" fontId="10" fillId="0" borderId="0">
      <alignment vertical="center"/>
    </xf>
    <xf numFmtId="178" fontId="10" fillId="0" borderId="0" applyFont="0" applyFill="0" applyBorder="0" applyAlignment="0" applyProtection="0">
      <alignment vertical="center"/>
    </xf>
    <xf numFmtId="281" fontId="10" fillId="0" borderId="0">
      <alignment vertical="center"/>
    </xf>
    <xf numFmtId="178" fontId="10" fillId="0" borderId="0" applyFont="0" applyFill="0" applyBorder="0" applyAlignment="0" applyProtection="0">
      <alignment vertical="center"/>
    </xf>
    <xf numFmtId="9" fontId="6" fillId="0" borderId="0" applyFont="0" applyFill="0" applyBorder="0" applyAlignment="0" applyProtection="0">
      <alignment vertical="center"/>
    </xf>
    <xf numFmtId="281" fontId="36" fillId="93" borderId="0" applyNumberFormat="0" applyBorder="0" applyAlignment="0" applyProtection="0">
      <alignment vertical="center"/>
    </xf>
    <xf numFmtId="281" fontId="41" fillId="92" borderId="0" applyNumberFormat="0" applyBorder="0" applyAlignment="0" applyProtection="0">
      <alignment vertical="center"/>
    </xf>
    <xf numFmtId="281" fontId="49" fillId="0" borderId="0" applyNumberFormat="0" applyFill="0" applyBorder="0" applyAlignment="0" applyProtection="0">
      <alignment vertical="center"/>
    </xf>
    <xf numFmtId="281" fontId="38" fillId="0" borderId="15" applyNumberFormat="0" applyFill="0" applyAlignment="0" applyProtection="0">
      <alignment vertical="center"/>
    </xf>
    <xf numFmtId="281" fontId="36" fillId="94" borderId="0" applyNumberFormat="0" applyBorder="0" applyAlignment="0" applyProtection="0">
      <alignment vertical="center"/>
    </xf>
    <xf numFmtId="281" fontId="26" fillId="95" borderId="17" applyNumberFormat="0" applyFont="0" applyAlignment="0" applyProtection="0">
      <alignment vertical="center"/>
    </xf>
    <xf numFmtId="281" fontId="10" fillId="0" borderId="0">
      <alignment vertical="center"/>
    </xf>
    <xf numFmtId="178" fontId="10" fillId="0" borderId="0" applyFont="0" applyFill="0" applyBorder="0" applyAlignment="0" applyProtection="0">
      <alignment vertical="center"/>
    </xf>
    <xf numFmtId="281" fontId="41" fillId="92" borderId="0" applyNumberFormat="0" applyBorder="0" applyAlignment="0" applyProtection="0">
      <alignment vertical="center"/>
    </xf>
    <xf numFmtId="9" fontId="6" fillId="0" borderId="0" applyFont="0" applyFill="0" applyBorder="0" applyAlignment="0" applyProtection="0">
      <alignment vertical="center"/>
    </xf>
    <xf numFmtId="281" fontId="10" fillId="0" borderId="0">
      <alignment vertical="center"/>
    </xf>
    <xf numFmtId="281" fontId="10" fillId="0" borderId="0">
      <alignment vertical="center"/>
    </xf>
    <xf numFmtId="281" fontId="10" fillId="0" borderId="0">
      <alignment vertical="center"/>
    </xf>
    <xf numFmtId="178" fontId="10" fillId="0" borderId="0" applyFont="0" applyFill="0" applyBorder="0" applyAlignment="0" applyProtection="0">
      <alignment vertical="center"/>
    </xf>
    <xf numFmtId="178" fontId="10" fillId="0" borderId="0" applyFont="0" applyFill="0" applyBorder="0" applyAlignment="0" applyProtection="0">
      <alignment vertical="center"/>
    </xf>
    <xf numFmtId="178" fontId="10" fillId="0" borderId="0" applyFont="0" applyFill="0" applyBorder="0" applyAlignment="0" applyProtection="0">
      <alignment vertical="center"/>
    </xf>
    <xf numFmtId="281" fontId="26" fillId="95" borderId="17" applyNumberFormat="0" applyFont="0" applyAlignment="0" applyProtection="0">
      <alignment vertical="center"/>
    </xf>
    <xf numFmtId="281" fontId="36" fillId="94" borderId="0" applyNumberFormat="0" applyBorder="0" applyAlignment="0" applyProtection="0">
      <alignment vertical="center"/>
    </xf>
    <xf numFmtId="281" fontId="36" fillId="93" borderId="0" applyNumberFormat="0" applyBorder="0" applyAlignment="0" applyProtection="0">
      <alignment vertical="center"/>
    </xf>
    <xf numFmtId="281" fontId="117" fillId="0" borderId="0">
      <alignment vertical="center"/>
    </xf>
    <xf numFmtId="178" fontId="117" fillId="0" borderId="0" applyFont="0" applyFill="0" applyBorder="0" applyAlignment="0" applyProtection="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178" fontId="25" fillId="0" borderId="0" applyFont="0" applyFill="0" applyBorder="0" applyAlignment="0" applyProtection="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0" fillId="0" borderId="0">
      <alignment vertical="center"/>
    </xf>
    <xf numFmtId="178" fontId="10" fillId="0" borderId="0" applyFont="0" applyFill="0" applyBorder="0" applyAlignment="0" applyProtection="0">
      <alignment vertical="center"/>
    </xf>
    <xf numFmtId="281" fontId="10"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40" fontId="342" fillId="0" borderId="8" applyFill="0" applyAlignment="0" applyProtection="0">
      <alignment vertical="center"/>
    </xf>
    <xf numFmtId="281" fontId="117" fillId="0" borderId="0">
      <alignment vertical="center"/>
    </xf>
    <xf numFmtId="281" fontId="117" fillId="0" borderId="0">
      <alignment vertical="center"/>
    </xf>
    <xf numFmtId="9" fontId="117" fillId="0" borderId="0" applyFont="0" applyFill="0" applyBorder="0" applyAlignment="0" applyProtection="0">
      <alignment vertical="center"/>
    </xf>
    <xf numFmtId="281" fontId="117" fillId="0" borderId="0">
      <alignment vertical="center"/>
    </xf>
    <xf numFmtId="281" fontId="117" fillId="0" borderId="0">
      <alignment vertical="center"/>
    </xf>
    <xf numFmtId="281" fontId="117" fillId="0" borderId="0">
      <alignment vertical="center"/>
    </xf>
    <xf numFmtId="178" fontId="117" fillId="0" borderId="0" applyFont="0" applyFill="0" applyBorder="0" applyAlignment="0" applyProtection="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178" fontId="6" fillId="0" borderId="0" applyFont="0" applyFill="0" applyBorder="0" applyAlignment="0" applyProtection="0">
      <alignment vertical="center"/>
    </xf>
    <xf numFmtId="9" fontId="6" fillId="0" borderId="0" applyFont="0" applyFill="0" applyBorder="0" applyAlignment="0" applyProtection="0">
      <alignment vertical="center"/>
    </xf>
    <xf numFmtId="281" fontId="26" fillId="0" borderId="0">
      <alignment vertical="center"/>
    </xf>
    <xf numFmtId="281" fontId="26" fillId="0" borderId="0">
      <alignment vertical="center"/>
    </xf>
    <xf numFmtId="281" fontId="26" fillId="0" borderId="0">
      <alignment vertical="center"/>
    </xf>
    <xf numFmtId="178" fontId="6" fillId="0" borderId="0" applyFont="0" applyFill="0" applyBorder="0" applyAlignment="0" applyProtection="0">
      <alignment vertical="center"/>
    </xf>
    <xf numFmtId="178" fontId="6" fillId="0" borderId="0" applyFont="0" applyFill="0" applyBorder="0" applyAlignment="0" applyProtection="0">
      <alignment vertical="center"/>
    </xf>
    <xf numFmtId="178" fontId="26" fillId="0" borderId="0" applyFont="0" applyFill="0" applyBorder="0" applyAlignment="0" applyProtection="0">
      <alignment vertical="center"/>
    </xf>
    <xf numFmtId="9" fontId="25" fillId="0" borderId="0" applyFont="0" applyFill="0" applyBorder="0" applyAlignment="0" applyProtection="0">
      <alignment vertical="center"/>
    </xf>
    <xf numFmtId="281" fontId="10" fillId="0" borderId="0">
      <alignment vertical="center"/>
    </xf>
    <xf numFmtId="178" fontId="10" fillId="0" borderId="0" applyFont="0" applyFill="0" applyBorder="0" applyAlignment="0" applyProtection="0">
      <alignment vertical="center"/>
    </xf>
    <xf numFmtId="9" fontId="10" fillId="0" borderId="0" applyFont="0" applyFill="0" applyBorder="0" applyAlignment="0" applyProtection="0">
      <alignment vertical="center"/>
    </xf>
    <xf numFmtId="281" fontId="6" fillId="0" borderId="0">
      <alignment vertical="center"/>
    </xf>
    <xf numFmtId="178" fontId="25" fillId="0" borderId="0" applyFont="0" applyFill="0" applyBorder="0" applyAlignment="0" applyProtection="0">
      <alignment vertical="center"/>
    </xf>
    <xf numFmtId="178" fontId="6" fillId="0" borderId="0" applyFont="0" applyFill="0" applyBorder="0" applyAlignment="0" applyProtection="0">
      <alignment vertical="center"/>
    </xf>
    <xf numFmtId="178" fontId="12" fillId="0" borderId="0" applyFont="0" applyFill="0" applyBorder="0" applyAlignment="0" applyProtection="0">
      <alignment vertical="center"/>
    </xf>
    <xf numFmtId="281" fontId="6" fillId="0" borderId="0"/>
    <xf numFmtId="281" fontId="6" fillId="0" borderId="0">
      <alignment vertical="center"/>
    </xf>
    <xf numFmtId="178" fontId="6" fillId="0" borderId="0" applyFont="0" applyFill="0" applyBorder="0" applyAlignment="0" applyProtection="0">
      <alignment vertical="center"/>
    </xf>
    <xf numFmtId="281" fontId="25" fillId="0" borderId="0">
      <alignment vertical="center"/>
    </xf>
    <xf numFmtId="178" fontId="25" fillId="0" borderId="0" applyFont="0" applyFill="0" applyBorder="0" applyAlignment="0" applyProtection="0">
      <alignment vertical="center"/>
    </xf>
    <xf numFmtId="281" fontId="6" fillId="0" borderId="0">
      <alignment vertical="center"/>
    </xf>
    <xf numFmtId="178" fontId="6" fillId="0" borderId="0" applyFont="0" applyFill="0" applyBorder="0" applyAlignment="0" applyProtection="0">
      <alignment vertical="center"/>
    </xf>
    <xf numFmtId="281" fontId="25" fillId="0" borderId="0">
      <alignment vertical="center"/>
    </xf>
    <xf numFmtId="281" fontId="6" fillId="0" borderId="0">
      <alignment vertical="center"/>
    </xf>
    <xf numFmtId="178" fontId="6" fillId="0" borderId="0" applyFont="0" applyFill="0" applyBorder="0" applyAlignment="0" applyProtection="0">
      <alignment vertical="center"/>
    </xf>
    <xf numFmtId="281" fontId="25" fillId="0" borderId="0">
      <alignment vertical="center"/>
    </xf>
    <xf numFmtId="281" fontId="6" fillId="0" borderId="0">
      <alignment vertical="center"/>
    </xf>
    <xf numFmtId="178" fontId="86" fillId="0" borderId="0" applyFont="0" applyFill="0" applyBorder="0" applyAlignment="0" applyProtection="0">
      <alignment vertical="center"/>
    </xf>
    <xf numFmtId="281" fontId="122" fillId="0" borderId="0">
      <alignment vertical="center"/>
    </xf>
    <xf numFmtId="281" fontId="6" fillId="0" borderId="0">
      <alignment vertical="center"/>
    </xf>
    <xf numFmtId="178" fontId="86" fillId="0" borderId="0" applyFont="0" applyFill="0" applyBorder="0" applyAlignment="0" applyProtection="0">
      <alignment vertical="center"/>
    </xf>
    <xf numFmtId="281" fontId="6" fillId="0" borderId="0">
      <alignment vertical="center"/>
    </xf>
    <xf numFmtId="178" fontId="86" fillId="0" borderId="0" applyFont="0" applyFill="0" applyBorder="0" applyAlignment="0" applyProtection="0">
      <alignment vertical="center"/>
    </xf>
    <xf numFmtId="9" fontId="6" fillId="0" borderId="0" applyFont="0" applyFill="0" applyBorder="0" applyAlignment="0" applyProtection="0">
      <alignment vertical="center"/>
    </xf>
    <xf numFmtId="281" fontId="6" fillId="0" borderId="0"/>
    <xf numFmtId="9" fontId="6" fillId="0" borderId="0" applyFont="0" applyFill="0" applyBorder="0" applyAlignment="0" applyProtection="0"/>
    <xf numFmtId="281" fontId="6" fillId="0" borderId="0">
      <alignment vertical="center"/>
    </xf>
    <xf numFmtId="178" fontId="6" fillId="0" borderId="0" applyFont="0" applyFill="0" applyBorder="0" applyAlignment="0" applyProtection="0">
      <alignment vertical="center"/>
    </xf>
    <xf numFmtId="281" fontId="117" fillId="0" borderId="0">
      <alignment vertical="center"/>
    </xf>
    <xf numFmtId="281" fontId="117" fillId="0" borderId="0">
      <alignment vertical="center"/>
    </xf>
    <xf numFmtId="9" fontId="118" fillId="0" borderId="0" applyFont="0" applyFill="0" applyBorder="0" applyAlignment="0" applyProtection="0"/>
    <xf numFmtId="281" fontId="12" fillId="0" borderId="0">
      <alignment vertical="center"/>
    </xf>
    <xf numFmtId="178" fontId="6" fillId="0" borderId="0" applyFont="0" applyFill="0" applyBorder="0" applyAlignment="0" applyProtection="0">
      <alignment vertical="center"/>
    </xf>
    <xf numFmtId="178" fontId="6" fillId="0" borderId="0" applyFont="0" applyFill="0" applyBorder="0" applyAlignment="0" applyProtection="0">
      <alignment vertical="center"/>
    </xf>
    <xf numFmtId="281" fontId="12" fillId="0" borderId="0"/>
    <xf numFmtId="281" fontId="6" fillId="0" borderId="0"/>
    <xf numFmtId="281" fontId="6" fillId="0" borderId="0"/>
    <xf numFmtId="178" fontId="117" fillId="0" borderId="0" applyFont="0" applyFill="0" applyBorder="0" applyAlignment="0" applyProtection="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117" fillId="0" borderId="0">
      <alignment vertical="center"/>
    </xf>
    <xf numFmtId="281" fontId="90" fillId="0" borderId="0"/>
    <xf numFmtId="281" fontId="117" fillId="0" borderId="0">
      <alignment vertical="center"/>
    </xf>
    <xf numFmtId="281" fontId="117" fillId="0" borderId="0"/>
    <xf numFmtId="43" fontId="6" fillId="0" borderId="0" applyFont="0" applyFill="0" applyBorder="0" applyAlignment="0" applyProtection="0"/>
    <xf numFmtId="281" fontId="6" fillId="0" borderId="0"/>
    <xf numFmtId="281" fontId="6" fillId="0" borderId="0">
      <alignment vertical="center"/>
    </xf>
    <xf numFmtId="281" fontId="93" fillId="0" borderId="0"/>
    <xf numFmtId="281" fontId="117" fillId="0" borderId="0"/>
    <xf numFmtId="43" fontId="6" fillId="0" borderId="0" applyFont="0" applyFill="0" applyBorder="0" applyAlignment="0" applyProtection="0"/>
    <xf numFmtId="281" fontId="10" fillId="0" borderId="0">
      <alignment vertical="center"/>
    </xf>
    <xf numFmtId="281" fontId="12" fillId="0" borderId="0"/>
    <xf numFmtId="9" fontId="12" fillId="0" borderId="0" applyFont="0" applyFill="0" applyBorder="0" applyAlignment="0" applyProtection="0"/>
    <xf numFmtId="281" fontId="12" fillId="0" borderId="0"/>
    <xf numFmtId="178" fontId="11" fillId="0" borderId="0" applyFont="0" applyFill="0" applyBorder="0" applyAlignment="0" applyProtection="0"/>
    <xf numFmtId="281" fontId="18" fillId="0" borderId="0" applyNumberFormat="0" applyFill="0" applyBorder="0" applyAlignment="0" applyProtection="0"/>
    <xf numFmtId="281" fontId="11" fillId="0" borderId="0"/>
    <xf numFmtId="281" fontId="5" fillId="0" borderId="0"/>
    <xf numFmtId="178" fontId="5" fillId="0" borderId="0" applyFont="0" applyFill="0" applyBorder="0" applyAlignment="0" applyProtection="0">
      <alignment vertical="center"/>
    </xf>
    <xf numFmtId="281" fontId="5" fillId="0" borderId="0"/>
    <xf numFmtId="281" fontId="5" fillId="0" borderId="0"/>
    <xf numFmtId="281" fontId="5" fillId="0" borderId="0"/>
    <xf numFmtId="281" fontId="12" fillId="0" borderId="0"/>
    <xf numFmtId="281" fontId="12" fillId="0" borderId="0"/>
    <xf numFmtId="281" fontId="18" fillId="0" borderId="0" applyNumberFormat="0" applyFill="0" applyBorder="0" applyAlignment="0" applyProtection="0"/>
    <xf numFmtId="281" fontId="12" fillId="0" borderId="0"/>
    <xf numFmtId="281" fontId="5" fillId="0" borderId="0"/>
    <xf numFmtId="281" fontId="12" fillId="0" borderId="0"/>
    <xf numFmtId="281" fontId="5" fillId="0" borderId="0"/>
    <xf numFmtId="281" fontId="12" fillId="0" borderId="0"/>
    <xf numFmtId="281" fontId="18" fillId="0" borderId="0" applyNumberFormat="0" applyFill="0" applyBorder="0" applyAlignment="0" applyProtection="0"/>
    <xf numFmtId="281" fontId="5" fillId="0" borderId="0"/>
    <xf numFmtId="281" fontId="12" fillId="0" borderId="0"/>
    <xf numFmtId="281" fontId="5" fillId="0" borderId="0"/>
    <xf numFmtId="281" fontId="12" fillId="0" borderId="0"/>
    <xf numFmtId="281" fontId="5" fillId="0" borderId="0"/>
    <xf numFmtId="281" fontId="18" fillId="0" borderId="0" applyNumberFormat="0" applyFill="0" applyBorder="0" applyAlignment="0" applyProtection="0"/>
    <xf numFmtId="281" fontId="12" fillId="0" borderId="0"/>
    <xf numFmtId="281" fontId="12" fillId="0" borderId="0"/>
    <xf numFmtId="281" fontId="12" fillId="0" borderId="0"/>
    <xf numFmtId="281" fontId="5" fillId="0" borderId="0"/>
    <xf numFmtId="281" fontId="12" fillId="0" borderId="0"/>
    <xf numFmtId="281" fontId="12" fillId="0" borderId="0"/>
    <xf numFmtId="281" fontId="5" fillId="0" borderId="0"/>
    <xf numFmtId="281" fontId="18" fillId="0" borderId="0" applyNumberFormat="0" applyFill="0" applyBorder="0" applyAlignment="0" applyProtection="0"/>
    <xf numFmtId="281" fontId="10" fillId="0" borderId="0">
      <alignment vertical="center"/>
    </xf>
    <xf numFmtId="281" fontId="12" fillId="0" borderId="0"/>
    <xf numFmtId="281" fontId="5" fillId="0" borderId="0"/>
    <xf numFmtId="281" fontId="12" fillId="0" borderId="0"/>
    <xf numFmtId="281" fontId="5" fillId="0" borderId="0"/>
    <xf numFmtId="281" fontId="18" fillId="0" borderId="0" applyNumberFormat="0" applyFill="0" applyBorder="0" applyAlignment="0" applyProtection="0"/>
    <xf numFmtId="281" fontId="12" fillId="0" borderId="0"/>
    <xf numFmtId="281" fontId="12" fillId="0" borderId="0"/>
    <xf numFmtId="281" fontId="12" fillId="0" borderId="0"/>
    <xf numFmtId="281" fontId="12" fillId="0" borderId="0"/>
    <xf numFmtId="281" fontId="10" fillId="0" borderId="0">
      <alignment vertical="center"/>
    </xf>
    <xf numFmtId="281" fontId="5" fillId="0" borderId="0"/>
    <xf numFmtId="281" fontId="18" fillId="0" borderId="0" applyNumberFormat="0" applyFill="0" applyBorder="0" applyAlignment="0" applyProtection="0"/>
    <xf numFmtId="281" fontId="12" fillId="0" borderId="0"/>
    <xf numFmtId="281" fontId="25" fillId="0" borderId="0">
      <alignment vertical="top"/>
    </xf>
    <xf numFmtId="281" fontId="12" fillId="0" borderId="0"/>
    <xf numFmtId="281" fontId="12" fillId="0" borderId="0"/>
    <xf numFmtId="281" fontId="12" fillId="0" borderId="0"/>
    <xf numFmtId="281" fontId="12" fillId="0" borderId="0"/>
    <xf numFmtId="281" fontId="18" fillId="0" borderId="0" applyNumberFormat="0" applyFill="0" applyBorder="0" applyAlignment="0" applyProtection="0"/>
    <xf numFmtId="281" fontId="5" fillId="0" borderId="0"/>
    <xf numFmtId="281" fontId="10" fillId="0" borderId="0">
      <alignment vertical="center"/>
    </xf>
    <xf numFmtId="281" fontId="5" fillId="0" borderId="0"/>
    <xf numFmtId="281" fontId="12" fillId="0" borderId="0"/>
    <xf numFmtId="281" fontId="4" fillId="0" borderId="0"/>
    <xf numFmtId="281" fontId="4" fillId="0" borderId="0"/>
    <xf numFmtId="281" fontId="4" fillId="0" borderId="0"/>
    <xf numFmtId="281" fontId="12" fillId="0" borderId="0"/>
    <xf numFmtId="282" fontId="12" fillId="0" borderId="0"/>
    <xf numFmtId="0" fontId="10" fillId="0" borderId="0">
      <alignment vertical="center"/>
    </xf>
    <xf numFmtId="283" fontId="12" fillId="0" borderId="0"/>
    <xf numFmtId="0" fontId="3" fillId="0" borderId="0"/>
    <xf numFmtId="0" fontId="86" fillId="0" borderId="0">
      <alignment vertical="center"/>
    </xf>
    <xf numFmtId="0" fontId="96" fillId="0" borderId="63" applyNumberFormat="0" applyFill="0" applyAlignment="0" applyProtection="0"/>
    <xf numFmtId="178" fontId="24" fillId="0" borderId="0" applyFont="0" applyFill="0" applyBorder="0" applyAlignment="0" applyProtection="0"/>
    <xf numFmtId="284" fontId="2" fillId="0" borderId="0"/>
    <xf numFmtId="284" fontId="86" fillId="0" borderId="0"/>
    <xf numFmtId="284" fontId="10" fillId="0" borderId="0">
      <alignment vertical="center"/>
    </xf>
    <xf numFmtId="178" fontId="86" fillId="0" borderId="0" applyFont="0" applyFill="0" applyBorder="0" applyAlignment="0" applyProtection="0">
      <alignment vertical="center"/>
    </xf>
    <xf numFmtId="9" fontId="2" fillId="0" borderId="0" applyFont="0" applyFill="0" applyBorder="0" applyAlignment="0" applyProtection="0"/>
    <xf numFmtId="0" fontId="1" fillId="0" borderId="0"/>
    <xf numFmtId="0" fontId="25" fillId="0" borderId="0"/>
    <xf numFmtId="0" fontId="25" fillId="0" borderId="0"/>
    <xf numFmtId="43" fontId="1" fillId="0" borderId="0" applyFont="0" applyFill="0" applyBorder="0" applyAlignment="0" applyProtection="0"/>
  </cellStyleXfs>
  <cellXfs count="536">
    <xf numFmtId="281" fontId="0" fillId="0" borderId="0" xfId="0"/>
    <xf numFmtId="185" fontId="12" fillId="0" borderId="0" xfId="2" applyNumberFormat="1"/>
    <xf numFmtId="184" fontId="12" fillId="0" borderId="0" xfId="1" applyNumberFormat="1" applyFont="1" applyFill="1" applyAlignment="1">
      <alignment vertical="center"/>
    </xf>
    <xf numFmtId="281" fontId="64" fillId="0" borderId="0" xfId="0" applyFont="1"/>
    <xf numFmtId="281" fontId="27" fillId="25" borderId="0" xfId="0" applyFont="1" applyFill="1"/>
    <xf numFmtId="281" fontId="66" fillId="25" borderId="0" xfId="0" applyFont="1" applyFill="1"/>
    <xf numFmtId="281" fontId="67" fillId="25" borderId="0" xfId="0" applyFont="1" applyFill="1"/>
    <xf numFmtId="281" fontId="27" fillId="25" borderId="0" xfId="0" quotePrefix="1" applyFont="1" applyFill="1"/>
    <xf numFmtId="281" fontId="67" fillId="25" borderId="0" xfId="0" applyFont="1" applyFill="1" applyAlignment="1">
      <alignment horizontal="center"/>
    </xf>
    <xf numFmtId="281" fontId="27" fillId="0" borderId="0" xfId="0" applyFont="1"/>
    <xf numFmtId="3" fontId="62" fillId="0" borderId="0" xfId="0" applyNumberFormat="1" applyFont="1" applyAlignment="1">
      <alignment horizontal="right"/>
    </xf>
    <xf numFmtId="186" fontId="68" fillId="0" borderId="0" xfId="6" applyNumberFormat="1" applyFont="1" applyAlignment="1">
      <alignment horizontal="right"/>
    </xf>
    <xf numFmtId="281" fontId="66" fillId="0" borderId="0" xfId="0" applyFont="1"/>
    <xf numFmtId="3" fontId="69" fillId="0" borderId="0" xfId="0" applyNumberFormat="1" applyFont="1" applyAlignment="1">
      <alignment horizontal="right"/>
    </xf>
    <xf numFmtId="186" fontId="69" fillId="0" borderId="0" xfId="6" applyNumberFormat="1" applyFont="1" applyAlignment="1">
      <alignment horizontal="right"/>
    </xf>
    <xf numFmtId="3" fontId="27" fillId="0" borderId="0" xfId="0" applyNumberFormat="1" applyFont="1" applyAlignment="1">
      <alignment horizontal="right"/>
    </xf>
    <xf numFmtId="281" fontId="27" fillId="0" borderId="0" xfId="0" applyFont="1" applyAlignment="1">
      <alignment horizontal="right"/>
    </xf>
    <xf numFmtId="193" fontId="62" fillId="0" borderId="0" xfId="0" applyNumberFormat="1" applyFont="1" applyAlignment="1">
      <alignment horizontal="right"/>
    </xf>
    <xf numFmtId="281" fontId="13" fillId="0" borderId="0" xfId="0" applyFont="1"/>
    <xf numFmtId="281" fontId="70" fillId="0" borderId="0" xfId="0" applyFont="1"/>
    <xf numFmtId="281" fontId="71" fillId="0" borderId="0" xfId="0" applyFont="1"/>
    <xf numFmtId="193" fontId="13" fillId="0" borderId="0" xfId="0" applyNumberFormat="1" applyFont="1" applyAlignment="1">
      <alignment horizontal="right"/>
    </xf>
    <xf numFmtId="186" fontId="12" fillId="0" borderId="0" xfId="6" applyNumberFormat="1" applyFont="1" applyAlignment="1">
      <alignment horizontal="right"/>
    </xf>
    <xf numFmtId="4" fontId="62" fillId="0" borderId="0" xfId="0" applyNumberFormat="1" applyFont="1" applyAlignment="1">
      <alignment horizontal="right"/>
    </xf>
    <xf numFmtId="4" fontId="27" fillId="0" borderId="0" xfId="0" applyNumberFormat="1" applyFont="1" applyAlignment="1">
      <alignment horizontal="right"/>
    </xf>
    <xf numFmtId="193" fontId="27" fillId="0" borderId="0" xfId="0" applyNumberFormat="1" applyFont="1"/>
    <xf numFmtId="3" fontId="72" fillId="0" borderId="0" xfId="0" applyNumberFormat="1" applyFont="1" applyAlignment="1">
      <alignment vertical="center"/>
    </xf>
    <xf numFmtId="184" fontId="72" fillId="0" borderId="0" xfId="27" applyNumberFormat="1" applyFont="1" applyAlignment="1">
      <alignment vertical="center"/>
    </xf>
    <xf numFmtId="3" fontId="73" fillId="0" borderId="0" xfId="0" applyNumberFormat="1" applyFont="1" applyAlignment="1">
      <alignment vertical="center"/>
    </xf>
    <xf numFmtId="184" fontId="73" fillId="0" borderId="0" xfId="27" applyNumberFormat="1" applyFont="1" applyAlignment="1">
      <alignment vertical="center"/>
    </xf>
    <xf numFmtId="186" fontId="68" fillId="0" borderId="0" xfId="6" applyNumberFormat="1" applyFont="1"/>
    <xf numFmtId="281" fontId="63" fillId="5" borderId="0" xfId="2" applyFont="1" applyFill="1" applyAlignment="1">
      <alignment horizontal="left" vertical="center"/>
    </xf>
    <xf numFmtId="281" fontId="64" fillId="5" borderId="0" xfId="0" applyFont="1" applyFill="1"/>
    <xf numFmtId="281" fontId="67" fillId="25" borderId="0" xfId="0" applyFont="1" applyFill="1" applyAlignment="1">
      <alignment horizontal="centerContinuous"/>
    </xf>
    <xf numFmtId="185" fontId="62" fillId="0" borderId="0" xfId="0" applyNumberFormat="1" applyFont="1" applyAlignment="1">
      <alignment horizontal="right"/>
    </xf>
    <xf numFmtId="185" fontId="12" fillId="0" borderId="0" xfId="1" applyNumberFormat="1" applyFont="1" applyFill="1" applyAlignment="1">
      <alignment horizontal="center" vertical="center"/>
    </xf>
    <xf numFmtId="183" fontId="12" fillId="0" borderId="0" xfId="2" applyNumberFormat="1"/>
    <xf numFmtId="183" fontId="14" fillId="0" borderId="0" xfId="2" applyNumberFormat="1" applyFont="1"/>
    <xf numFmtId="195" fontId="62" fillId="0" borderId="0" xfId="0" applyNumberFormat="1" applyFont="1"/>
    <xf numFmtId="195" fontId="27" fillId="0" borderId="0" xfId="0" applyNumberFormat="1" applyFont="1"/>
    <xf numFmtId="193" fontId="68" fillId="0" borderId="0" xfId="0" applyNumberFormat="1" applyFont="1"/>
    <xf numFmtId="193" fontId="62" fillId="0" borderId="0" xfId="0" applyNumberFormat="1" applyFont="1"/>
    <xf numFmtId="281" fontId="62" fillId="0" borderId="0" xfId="0" applyFont="1"/>
    <xf numFmtId="186" fontId="74" fillId="0" borderId="0" xfId="6" applyNumberFormat="1" applyFont="1"/>
    <xf numFmtId="3" fontId="62" fillId="0" borderId="0" xfId="0" applyNumberFormat="1" applyFont="1"/>
    <xf numFmtId="3" fontId="27" fillId="0" borderId="0" xfId="0" applyNumberFormat="1" applyFont="1"/>
    <xf numFmtId="183" fontId="12" fillId="0" borderId="0" xfId="2" applyNumberFormat="1" applyAlignment="1">
      <alignment horizontal="left"/>
    </xf>
    <xf numFmtId="185" fontId="14" fillId="0" borderId="0" xfId="0" applyNumberFormat="1" applyFont="1" applyAlignment="1">
      <alignment horizontal="right"/>
    </xf>
    <xf numFmtId="281" fontId="14" fillId="0" borderId="0" xfId="0" applyFont="1"/>
    <xf numFmtId="193" fontId="14" fillId="0" borderId="0" xfId="0" applyNumberFormat="1" applyFont="1" applyAlignment="1">
      <alignment horizontal="right"/>
    </xf>
    <xf numFmtId="186" fontId="76" fillId="0" borderId="0" xfId="6" applyNumberFormat="1" applyFont="1" applyAlignment="1">
      <alignment horizontal="right"/>
    </xf>
    <xf numFmtId="281" fontId="14" fillId="0" borderId="0" xfId="2" applyFont="1"/>
    <xf numFmtId="184" fontId="12" fillId="0" borderId="0" xfId="1" applyNumberFormat="1" applyFont="1" applyFill="1" applyAlignment="1">
      <alignment horizontal="center" vertical="center"/>
    </xf>
    <xf numFmtId="185" fontId="22" fillId="0" borderId="0" xfId="2" applyNumberFormat="1" applyFont="1"/>
    <xf numFmtId="281" fontId="12" fillId="0" borderId="0" xfId="2"/>
    <xf numFmtId="185" fontId="19" fillId="0" borderId="0" xfId="2" quotePrefix="1" applyNumberFormat="1" applyFont="1"/>
    <xf numFmtId="184" fontId="14" fillId="0" borderId="18" xfId="1" applyNumberFormat="1" applyFont="1" applyFill="1" applyBorder="1" applyAlignment="1">
      <alignment horizontal="center" vertical="center"/>
    </xf>
    <xf numFmtId="183" fontId="14" fillId="0" borderId="0" xfId="2" applyNumberFormat="1" applyFont="1" applyAlignment="1">
      <alignment vertical="center"/>
    </xf>
    <xf numFmtId="184" fontId="12" fillId="0" borderId="0" xfId="1" applyNumberFormat="1" applyFont="1" applyFill="1"/>
    <xf numFmtId="4" fontId="12" fillId="0" borderId="0" xfId="2" applyNumberFormat="1"/>
    <xf numFmtId="281" fontId="12" fillId="0" borderId="0" xfId="2" applyAlignment="1">
      <alignment vertical="center"/>
    </xf>
    <xf numFmtId="184" fontId="14" fillId="0" borderId="6" xfId="1" applyNumberFormat="1" applyFont="1" applyFill="1" applyBorder="1" applyAlignment="1">
      <alignment vertical="center"/>
    </xf>
    <xf numFmtId="185" fontId="14" fillId="0" borderId="0" xfId="1" applyNumberFormat="1" applyFont="1" applyFill="1" applyBorder="1" applyAlignment="1">
      <alignment horizontal="center" vertical="center"/>
    </xf>
    <xf numFmtId="281" fontId="12" fillId="0" borderId="3" xfId="2" applyBorder="1" applyAlignment="1">
      <alignment horizontal="center" vertical="center"/>
    </xf>
    <xf numFmtId="281" fontId="27" fillId="5" borderId="0" xfId="0" applyFont="1" applyFill="1"/>
    <xf numFmtId="185" fontId="12" fillId="0" borderId="0" xfId="0" applyNumberFormat="1" applyFont="1" applyAlignment="1">
      <alignment horizontal="right"/>
    </xf>
    <xf numFmtId="183" fontId="14" fillId="0" borderId="0" xfId="2" applyNumberFormat="1" applyFont="1" applyAlignment="1">
      <alignment horizontal="left"/>
    </xf>
    <xf numFmtId="185" fontId="66" fillId="0" borderId="0" xfId="0" applyNumberFormat="1" applyFont="1"/>
    <xf numFmtId="186" fontId="12" fillId="0" borderId="0" xfId="6" applyNumberFormat="1" applyFont="1" applyFill="1"/>
    <xf numFmtId="185" fontId="70" fillId="0" borderId="0" xfId="0" applyNumberFormat="1" applyFont="1" applyAlignment="1">
      <alignment horizontal="right"/>
    </xf>
    <xf numFmtId="186" fontId="19" fillId="0" borderId="0" xfId="6" applyNumberFormat="1" applyFont="1" applyAlignment="1">
      <alignment horizontal="right"/>
    </xf>
    <xf numFmtId="49" fontId="67" fillId="25" borderId="0" xfId="0" applyNumberFormat="1" applyFont="1" applyFill="1" applyAlignment="1">
      <alignment horizontal="centerContinuous"/>
    </xf>
    <xf numFmtId="186" fontId="14" fillId="0" borderId="0" xfId="6" applyNumberFormat="1" applyFont="1" applyAlignment="1">
      <alignment horizontal="right"/>
    </xf>
    <xf numFmtId="49" fontId="27" fillId="25" borderId="0" xfId="0" quotePrefix="1" applyNumberFormat="1" applyFont="1" applyFill="1"/>
    <xf numFmtId="49" fontId="27" fillId="25" borderId="0" xfId="0" applyNumberFormat="1" applyFont="1" applyFill="1"/>
    <xf numFmtId="49" fontId="66" fillId="25" borderId="0" xfId="0" applyNumberFormat="1" applyFont="1" applyFill="1"/>
    <xf numFmtId="49" fontId="67" fillId="25" borderId="0" xfId="0" applyNumberFormat="1" applyFont="1" applyFill="1"/>
    <xf numFmtId="49" fontId="27" fillId="0" borderId="0" xfId="0" applyNumberFormat="1" applyFont="1"/>
    <xf numFmtId="281" fontId="93" fillId="0" borderId="0" xfId="0" applyFont="1"/>
    <xf numFmtId="281" fontId="65" fillId="0" borderId="0" xfId="0" applyFont="1"/>
    <xf numFmtId="281" fontId="64" fillId="24" borderId="0" xfId="0" applyFont="1" applyFill="1"/>
    <xf numFmtId="281" fontId="63" fillId="24" borderId="0" xfId="2" applyFont="1" applyFill="1" applyAlignment="1">
      <alignment horizontal="left" vertical="center" wrapText="1"/>
    </xf>
    <xf numFmtId="281" fontId="96" fillId="0" borderId="0" xfId="0" applyFont="1" applyAlignment="1">
      <alignment horizontal="left" vertical="center" indent="1"/>
    </xf>
    <xf numFmtId="281" fontId="0" fillId="0" borderId="0" xfId="0" applyAlignment="1">
      <alignment wrapText="1"/>
    </xf>
    <xf numFmtId="281" fontId="95" fillId="0" borderId="0" xfId="0" applyFont="1" applyAlignment="1">
      <alignment vertical="center" wrapText="1"/>
    </xf>
    <xf numFmtId="10" fontId="11" fillId="0" borderId="0" xfId="6" applyNumberFormat="1" applyFill="1" applyBorder="1"/>
    <xf numFmtId="281" fontId="96" fillId="0" borderId="0" xfId="0" applyFont="1" applyAlignment="1">
      <alignment vertical="center" wrapText="1"/>
    </xf>
    <xf numFmtId="281" fontId="96" fillId="0" borderId="0" xfId="0" applyFont="1" applyAlignment="1">
      <alignment horizontal="left" vertical="center" wrapText="1" indent="1"/>
    </xf>
    <xf numFmtId="186" fontId="104" fillId="0" borderId="0" xfId="6" applyNumberFormat="1" applyFont="1" applyFill="1" applyBorder="1" applyAlignment="1">
      <alignment horizontal="right"/>
    </xf>
    <xf numFmtId="186" fontId="105" fillId="0" borderId="0" xfId="6" applyNumberFormat="1" applyFont="1" applyFill="1" applyBorder="1"/>
    <xf numFmtId="186" fontId="0" fillId="0" borderId="0" xfId="0" applyNumberFormat="1"/>
    <xf numFmtId="186" fontId="97" fillId="0" borderId="0" xfId="6" applyNumberFormat="1" applyFont="1" applyFill="1" applyBorder="1"/>
    <xf numFmtId="186" fontId="104" fillId="0" borderId="0" xfId="6" applyNumberFormat="1" applyFont="1" applyFill="1" applyBorder="1"/>
    <xf numFmtId="186" fontId="105" fillId="0" borderId="0" xfId="6" applyNumberFormat="1" applyFont="1" applyFill="1" applyBorder="1" applyAlignment="1">
      <alignment horizontal="right"/>
    </xf>
    <xf numFmtId="281" fontId="98" fillId="0" borderId="0" xfId="0" applyFont="1" applyAlignment="1">
      <alignment vertical="center"/>
    </xf>
    <xf numFmtId="281" fontId="0" fillId="0" borderId="0" xfId="0" applyAlignment="1">
      <alignment vertical="top" wrapText="1"/>
    </xf>
    <xf numFmtId="10" fontId="105" fillId="0" borderId="0" xfId="6" applyNumberFormat="1" applyFont="1" applyFill="1" applyBorder="1" applyAlignment="1">
      <alignment horizontal="right"/>
    </xf>
    <xf numFmtId="10" fontId="97" fillId="0" borderId="0" xfId="6" applyNumberFormat="1" applyFont="1" applyFill="1" applyBorder="1"/>
    <xf numFmtId="199" fontId="106" fillId="0" borderId="0" xfId="382" applyNumberFormat="1" applyFont="1" applyFill="1" applyBorder="1" applyAlignment="1">
      <alignment horizontal="right"/>
    </xf>
    <xf numFmtId="281" fontId="100" fillId="0" borderId="0" xfId="0" applyFont="1" applyAlignment="1">
      <alignment horizontal="right" vertical="center"/>
    </xf>
    <xf numFmtId="199" fontId="99" fillId="0" borderId="0" xfId="382" applyNumberFormat="1" applyFont="1" applyFill="1" applyBorder="1" applyAlignment="1">
      <alignment horizontal="right"/>
    </xf>
    <xf numFmtId="1" fontId="105" fillId="0" borderId="0" xfId="6" applyNumberFormat="1" applyFont="1" applyFill="1" applyBorder="1" applyAlignment="1">
      <alignment horizontal="right"/>
    </xf>
    <xf numFmtId="1" fontId="98" fillId="0" borderId="0" xfId="0" applyNumberFormat="1" applyFont="1" applyAlignment="1">
      <alignment vertical="center"/>
    </xf>
    <xf numFmtId="1" fontId="102" fillId="0" borderId="0" xfId="0" applyNumberFormat="1" applyFont="1" applyAlignment="1">
      <alignment vertical="center"/>
    </xf>
    <xf numFmtId="281" fontId="107" fillId="0" borderId="0" xfId="0" applyFont="1" applyAlignment="1">
      <alignment horizontal="right"/>
    </xf>
    <xf numFmtId="281" fontId="102" fillId="0" borderId="0" xfId="0" applyFont="1" applyAlignment="1">
      <alignment vertical="center"/>
    </xf>
    <xf numFmtId="186" fontId="107" fillId="0" borderId="0" xfId="0" applyNumberFormat="1" applyFont="1" applyAlignment="1">
      <alignment horizontal="right"/>
    </xf>
    <xf numFmtId="186" fontId="103" fillId="0" borderId="0" xfId="0" applyNumberFormat="1" applyFont="1" applyAlignment="1">
      <alignment horizontal="right"/>
    </xf>
    <xf numFmtId="281" fontId="64" fillId="0" borderId="3" xfId="0" applyFont="1" applyBorder="1"/>
    <xf numFmtId="281" fontId="64" fillId="0" borderId="3" xfId="0" applyFont="1" applyBorder="1" applyAlignment="1">
      <alignment wrapText="1"/>
    </xf>
    <xf numFmtId="186" fontId="62" fillId="0" borderId="0" xfId="6" applyNumberFormat="1" applyFont="1" applyAlignment="1">
      <alignment horizontal="right"/>
    </xf>
    <xf numFmtId="200" fontId="105" fillId="0" borderId="0" xfId="6" applyNumberFormat="1" applyFont="1" applyFill="1" applyBorder="1" applyAlignment="1">
      <alignment horizontal="right"/>
    </xf>
    <xf numFmtId="204" fontId="62" fillId="0" borderId="0" xfId="1" applyNumberFormat="1" applyFont="1" applyAlignment="1">
      <alignment horizontal="right"/>
    </xf>
    <xf numFmtId="199" fontId="62" fillId="0" borderId="0" xfId="6" applyNumberFormat="1" applyFont="1" applyAlignment="1">
      <alignment horizontal="right"/>
    </xf>
    <xf numFmtId="199" fontId="71" fillId="0" borderId="0" xfId="6" applyNumberFormat="1" applyFont="1" applyAlignment="1">
      <alignment horizontal="right"/>
    </xf>
    <xf numFmtId="204" fontId="105" fillId="0" borderId="0" xfId="1" applyNumberFormat="1" applyFont="1" applyFill="1" applyBorder="1"/>
    <xf numFmtId="199" fontId="105" fillId="0" borderId="0" xfId="6" applyNumberFormat="1" applyFont="1" applyFill="1" applyBorder="1"/>
    <xf numFmtId="281" fontId="92" fillId="0" borderId="0" xfId="0" applyFont="1"/>
    <xf numFmtId="186" fontId="14" fillId="0" borderId="0" xfId="6" applyNumberFormat="1" applyFont="1" applyFill="1" applyBorder="1" applyAlignment="1">
      <alignment horizontal="right"/>
    </xf>
    <xf numFmtId="281" fontId="12" fillId="0" borderId="0" xfId="0" applyFont="1"/>
    <xf numFmtId="186" fontId="12" fillId="0" borderId="0" xfId="6" applyNumberFormat="1" applyFont="1" applyFill="1" applyBorder="1" applyAlignment="1">
      <alignment horizontal="right"/>
    </xf>
    <xf numFmtId="281" fontId="92" fillId="0" borderId="0" xfId="468" applyFont="1" applyAlignment="1"/>
    <xf numFmtId="281" fontId="94" fillId="0" borderId="0" xfId="468" applyFont="1" applyAlignment="1"/>
    <xf numFmtId="205" fontId="12" fillId="0" borderId="0" xfId="0" applyNumberFormat="1" applyFont="1"/>
    <xf numFmtId="185" fontId="13" fillId="0" borderId="0" xfId="0" applyNumberFormat="1" applyFont="1" applyAlignment="1">
      <alignment horizontal="right"/>
    </xf>
    <xf numFmtId="281" fontId="59" fillId="0" borderId="0" xfId="0" applyFont="1" applyAlignment="1">
      <alignment horizontal="justify" vertical="center"/>
    </xf>
    <xf numFmtId="281" fontId="23" fillId="0" borderId="0" xfId="0" applyFont="1" applyAlignment="1">
      <alignment vertical="center"/>
    </xf>
    <xf numFmtId="186" fontId="71" fillId="0" borderId="0" xfId="6" applyNumberFormat="1" applyFont="1" applyFill="1" applyAlignment="1">
      <alignment horizontal="right"/>
    </xf>
    <xf numFmtId="2" fontId="0" fillId="0" borderId="0" xfId="0" applyNumberFormat="1"/>
    <xf numFmtId="183" fontId="13" fillId="0" borderId="0" xfId="2" applyNumberFormat="1" applyFont="1"/>
    <xf numFmtId="281" fontId="12" fillId="0" borderId="3" xfId="2" applyBorder="1"/>
    <xf numFmtId="185" fontId="19" fillId="0" borderId="3" xfId="2" quotePrefix="1" applyNumberFormat="1" applyFont="1" applyBorder="1"/>
    <xf numFmtId="281" fontId="12" fillId="0" borderId="6" xfId="2" applyBorder="1"/>
    <xf numFmtId="185" fontId="19" fillId="0" borderId="6" xfId="2" quotePrefix="1" applyNumberFormat="1" applyFont="1" applyBorder="1"/>
    <xf numFmtId="3" fontId="13" fillId="0" borderId="0" xfId="0" applyNumberFormat="1" applyFont="1" applyAlignment="1">
      <alignment horizontal="right"/>
    </xf>
    <xf numFmtId="183" fontId="12" fillId="0" borderId="0" xfId="2" applyNumberFormat="1" applyAlignment="1">
      <alignment horizontal="centerContinuous" vertical="top" wrapText="1"/>
    </xf>
    <xf numFmtId="281" fontId="13" fillId="0" borderId="0" xfId="0" applyFont="1" applyAlignment="1">
      <alignment horizontal="right"/>
    </xf>
    <xf numFmtId="186" fontId="12" fillId="0" borderId="0" xfId="6" applyNumberFormat="1" applyFont="1" applyFill="1" applyAlignment="1">
      <alignment horizontal="right"/>
    </xf>
    <xf numFmtId="1" fontId="12" fillId="0" borderId="0" xfId="6" applyNumberFormat="1" applyFont="1" applyFill="1" applyAlignment="1">
      <alignment horizontal="right"/>
    </xf>
    <xf numFmtId="281" fontId="343" fillId="0" borderId="0" xfId="2" applyFont="1" applyAlignment="1">
      <alignment horizontal="left" vertical="center"/>
    </xf>
    <xf numFmtId="281" fontId="344" fillId="0" borderId="0" xfId="0" applyFont="1" applyAlignment="1">
      <alignment horizontal="centerContinuous"/>
    </xf>
    <xf numFmtId="281" fontId="344" fillId="0" borderId="0" xfId="0" applyFont="1"/>
    <xf numFmtId="49" fontId="12" fillId="0" borderId="0" xfId="0" quotePrefix="1" applyNumberFormat="1" applyFont="1"/>
    <xf numFmtId="49" fontId="12" fillId="0" borderId="0" xfId="0" applyNumberFormat="1" applyFont="1"/>
    <xf numFmtId="49" fontId="14" fillId="0" borderId="0" xfId="0" applyNumberFormat="1" applyFont="1"/>
    <xf numFmtId="49" fontId="344" fillId="0" borderId="0" xfId="0" applyNumberFormat="1" applyFont="1" applyAlignment="1">
      <alignment horizontal="centerContinuous"/>
    </xf>
    <xf numFmtId="49" fontId="344" fillId="0" borderId="0" xfId="0" applyNumberFormat="1" applyFont="1"/>
    <xf numFmtId="281" fontId="344" fillId="0" borderId="0" xfId="0" applyFont="1" applyAlignment="1">
      <alignment horizontal="center"/>
    </xf>
    <xf numFmtId="186" fontId="17" fillId="0" borderId="0" xfId="6" applyNumberFormat="1" applyFont="1" applyFill="1" applyAlignment="1">
      <alignment horizontal="right"/>
    </xf>
    <xf numFmtId="3" fontId="14" fillId="0" borderId="0" xfId="0" applyNumberFormat="1" applyFont="1" applyAlignment="1">
      <alignment horizontal="right"/>
    </xf>
    <xf numFmtId="3" fontId="12" fillId="0" borderId="0" xfId="0" applyNumberFormat="1" applyFont="1" applyAlignment="1">
      <alignment horizontal="right"/>
    </xf>
    <xf numFmtId="193" fontId="12" fillId="0" borderId="0" xfId="0" applyNumberFormat="1" applyFont="1" applyAlignment="1">
      <alignment horizontal="right"/>
    </xf>
    <xf numFmtId="186" fontId="14" fillId="0" borderId="0" xfId="6" applyNumberFormat="1" applyFont="1" applyFill="1" applyAlignment="1">
      <alignment horizontal="right"/>
    </xf>
    <xf numFmtId="281" fontId="12" fillId="0" borderId="0" xfId="0" applyFont="1" applyAlignment="1">
      <alignment horizontal="centerContinuous"/>
    </xf>
    <xf numFmtId="281" fontId="12" fillId="0" borderId="0" xfId="0" applyFont="1" applyAlignment="1">
      <alignment horizontal="right"/>
    </xf>
    <xf numFmtId="4" fontId="12" fillId="0" borderId="0" xfId="0" applyNumberFormat="1" applyFont="1" applyAlignment="1">
      <alignment horizontal="right"/>
    </xf>
    <xf numFmtId="193" fontId="12" fillId="0" borderId="0" xfId="0" applyNumberFormat="1" applyFont="1"/>
    <xf numFmtId="281" fontId="19" fillId="0" borderId="0" xfId="2" applyFont="1"/>
    <xf numFmtId="3" fontId="12" fillId="0" borderId="0" xfId="0" applyNumberFormat="1" applyFont="1"/>
    <xf numFmtId="281" fontId="94" fillId="0" borderId="0" xfId="0" applyFont="1"/>
    <xf numFmtId="3" fontId="29" fillId="0" borderId="0" xfId="0" applyNumberFormat="1" applyFont="1" applyAlignment="1">
      <alignment vertical="center"/>
    </xf>
    <xf numFmtId="184" fontId="29" fillId="0" borderId="0" xfId="27" applyNumberFormat="1" applyFont="1" applyFill="1" applyAlignment="1">
      <alignment vertical="center"/>
    </xf>
    <xf numFmtId="1" fontId="12" fillId="0" borderId="0" xfId="0" applyNumberFormat="1" applyFont="1"/>
    <xf numFmtId="1" fontId="12" fillId="0" borderId="0" xfId="0" applyNumberFormat="1" applyFont="1" applyAlignment="1">
      <alignment horizontal="right"/>
    </xf>
    <xf numFmtId="1" fontId="14" fillId="0" borderId="0" xfId="0" applyNumberFormat="1" applyFont="1"/>
    <xf numFmtId="1" fontId="14" fillId="0" borderId="0" xfId="0" applyNumberFormat="1" applyFont="1" applyAlignment="1">
      <alignment horizontal="right"/>
    </xf>
    <xf numFmtId="1" fontId="14" fillId="0" borderId="0" xfId="6" applyNumberFormat="1" applyFont="1" applyFill="1" applyAlignment="1">
      <alignment horizontal="right"/>
    </xf>
    <xf numFmtId="195" fontId="12" fillId="0" borderId="0" xfId="0" applyNumberFormat="1" applyFont="1"/>
    <xf numFmtId="1" fontId="12" fillId="0" borderId="0" xfId="6" applyNumberFormat="1" applyFont="1" applyFill="1"/>
    <xf numFmtId="186" fontId="345" fillId="0" borderId="0" xfId="6" applyNumberFormat="1" applyFont="1" applyFill="1"/>
    <xf numFmtId="281" fontId="74" fillId="0" borderId="0" xfId="6" applyNumberFormat="1" applyFont="1" applyFill="1"/>
    <xf numFmtId="281" fontId="346" fillId="0" borderId="0" xfId="2" applyFont="1" applyAlignment="1">
      <alignment horizontal="left" vertical="center"/>
    </xf>
    <xf numFmtId="49" fontId="13" fillId="0" borderId="0" xfId="0" applyNumberFormat="1" applyFont="1"/>
    <xf numFmtId="49" fontId="70" fillId="0" borderId="0" xfId="0" applyNumberFormat="1" applyFont="1"/>
    <xf numFmtId="49" fontId="347" fillId="0" borderId="0" xfId="0" applyNumberFormat="1" applyFont="1" applyAlignment="1">
      <alignment horizontal="centerContinuous"/>
    </xf>
    <xf numFmtId="49" fontId="347" fillId="0" borderId="0" xfId="0" applyNumberFormat="1" applyFont="1"/>
    <xf numFmtId="281" fontId="13" fillId="0" borderId="0" xfId="0" quotePrefix="1" applyFont="1"/>
    <xf numFmtId="281" fontId="347" fillId="0" borderId="0" xfId="0" applyFont="1" applyAlignment="1">
      <alignment horizontal="centerContinuous"/>
    </xf>
    <xf numFmtId="281" fontId="347" fillId="0" borderId="0" xfId="0" applyFont="1"/>
    <xf numFmtId="281" fontId="347" fillId="0" borderId="0" xfId="0" applyFont="1" applyAlignment="1">
      <alignment horizontal="center"/>
    </xf>
    <xf numFmtId="281" fontId="70" fillId="0" borderId="0" xfId="2" applyFont="1"/>
    <xf numFmtId="183" fontId="70" fillId="0" borderId="0" xfId="2" applyNumberFormat="1" applyFont="1"/>
    <xf numFmtId="281" fontId="13" fillId="0" borderId="0" xfId="2" applyFont="1" applyAlignment="1">
      <alignment horizontal="center" vertical="center"/>
    </xf>
    <xf numFmtId="184" fontId="13" fillId="0" borderId="0" xfId="1" applyNumberFormat="1" applyFont="1" applyFill="1" applyAlignment="1">
      <alignment horizontal="center" vertical="center"/>
    </xf>
    <xf numFmtId="185" fontId="13" fillId="0" borderId="0" xfId="2" applyNumberFormat="1" applyFont="1"/>
    <xf numFmtId="281" fontId="13" fillId="0" borderId="0" xfId="2" applyFont="1"/>
    <xf numFmtId="16" fontId="348" fillId="0" borderId="0" xfId="4" quotePrefix="1" applyNumberFormat="1" applyFont="1" applyFill="1" applyAlignment="1">
      <alignment horizontal="center" vertical="center"/>
    </xf>
    <xf numFmtId="186" fontId="21" fillId="0" borderId="0" xfId="6" applyNumberFormat="1" applyFont="1" applyFill="1" applyAlignment="1">
      <alignment horizontal="right"/>
    </xf>
    <xf numFmtId="186" fontId="13" fillId="0" borderId="0" xfId="6" applyNumberFormat="1" applyFont="1" applyFill="1" applyAlignment="1">
      <alignment horizontal="right"/>
    </xf>
    <xf numFmtId="281" fontId="348" fillId="0" borderId="0" xfId="4" quotePrefix="1" applyFont="1" applyFill="1" applyAlignment="1">
      <alignment horizontal="center" vertical="center"/>
    </xf>
    <xf numFmtId="281" fontId="348" fillId="0" borderId="0" xfId="4" applyFont="1" applyFill="1" applyAlignment="1">
      <alignment horizontal="center" vertical="center"/>
    </xf>
    <xf numFmtId="183" fontId="349" fillId="0" borderId="0" xfId="2" applyNumberFormat="1" applyFont="1"/>
    <xf numFmtId="281" fontId="21" fillId="0" borderId="0" xfId="2" applyFont="1" applyAlignment="1">
      <alignment horizontal="center" vertical="center"/>
    </xf>
    <xf numFmtId="281" fontId="348" fillId="0" borderId="0" xfId="4" quotePrefix="1" applyFont="1" applyFill="1" applyAlignment="1">
      <alignment horizontal="center"/>
    </xf>
    <xf numFmtId="281" fontId="348" fillId="0" borderId="0" xfId="4" applyFont="1" applyFill="1" applyAlignment="1">
      <alignment horizontal="center"/>
    </xf>
    <xf numFmtId="186" fontId="13" fillId="0" borderId="0" xfId="6" applyNumberFormat="1" applyFont="1" applyFill="1"/>
    <xf numFmtId="281" fontId="70" fillId="0" borderId="0" xfId="2" applyFont="1" applyAlignment="1">
      <alignment horizontal="center" vertical="center"/>
    </xf>
    <xf numFmtId="281" fontId="70" fillId="0" borderId="0" xfId="0" applyFont="1" applyAlignment="1">
      <alignment horizontal="right"/>
    </xf>
    <xf numFmtId="281" fontId="70" fillId="0" borderId="0" xfId="6" applyNumberFormat="1" applyFont="1" applyFill="1" applyAlignment="1">
      <alignment horizontal="right"/>
    </xf>
    <xf numFmtId="185" fontId="13" fillId="0" borderId="0" xfId="1" applyNumberFormat="1" applyFont="1" applyFill="1" applyAlignment="1">
      <alignment horizontal="right"/>
    </xf>
    <xf numFmtId="37" fontId="13" fillId="0" borderId="0" xfId="0" applyNumberFormat="1" applyFont="1" applyAlignment="1">
      <alignment horizontal="right"/>
    </xf>
    <xf numFmtId="37" fontId="13" fillId="0" borderId="0" xfId="0" applyNumberFormat="1" applyFont="1"/>
    <xf numFmtId="37" fontId="13" fillId="0" borderId="0" xfId="6" applyNumberFormat="1" applyFont="1" applyFill="1" applyAlignment="1">
      <alignment horizontal="right"/>
    </xf>
    <xf numFmtId="281" fontId="13" fillId="0" borderId="0" xfId="6" applyNumberFormat="1" applyFont="1" applyFill="1" applyAlignment="1">
      <alignment horizontal="right"/>
    </xf>
    <xf numFmtId="184" fontId="13" fillId="0" borderId="0" xfId="0" applyNumberFormat="1" applyFont="1" applyAlignment="1">
      <alignment horizontal="right"/>
    </xf>
    <xf numFmtId="185" fontId="13" fillId="0" borderId="0" xfId="1" applyNumberFormat="1" applyFont="1" applyFill="1"/>
    <xf numFmtId="281" fontId="13" fillId="0" borderId="19" xfId="0" applyFont="1" applyBorder="1"/>
    <xf numFmtId="196" fontId="349" fillId="0" borderId="0" xfId="202" applyNumberFormat="1" applyFont="1" applyFill="1" applyAlignment="1">
      <alignment horizontal="right"/>
    </xf>
    <xf numFmtId="196" fontId="349" fillId="0" borderId="0" xfId="0" applyNumberFormat="1" applyFont="1" applyAlignment="1">
      <alignment horizontal="right"/>
    </xf>
    <xf numFmtId="196" fontId="349" fillId="0" borderId="0" xfId="0" applyNumberFormat="1" applyFont="1"/>
    <xf numFmtId="196" fontId="13" fillId="0" borderId="0" xfId="0" applyNumberFormat="1" applyFont="1" applyAlignment="1">
      <alignment horizontal="right"/>
    </xf>
    <xf numFmtId="196" fontId="13" fillId="0" borderId="0" xfId="0" applyNumberFormat="1" applyFont="1"/>
    <xf numFmtId="196" fontId="21" fillId="0" borderId="0" xfId="202" applyNumberFormat="1" applyFont="1" applyFill="1" applyAlignment="1">
      <alignment horizontal="right"/>
    </xf>
    <xf numFmtId="281" fontId="13" fillId="0" borderId="0" xfId="6" applyNumberFormat="1" applyFont="1" applyFill="1"/>
    <xf numFmtId="37" fontId="13" fillId="0" borderId="0" xfId="6" applyNumberFormat="1" applyFont="1" applyFill="1"/>
    <xf numFmtId="177" fontId="13" fillId="0" borderId="0" xfId="0" applyNumberFormat="1" applyFont="1"/>
    <xf numFmtId="197" fontId="21" fillId="0" borderId="0" xfId="382" applyNumberFormat="1" applyFont="1" applyFill="1" applyBorder="1" applyAlignment="1">
      <alignment horizontal="right"/>
    </xf>
    <xf numFmtId="197" fontId="13" fillId="0" borderId="0" xfId="6" applyNumberFormat="1" applyFont="1" applyFill="1"/>
    <xf numFmtId="197" fontId="13" fillId="0" borderId="0" xfId="0" applyNumberFormat="1" applyFont="1"/>
    <xf numFmtId="37" fontId="70" fillId="0" borderId="0" xfId="0" applyNumberFormat="1" applyFont="1"/>
    <xf numFmtId="200" fontId="13" fillId="0" borderId="0" xfId="0" applyNumberFormat="1" applyFont="1"/>
    <xf numFmtId="198" fontId="13" fillId="0" borderId="0" xfId="0" applyNumberFormat="1" applyFont="1"/>
    <xf numFmtId="196" fontId="13" fillId="0" borderId="0" xfId="202" applyNumberFormat="1" applyFont="1" applyFill="1" applyAlignment="1">
      <alignment horizontal="right"/>
    </xf>
    <xf numFmtId="184" fontId="13" fillId="0" borderId="0" xfId="0" applyNumberFormat="1" applyFont="1"/>
    <xf numFmtId="185" fontId="13" fillId="0" borderId="0" xfId="0" applyNumberFormat="1" applyFont="1"/>
    <xf numFmtId="193" fontId="13" fillId="0" borderId="0" xfId="0" applyNumberFormat="1" applyFont="1"/>
    <xf numFmtId="186" fontId="13" fillId="0" borderId="0" xfId="0" applyNumberFormat="1" applyFont="1"/>
    <xf numFmtId="186" fontId="21" fillId="0" borderId="0" xfId="6" applyNumberFormat="1" applyFont="1" applyFill="1"/>
    <xf numFmtId="200" fontId="13" fillId="0" borderId="0" xfId="0" applyNumberFormat="1" applyFont="1" applyAlignment="1">
      <alignment horizontal="right"/>
    </xf>
    <xf numFmtId="199" fontId="13" fillId="0" borderId="0" xfId="0" applyNumberFormat="1" applyFont="1"/>
    <xf numFmtId="49" fontId="13" fillId="0" borderId="0" xfId="0" quotePrefix="1" applyNumberFormat="1" applyFont="1"/>
    <xf numFmtId="4" fontId="13" fillId="0" borderId="0" xfId="0" applyNumberFormat="1" applyFont="1" applyAlignment="1">
      <alignment horizontal="right"/>
    </xf>
    <xf numFmtId="281" fontId="349" fillId="0" borderId="0" xfId="2" applyFont="1"/>
    <xf numFmtId="3" fontId="13" fillId="0" borderId="0" xfId="0" applyNumberFormat="1" applyFont="1"/>
    <xf numFmtId="281" fontId="112" fillId="0" borderId="0" xfId="0" applyFont="1" applyAlignment="1">
      <alignment horizontal="center" vertical="center" wrapText="1"/>
    </xf>
    <xf numFmtId="191" fontId="105" fillId="0" borderId="0" xfId="6" applyNumberFormat="1" applyFont="1" applyFill="1" applyBorder="1"/>
    <xf numFmtId="186" fontId="17" fillId="0" borderId="0" xfId="6" applyNumberFormat="1" applyFont="1" applyAlignment="1">
      <alignment horizontal="right"/>
    </xf>
    <xf numFmtId="10" fontId="14" fillId="0" borderId="0" xfId="6" applyNumberFormat="1" applyFont="1" applyAlignment="1">
      <alignment horizontal="right"/>
    </xf>
    <xf numFmtId="181" fontId="12" fillId="0" borderId="0" xfId="0" applyNumberFormat="1" applyFont="1" applyAlignment="1">
      <alignment horizontal="right"/>
    </xf>
    <xf numFmtId="194" fontId="12" fillId="0" borderId="0" xfId="0" applyNumberFormat="1" applyFont="1" applyAlignment="1">
      <alignment horizontal="right"/>
    </xf>
    <xf numFmtId="186" fontId="19" fillId="0" borderId="18" xfId="6" applyNumberFormat="1" applyFont="1" applyFill="1" applyBorder="1" applyAlignment="1">
      <alignment horizontal="right" vertical="center"/>
    </xf>
    <xf numFmtId="186" fontId="19" fillId="0" borderId="6" xfId="6" applyNumberFormat="1" applyFont="1" applyFill="1" applyBorder="1" applyAlignment="1">
      <alignment horizontal="right" vertical="center"/>
    </xf>
    <xf numFmtId="186" fontId="19" fillId="0" borderId="6" xfId="6" applyNumberFormat="1" applyFont="1" applyBorder="1" applyAlignment="1">
      <alignment horizontal="right"/>
    </xf>
    <xf numFmtId="184" fontId="14" fillId="0" borderId="0" xfId="1" applyNumberFormat="1" applyFont="1" applyFill="1" applyBorder="1"/>
    <xf numFmtId="184" fontId="14" fillId="0" borderId="6" xfId="1" applyNumberFormat="1" applyFont="1" applyFill="1" applyBorder="1"/>
    <xf numFmtId="3" fontId="12" fillId="0" borderId="6" xfId="0" applyNumberFormat="1" applyFont="1" applyBorder="1" applyAlignment="1">
      <alignment horizontal="right"/>
    </xf>
    <xf numFmtId="186" fontId="12" fillId="0" borderId="6" xfId="6" applyNumberFormat="1" applyFont="1" applyFill="1" applyBorder="1" applyAlignment="1">
      <alignment horizontal="right"/>
    </xf>
    <xf numFmtId="281" fontId="12" fillId="0" borderId="6" xfId="0" applyFont="1" applyBorder="1"/>
    <xf numFmtId="184" fontId="14" fillId="0" borderId="3" xfId="1" applyNumberFormat="1" applyFont="1" applyFill="1" applyBorder="1"/>
    <xf numFmtId="186" fontId="17" fillId="0" borderId="3" xfId="6" applyNumberFormat="1" applyFont="1" applyBorder="1" applyAlignment="1">
      <alignment horizontal="right"/>
    </xf>
    <xf numFmtId="185" fontId="12" fillId="0" borderId="3" xfId="0" applyNumberFormat="1" applyFont="1" applyBorder="1" applyAlignment="1">
      <alignment horizontal="right"/>
    </xf>
    <xf numFmtId="185" fontId="14" fillId="0" borderId="6" xfId="1" applyNumberFormat="1" applyFont="1" applyFill="1" applyBorder="1"/>
    <xf numFmtId="185" fontId="14" fillId="0" borderId="3" xfId="1" applyNumberFormat="1" applyFont="1" applyFill="1" applyBorder="1"/>
    <xf numFmtId="281" fontId="350" fillId="0" borderId="0" xfId="0" applyFont="1"/>
    <xf numFmtId="185" fontId="16" fillId="0" borderId="0" xfId="0" applyNumberFormat="1" applyFont="1" applyAlignment="1">
      <alignment horizontal="right"/>
    </xf>
    <xf numFmtId="49" fontId="67" fillId="25" borderId="0" xfId="0" applyNumberFormat="1" applyFont="1" applyFill="1" applyAlignment="1">
      <alignment horizontal="center"/>
    </xf>
    <xf numFmtId="183" fontId="12" fillId="0" borderId="0" xfId="2" quotePrefix="1" applyNumberFormat="1" applyAlignment="1">
      <alignment horizontal="left"/>
    </xf>
    <xf numFmtId="185" fontId="351" fillId="0" borderId="0" xfId="0" applyNumberFormat="1" applyFont="1" applyAlignment="1">
      <alignment horizontal="right"/>
    </xf>
    <xf numFmtId="186" fontId="76" fillId="0" borderId="0" xfId="6" applyNumberFormat="1" applyFont="1" applyFill="1" applyAlignment="1">
      <alignment horizontal="right"/>
    </xf>
    <xf numFmtId="281" fontId="352" fillId="5" borderId="0" xfId="2" applyFont="1" applyFill="1" applyAlignment="1">
      <alignment horizontal="left" vertical="center"/>
    </xf>
    <xf numFmtId="49" fontId="67" fillId="25" borderId="0" xfId="0" applyNumberFormat="1" applyFont="1" applyFill="1" applyAlignment="1">
      <alignment horizontal="left"/>
    </xf>
    <xf numFmtId="281" fontId="67" fillId="25" borderId="0" xfId="0" applyFont="1" applyFill="1" applyAlignment="1">
      <alignment horizontal="left"/>
    </xf>
    <xf numFmtId="281" fontId="353" fillId="0" borderId="0" xfId="0" applyFont="1"/>
    <xf numFmtId="281" fontId="13" fillId="0" borderId="18" xfId="0" applyFont="1" applyBorder="1"/>
    <xf numFmtId="10" fontId="27" fillId="0" borderId="0" xfId="6" applyNumberFormat="1" applyFont="1"/>
    <xf numFmtId="186" fontId="76" fillId="0" borderId="0" xfId="6" applyNumberFormat="1" applyFont="1" applyBorder="1" applyAlignment="1">
      <alignment horizontal="right"/>
    </xf>
    <xf numFmtId="281" fontId="12" fillId="0" borderId="0" xfId="468" applyFont="1" applyAlignment="1"/>
    <xf numFmtId="281" fontId="356" fillId="0" borderId="0" xfId="0" applyFont="1"/>
    <xf numFmtId="186" fontId="357" fillId="0" borderId="47" xfId="46028" applyNumberFormat="1" applyFont="1" applyBorder="1">
      <alignment vertical="center"/>
    </xf>
    <xf numFmtId="185" fontId="0" fillId="0" borderId="47" xfId="46028" applyNumberFormat="1" applyFont="1" applyBorder="1">
      <alignment vertical="center"/>
    </xf>
    <xf numFmtId="186" fontId="12" fillId="0" borderId="3" xfId="46028" applyNumberFormat="1" applyFont="1" applyBorder="1" applyAlignment="1">
      <alignment horizontal="right"/>
    </xf>
    <xf numFmtId="186" fontId="12" fillId="0" borderId="3" xfId="46028" applyNumberFormat="1" applyFont="1" applyFill="1" applyBorder="1" applyAlignment="1">
      <alignment horizontal="right"/>
    </xf>
    <xf numFmtId="186" fontId="12" fillId="0" borderId="0" xfId="46028" applyNumberFormat="1" applyFont="1" applyAlignment="1">
      <alignment horizontal="right"/>
    </xf>
    <xf numFmtId="185" fontId="27" fillId="0" borderId="0" xfId="46027" applyNumberFormat="1" applyFont="1" applyAlignment="1"/>
    <xf numFmtId="186" fontId="109" fillId="0" borderId="0" xfId="46028" applyNumberFormat="1" applyFont="1" applyAlignment="1">
      <alignment horizontal="right"/>
    </xf>
    <xf numFmtId="185" fontId="66" fillId="0" borderId="0" xfId="46027" applyNumberFormat="1" applyFont="1" applyAlignment="1"/>
    <xf numFmtId="185" fontId="14" fillId="0" borderId="0" xfId="46027" applyNumberFormat="1" applyFont="1" applyFill="1" applyAlignment="1">
      <alignment horizontal="left" indent="1"/>
    </xf>
    <xf numFmtId="184" fontId="0" fillId="0" borderId="0" xfId="46027" applyNumberFormat="1" applyFont="1" applyAlignment="1">
      <alignment horizontal="right" vertical="center"/>
    </xf>
    <xf numFmtId="184" fontId="0" fillId="0" borderId="0" xfId="46027" applyNumberFormat="1" applyFont="1">
      <alignment vertical="center"/>
    </xf>
    <xf numFmtId="186" fontId="71" fillId="0" borderId="0" xfId="46028" applyNumberFormat="1" applyFont="1" applyAlignment="1">
      <alignment horizontal="right"/>
    </xf>
    <xf numFmtId="186" fontId="12" fillId="0" borderId="0" xfId="46028" applyNumberFormat="1" applyFont="1" applyFill="1" applyAlignment="1">
      <alignment horizontal="right"/>
    </xf>
    <xf numFmtId="185" fontId="0" fillId="0" borderId="0" xfId="46028" applyNumberFormat="1" applyFont="1">
      <alignment vertical="center"/>
    </xf>
    <xf numFmtId="186" fontId="71" fillId="0" borderId="0" xfId="46028" applyNumberFormat="1" applyFont="1" applyFill="1" applyAlignment="1">
      <alignment horizontal="right"/>
    </xf>
    <xf numFmtId="185" fontId="12" fillId="0" borderId="0" xfId="46027" applyNumberFormat="1" applyFont="1" applyAlignment="1">
      <alignment horizontal="left" indent="1"/>
    </xf>
    <xf numFmtId="185" fontId="12" fillId="0" borderId="0" xfId="46027" applyNumberFormat="1" applyFont="1" applyFill="1" applyAlignment="1">
      <alignment horizontal="left" indent="1"/>
    </xf>
    <xf numFmtId="0" fontId="10" fillId="0" borderId="0" xfId="46152">
      <alignment vertical="center"/>
    </xf>
    <xf numFmtId="0" fontId="10" fillId="0" borderId="0" xfId="46152" applyAlignment="1">
      <alignment horizontal="right" vertical="center"/>
    </xf>
    <xf numFmtId="0" fontId="357" fillId="0" borderId="0" xfId="46152" applyFont="1">
      <alignment vertical="center"/>
    </xf>
    <xf numFmtId="0" fontId="357" fillId="0" borderId="47" xfId="46152" applyFont="1" applyBorder="1">
      <alignment vertical="center"/>
    </xf>
    <xf numFmtId="183" fontId="14" fillId="0" borderId="47" xfId="46153" applyNumberFormat="1" applyFont="1" applyBorder="1" applyAlignment="1">
      <alignment horizontal="left" indent="1"/>
    </xf>
    <xf numFmtId="185" fontId="12" fillId="0" borderId="3" xfId="46152" applyNumberFormat="1" applyFont="1" applyBorder="1" applyAlignment="1">
      <alignment horizontal="right"/>
    </xf>
    <xf numFmtId="0" fontId="10" fillId="0" borderId="3" xfId="46152" applyBorder="1">
      <alignment vertical="center"/>
    </xf>
    <xf numFmtId="183" fontId="12" fillId="0" borderId="3" xfId="46153" applyNumberFormat="1" applyBorder="1" applyAlignment="1">
      <alignment horizontal="left" indent="2"/>
    </xf>
    <xf numFmtId="0" fontId="10" fillId="0" borderId="3" xfId="46152" applyBorder="1" applyAlignment="1">
      <alignment horizontal="left" vertical="center" indent="1"/>
    </xf>
    <xf numFmtId="185" fontId="12" fillId="0" borderId="0" xfId="46152" applyNumberFormat="1" applyFont="1" applyAlignment="1">
      <alignment horizontal="right"/>
    </xf>
    <xf numFmtId="183" fontId="12" fillId="0" borderId="0" xfId="46153" applyNumberFormat="1" applyAlignment="1">
      <alignment horizontal="left" indent="2"/>
    </xf>
    <xf numFmtId="0" fontId="10" fillId="0" borderId="0" xfId="46152" applyAlignment="1">
      <alignment horizontal="left" vertical="center" indent="1"/>
    </xf>
    <xf numFmtId="0" fontId="357" fillId="0" borderId="0" xfId="46152" applyFont="1" applyAlignment="1">
      <alignment horizontal="right" vertical="center"/>
    </xf>
    <xf numFmtId="0" fontId="67" fillId="25" borderId="0" xfId="46152" applyFont="1" applyFill="1" applyAlignment="1">
      <alignment horizontal="center"/>
    </xf>
    <xf numFmtId="0" fontId="66" fillId="25" borderId="0" xfId="46152" applyFont="1" applyFill="1" applyAlignment="1"/>
    <xf numFmtId="49" fontId="67" fillId="25" borderId="0" xfId="46152" applyNumberFormat="1" applyFont="1" applyFill="1" applyAlignment="1">
      <alignment horizontal="centerContinuous"/>
    </xf>
    <xf numFmtId="49" fontId="67" fillId="25" borderId="0" xfId="46152" applyNumberFormat="1" applyFont="1" applyFill="1" applyAlignment="1"/>
    <xf numFmtId="49" fontId="66" fillId="25" borderId="0" xfId="46152" applyNumberFormat="1" applyFont="1" applyFill="1" applyAlignment="1"/>
    <xf numFmtId="49" fontId="27" fillId="25" borderId="0" xfId="46152" quotePrefix="1" applyNumberFormat="1" applyFont="1" applyFill="1" applyAlignment="1"/>
    <xf numFmtId="0" fontId="10" fillId="25" borderId="0" xfId="46152" applyFill="1" applyAlignment="1">
      <alignment horizontal="right" vertical="center"/>
    </xf>
    <xf numFmtId="0" fontId="10" fillId="25" borderId="0" xfId="46152" applyFill="1">
      <alignment vertical="center"/>
    </xf>
    <xf numFmtId="0" fontId="359" fillId="25" borderId="0" xfId="46152" applyFont="1" applyFill="1">
      <alignment vertical="center"/>
    </xf>
    <xf numFmtId="185" fontId="357" fillId="0" borderId="47" xfId="46152" applyNumberFormat="1" applyFont="1" applyBorder="1">
      <alignment vertical="center"/>
    </xf>
    <xf numFmtId="0" fontId="358" fillId="0" borderId="3" xfId="46152" applyFont="1" applyBorder="1">
      <alignment vertical="center"/>
    </xf>
    <xf numFmtId="9" fontId="362" fillId="25" borderId="0" xfId="46152" applyNumberFormat="1" applyFont="1" applyFill="1">
      <alignment vertical="center"/>
    </xf>
    <xf numFmtId="9" fontId="362" fillId="0" borderId="0" xfId="46152" applyNumberFormat="1" applyFont="1">
      <alignment vertical="center"/>
    </xf>
    <xf numFmtId="0" fontId="123" fillId="0" borderId="0" xfId="46152" applyFont="1">
      <alignment vertical="center"/>
    </xf>
    <xf numFmtId="186" fontId="360" fillId="97" borderId="48" xfId="46152" applyNumberFormat="1" applyFont="1" applyFill="1" applyBorder="1">
      <alignment vertical="center"/>
    </xf>
    <xf numFmtId="0" fontId="361" fillId="0" borderId="0" xfId="46152" applyFont="1">
      <alignment vertical="center"/>
    </xf>
    <xf numFmtId="186" fontId="362" fillId="96" borderId="49" xfId="46152" applyNumberFormat="1" applyFont="1" applyFill="1" applyBorder="1">
      <alignment vertical="center"/>
    </xf>
    <xf numFmtId="186" fontId="10" fillId="96" borderId="0" xfId="46152" applyNumberFormat="1" applyFill="1">
      <alignment vertical="center"/>
    </xf>
    <xf numFmtId="186" fontId="362" fillId="96" borderId="50" xfId="46152" applyNumberFormat="1" applyFont="1" applyFill="1" applyBorder="1">
      <alignment vertical="center"/>
    </xf>
    <xf numFmtId="0" fontId="10" fillId="96" borderId="0" xfId="46152" applyFill="1">
      <alignment vertical="center"/>
    </xf>
    <xf numFmtId="0" fontId="363" fillId="96" borderId="0" xfId="46152" applyFont="1" applyFill="1">
      <alignment vertical="center"/>
    </xf>
    <xf numFmtId="0" fontId="354" fillId="98" borderId="0" xfId="46152" applyFont="1" applyFill="1" applyAlignment="1">
      <alignment horizontal="right" vertical="center"/>
    </xf>
    <xf numFmtId="0" fontId="354" fillId="98" borderId="0" xfId="46152" applyFont="1" applyFill="1">
      <alignment vertical="center"/>
    </xf>
    <xf numFmtId="185" fontId="62" fillId="0" borderId="0" xfId="46152" applyNumberFormat="1" applyFont="1" applyAlignment="1">
      <alignment horizontal="right"/>
    </xf>
    <xf numFmtId="0" fontId="13" fillId="0" borderId="0" xfId="46152" applyFont="1" applyAlignment="1"/>
    <xf numFmtId="183" fontId="12" fillId="0" borderId="0" xfId="46153" applyNumberFormat="1"/>
    <xf numFmtId="0" fontId="10" fillId="3" borderId="0" xfId="46152" applyFill="1">
      <alignment vertical="center"/>
    </xf>
    <xf numFmtId="0" fontId="14" fillId="0" borderId="0" xfId="46152" applyFont="1" applyAlignment="1"/>
    <xf numFmtId="0" fontId="358" fillId="0" borderId="0" xfId="46152" applyFont="1" applyAlignment="1">
      <alignment horizontal="right" vertical="center"/>
    </xf>
    <xf numFmtId="0" fontId="10" fillId="0" borderId="0" xfId="46152" applyAlignment="1">
      <alignment horizontal="left" vertical="center" indent="6"/>
    </xf>
    <xf numFmtId="183" fontId="14" fillId="0" borderId="0" xfId="46153" applyNumberFormat="1" applyFont="1"/>
    <xf numFmtId="0" fontId="355" fillId="0" borderId="0" xfId="46152" applyFont="1" applyAlignment="1">
      <alignment horizontal="right" vertical="center"/>
    </xf>
    <xf numFmtId="0" fontId="355" fillId="0" borderId="0" xfId="46152" applyFont="1">
      <alignment vertical="center"/>
    </xf>
    <xf numFmtId="0" fontId="364" fillId="0" borderId="0" xfId="46152" applyFont="1">
      <alignment vertical="center"/>
    </xf>
    <xf numFmtId="0" fontId="365" fillId="0" borderId="0" xfId="46152" applyFont="1" applyAlignment="1">
      <alignment horizontal="right" vertical="center"/>
    </xf>
    <xf numFmtId="0" fontId="365" fillId="0" borderId="0" xfId="46152" applyFont="1">
      <alignment vertical="center"/>
    </xf>
    <xf numFmtId="0" fontId="366" fillId="0" borderId="0" xfId="46152" applyFont="1" applyAlignment="1"/>
    <xf numFmtId="283" fontId="367" fillId="0" borderId="0" xfId="46153" applyFont="1" applyAlignment="1">
      <alignment horizontal="left" vertical="center"/>
    </xf>
    <xf numFmtId="186" fontId="361" fillId="0" borderId="51" xfId="46152" applyNumberFormat="1" applyFont="1" applyBorder="1" applyAlignment="1">
      <alignment horizontal="right" vertical="center"/>
    </xf>
    <xf numFmtId="186" fontId="361" fillId="0" borderId="2" xfId="46152" applyNumberFormat="1" applyFont="1" applyBorder="1">
      <alignment vertical="center"/>
    </xf>
    <xf numFmtId="0" fontId="361" fillId="0" borderId="2" xfId="46152" applyFont="1" applyBorder="1">
      <alignment vertical="center"/>
    </xf>
    <xf numFmtId="186" fontId="368" fillId="97" borderId="52" xfId="46152" applyNumberFormat="1" applyFont="1" applyFill="1" applyBorder="1" applyAlignment="1">
      <alignment horizontal="center" vertical="center" wrapText="1"/>
    </xf>
    <xf numFmtId="0" fontId="10" fillId="25" borderId="2" xfId="46152" applyFill="1" applyBorder="1">
      <alignment vertical="center"/>
    </xf>
    <xf numFmtId="0" fontId="10" fillId="25" borderId="53" xfId="46152" applyFill="1" applyBorder="1" applyAlignment="1">
      <alignment horizontal="center" vertical="center" wrapText="1"/>
    </xf>
    <xf numFmtId="0" fontId="354" fillId="0" borderId="0" xfId="46152" applyFont="1">
      <alignment vertical="center"/>
    </xf>
    <xf numFmtId="49" fontId="66" fillId="25" borderId="54" xfId="46152" applyNumberFormat="1" applyFont="1" applyFill="1" applyBorder="1" applyAlignment="1">
      <alignment horizontal="center" vertical="center"/>
    </xf>
    <xf numFmtId="49" fontId="66" fillId="25" borderId="0" xfId="46152" applyNumberFormat="1" applyFont="1" applyFill="1" applyAlignment="1">
      <alignment horizontal="center" vertical="center"/>
    </xf>
    <xf numFmtId="0" fontId="354" fillId="0" borderId="55" xfId="46152" applyFont="1" applyBorder="1">
      <alignment vertical="center"/>
    </xf>
    <xf numFmtId="49" fontId="67" fillId="25" borderId="54" xfId="46152" applyNumberFormat="1" applyFont="1" applyFill="1" applyBorder="1" applyAlignment="1">
      <alignment horizontal="centerContinuous"/>
    </xf>
    <xf numFmtId="0" fontId="369" fillId="25" borderId="56" xfId="46152" applyFont="1" applyFill="1" applyBorder="1" applyAlignment="1">
      <alignment horizontal="centerContinuous" vertical="justify" wrapText="1"/>
    </xf>
    <xf numFmtId="0" fontId="369" fillId="25" borderId="1" xfId="46152" applyFont="1" applyFill="1" applyBorder="1" applyAlignment="1">
      <alignment horizontal="centerContinuous" vertical="justify" wrapText="1"/>
    </xf>
    <xf numFmtId="0" fontId="67" fillId="25" borderId="1" xfId="46152" applyFont="1" applyFill="1" applyBorder="1" applyAlignment="1">
      <alignment horizontal="centerContinuous"/>
    </xf>
    <xf numFmtId="0" fontId="354" fillId="0" borderId="1" xfId="46152" applyFont="1" applyBorder="1">
      <alignment vertical="center"/>
    </xf>
    <xf numFmtId="0" fontId="354" fillId="0" borderId="57" xfId="46152" applyFont="1" applyBorder="1">
      <alignment vertical="center"/>
    </xf>
    <xf numFmtId="0" fontId="354" fillId="0" borderId="0" xfId="46152" applyFont="1" applyAlignment="1">
      <alignment horizontal="right" vertical="center"/>
    </xf>
    <xf numFmtId="283" fontId="70" fillId="0" borderId="0" xfId="46153" applyFont="1" applyAlignment="1">
      <alignment horizontal="left" vertical="center"/>
    </xf>
    <xf numFmtId="0" fontId="370" fillId="0" borderId="0" xfId="46152" quotePrefix="1" applyFont="1" applyAlignment="1"/>
    <xf numFmtId="0" fontId="13" fillId="3" borderId="0" xfId="46152" applyFont="1" applyFill="1" applyAlignment="1"/>
    <xf numFmtId="283" fontId="70" fillId="3" borderId="0" xfId="46153" applyFont="1" applyFill="1" applyAlignment="1">
      <alignment horizontal="left" vertical="center"/>
    </xf>
    <xf numFmtId="0" fontId="13" fillId="0" borderId="0" xfId="46152" quotePrefix="1" applyFont="1" applyAlignment="1"/>
    <xf numFmtId="186" fontId="360" fillId="0" borderId="0" xfId="46152" applyNumberFormat="1" applyFont="1">
      <alignment vertical="center"/>
    </xf>
    <xf numFmtId="0" fontId="366" fillId="3" borderId="0" xfId="46152" applyFont="1" applyFill="1" applyAlignment="1"/>
    <xf numFmtId="0" fontId="361" fillId="3" borderId="0" xfId="46152" applyFont="1" applyFill="1">
      <alignment vertical="center"/>
    </xf>
    <xf numFmtId="186" fontId="10" fillId="0" borderId="0" xfId="46152" applyNumberFormat="1" applyAlignment="1">
      <alignment horizontal="right" vertical="center"/>
    </xf>
    <xf numFmtId="0" fontId="366" fillId="0" borderId="0" xfId="46152" applyFont="1" applyAlignment="1">
      <alignment horizontal="centerContinuous"/>
    </xf>
    <xf numFmtId="283" fontId="367" fillId="0" borderId="0" xfId="46153" applyFont="1" applyAlignment="1">
      <alignment horizontal="centerContinuous" vertical="center"/>
    </xf>
    <xf numFmtId="0" fontId="371" fillId="0" borderId="0" xfId="46152" applyFont="1" applyAlignment="1">
      <alignment horizontal="centerContinuous" vertical="center"/>
    </xf>
    <xf numFmtId="0" fontId="354" fillId="25" borderId="0" xfId="46152" applyFont="1" applyFill="1">
      <alignment vertical="center"/>
    </xf>
    <xf numFmtId="0" fontId="354" fillId="25" borderId="0" xfId="46152" applyFont="1" applyFill="1" applyAlignment="1">
      <alignment horizontal="right" vertical="center"/>
    </xf>
    <xf numFmtId="283" fontId="17" fillId="0" borderId="0" xfId="46153" applyFont="1" applyAlignment="1">
      <alignment horizontal="left" vertical="center"/>
    </xf>
    <xf numFmtId="0" fontId="372" fillId="0" borderId="0" xfId="46152" applyFont="1">
      <alignment vertical="center"/>
    </xf>
    <xf numFmtId="0" fontId="372" fillId="0" borderId="0" xfId="46152" applyFont="1" applyAlignment="1">
      <alignment horizontal="right" vertical="center"/>
    </xf>
    <xf numFmtId="0" fontId="373" fillId="0" borderId="0" xfId="46152" applyFont="1" applyAlignment="1">
      <alignment horizontal="right" vertical="center"/>
    </xf>
    <xf numFmtId="0" fontId="373" fillId="0" borderId="0" xfId="46152" applyFont="1">
      <alignment vertical="center"/>
    </xf>
    <xf numFmtId="0" fontId="374" fillId="0" borderId="0" xfId="46152" applyFont="1" applyAlignment="1"/>
    <xf numFmtId="283" fontId="375" fillId="0" borderId="0" xfId="46153" applyFont="1" applyAlignment="1">
      <alignment horizontal="left" vertical="center"/>
    </xf>
    <xf numFmtId="281" fontId="376" fillId="5" borderId="0" xfId="2" applyFont="1" applyFill="1" applyAlignment="1">
      <alignment horizontal="left" vertical="center"/>
    </xf>
    <xf numFmtId="281" fontId="377" fillId="5" borderId="0" xfId="0" applyFont="1" applyFill="1"/>
    <xf numFmtId="281" fontId="218" fillId="0" borderId="0" xfId="0" applyFont="1"/>
    <xf numFmtId="281" fontId="377" fillId="0" borderId="0" xfId="0" applyFont="1"/>
    <xf numFmtId="281" fontId="377" fillId="25" borderId="0" xfId="0" applyFont="1" applyFill="1"/>
    <xf numFmtId="281" fontId="218" fillId="25" borderId="0" xfId="0" applyFont="1" applyFill="1"/>
    <xf numFmtId="281" fontId="378" fillId="25" borderId="0" xfId="0" applyFont="1" applyFill="1"/>
    <xf numFmtId="49" fontId="377" fillId="25" borderId="0" xfId="0" quotePrefix="1" applyNumberFormat="1" applyFont="1" applyFill="1"/>
    <xf numFmtId="49" fontId="377" fillId="25" borderId="0" xfId="0" applyNumberFormat="1" applyFont="1" applyFill="1"/>
    <xf numFmtId="49" fontId="218" fillId="25" borderId="0" xfId="0" applyNumberFormat="1" applyFont="1" applyFill="1"/>
    <xf numFmtId="49" fontId="378" fillId="25" borderId="0" xfId="0" applyNumberFormat="1" applyFont="1" applyFill="1" applyAlignment="1">
      <alignment horizontal="centerContinuous"/>
    </xf>
    <xf numFmtId="49" fontId="378" fillId="25" borderId="0" xfId="0" applyNumberFormat="1" applyFont="1" applyFill="1"/>
    <xf numFmtId="281" fontId="378" fillId="25" borderId="0" xfId="0" applyFont="1" applyFill="1" applyAlignment="1">
      <alignment horizontal="center"/>
    </xf>
    <xf numFmtId="281" fontId="379" fillId="0" borderId="0" xfId="2" applyFont="1"/>
    <xf numFmtId="281" fontId="380" fillId="0" borderId="0" xfId="0" applyFont="1"/>
    <xf numFmtId="185" fontId="381" fillId="0" borderId="0" xfId="0" applyNumberFormat="1" applyFont="1" applyAlignment="1">
      <alignment horizontal="right"/>
    </xf>
    <xf numFmtId="186" fontId="382" fillId="0" borderId="0" xfId="6" applyNumberFormat="1" applyFont="1" applyAlignment="1">
      <alignment horizontal="right"/>
    </xf>
    <xf numFmtId="281" fontId="353" fillId="0" borderId="0" xfId="0" quotePrefix="1" applyFont="1" applyAlignment="1">
      <alignment horizontal="left" indent="1"/>
    </xf>
    <xf numFmtId="185" fontId="150" fillId="0" borderId="0" xfId="0" applyNumberFormat="1" applyFont="1" applyAlignment="1">
      <alignment horizontal="right"/>
    </xf>
    <xf numFmtId="281" fontId="11" fillId="0" borderId="0" xfId="0" applyFont="1"/>
    <xf numFmtId="281" fontId="353" fillId="0" borderId="0" xfId="0" quotePrefix="1" applyFont="1"/>
    <xf numFmtId="281" fontId="383" fillId="0" borderId="58" xfId="0" applyFont="1" applyBorder="1" applyAlignment="1">
      <alignment horizontal="justify" vertical="center" wrapText="1"/>
    </xf>
    <xf numFmtId="281" fontId="14" fillId="0" borderId="59" xfId="0" applyFont="1" applyBorder="1" applyAlignment="1">
      <alignment horizontal="center" vertical="center" wrapText="1"/>
    </xf>
    <xf numFmtId="281" fontId="383" fillId="0" borderId="60" xfId="0" applyFont="1" applyBorder="1" applyAlignment="1">
      <alignment horizontal="justify" vertical="center" wrapText="1"/>
    </xf>
    <xf numFmtId="281" fontId="385" fillId="0" borderId="60" xfId="0" applyFont="1" applyBorder="1" applyAlignment="1">
      <alignment horizontal="justify" vertical="center" wrapText="1"/>
    </xf>
    <xf numFmtId="281" fontId="17" fillId="0" borderId="51" xfId="0" applyFont="1" applyBorder="1" applyAlignment="1">
      <alignment horizontal="center" vertical="center" wrapText="1"/>
    </xf>
    <xf numFmtId="281" fontId="383" fillId="0" borderId="61" xfId="0" applyFont="1" applyBorder="1" applyAlignment="1">
      <alignment horizontal="justify" vertical="center" wrapText="1"/>
    </xf>
    <xf numFmtId="281" fontId="384" fillId="0" borderId="51" xfId="0" applyFont="1" applyBorder="1" applyAlignment="1">
      <alignment horizontal="center" vertical="center" wrapText="1"/>
    </xf>
    <xf numFmtId="281" fontId="386" fillId="0" borderId="51" xfId="0" applyFont="1" applyBorder="1" applyAlignment="1">
      <alignment horizontal="center" vertical="center" wrapText="1"/>
    </xf>
    <xf numFmtId="281" fontId="384" fillId="0" borderId="60" xfId="0" applyFont="1" applyBorder="1" applyAlignment="1">
      <alignment horizontal="center" vertical="center" wrapText="1"/>
    </xf>
    <xf numFmtId="281" fontId="17" fillId="0" borderId="60" xfId="0" applyFont="1" applyBorder="1" applyAlignment="1">
      <alignment horizontal="justify" vertical="center" wrapText="1"/>
    </xf>
    <xf numFmtId="281" fontId="384" fillId="0" borderId="60" xfId="0" applyFont="1" applyBorder="1" applyAlignment="1">
      <alignment horizontal="justify" vertical="center" wrapText="1"/>
    </xf>
    <xf numFmtId="281" fontId="14" fillId="0" borderId="62" xfId="0" applyFont="1" applyBorder="1" applyAlignment="1">
      <alignment horizontal="center" vertical="center" wrapText="1"/>
    </xf>
    <xf numFmtId="281" fontId="388" fillId="0" borderId="58" xfId="0" applyFont="1" applyBorder="1" applyAlignment="1">
      <alignment horizontal="justify" vertical="center" wrapText="1"/>
    </xf>
    <xf numFmtId="281" fontId="69" fillId="0" borderId="59" xfId="0" applyFont="1" applyBorder="1" applyAlignment="1">
      <alignment horizontal="center" vertical="center" wrapText="1"/>
    </xf>
    <xf numFmtId="281" fontId="388" fillId="0" borderId="60" xfId="0" applyFont="1" applyBorder="1" applyAlignment="1">
      <alignment horizontal="justify" vertical="center" wrapText="1"/>
    </xf>
    <xf numFmtId="281" fontId="390" fillId="0" borderId="60" xfId="0" applyFont="1" applyBorder="1" applyAlignment="1">
      <alignment horizontal="justify" vertical="center" wrapText="1"/>
    </xf>
    <xf numFmtId="204" fontId="68" fillId="0" borderId="51" xfId="1" applyNumberFormat="1" applyFont="1" applyBorder="1" applyAlignment="1">
      <alignment horizontal="center" vertical="center" wrapText="1"/>
    </xf>
    <xf numFmtId="186" fontId="78" fillId="0" borderId="51" xfId="1" applyNumberFormat="1" applyFont="1" applyBorder="1" applyAlignment="1">
      <alignment horizontal="center" vertical="center" wrapText="1"/>
    </xf>
    <xf numFmtId="0" fontId="3" fillId="3" borderId="0" xfId="46152" applyFont="1" applyFill="1">
      <alignment vertical="center"/>
    </xf>
    <xf numFmtId="0" fontId="3" fillId="0" borderId="0" xfId="46152" applyFont="1">
      <alignment vertical="center"/>
    </xf>
    <xf numFmtId="0" fontId="3" fillId="0" borderId="0" xfId="46152" applyFont="1" applyAlignment="1">
      <alignment horizontal="right" vertical="center"/>
    </xf>
    <xf numFmtId="185" fontId="14" fillId="96" borderId="0" xfId="46152" applyNumberFormat="1" applyFont="1" applyFill="1" applyAlignment="1">
      <alignment horizontal="right"/>
    </xf>
    <xf numFmtId="186" fontId="14" fillId="96" borderId="0" xfId="46028" applyNumberFormat="1" applyFont="1" applyFill="1" applyAlignment="1">
      <alignment horizontal="right"/>
    </xf>
    <xf numFmtId="0" fontId="14" fillId="96" borderId="0" xfId="46152" applyFont="1" applyFill="1" applyAlignment="1"/>
    <xf numFmtId="3" fontId="123" fillId="96" borderId="0" xfId="46152" applyNumberFormat="1" applyFont="1" applyFill="1">
      <alignment vertical="center"/>
    </xf>
    <xf numFmtId="185" fontId="62" fillId="96" borderId="0" xfId="46027" applyNumberFormat="1" applyFont="1" applyFill="1" applyAlignment="1"/>
    <xf numFmtId="186" fontId="12" fillId="96" borderId="0" xfId="46028" applyNumberFormat="1" applyFont="1" applyFill="1" applyAlignment="1">
      <alignment horizontal="right"/>
    </xf>
    <xf numFmtId="185" fontId="62" fillId="96" borderId="0" xfId="46152" applyNumberFormat="1" applyFont="1" applyFill="1" applyAlignment="1">
      <alignment horizontal="right"/>
    </xf>
    <xf numFmtId="185" fontId="10" fillId="0" borderId="0" xfId="46152" applyNumberFormat="1">
      <alignment vertical="center"/>
    </xf>
    <xf numFmtId="204" fontId="12" fillId="0" borderId="51" xfId="1" applyNumberFormat="1" applyFont="1" applyBorder="1" applyAlignment="1">
      <alignment horizontal="right" vertical="center" wrapText="1"/>
    </xf>
    <xf numFmtId="183" fontId="17" fillId="0" borderId="51" xfId="1" applyFont="1" applyBorder="1" applyAlignment="1">
      <alignment horizontal="center" vertical="center" wrapText="1"/>
    </xf>
    <xf numFmtId="204" fontId="12" fillId="0" borderId="51" xfId="1" applyNumberFormat="1" applyFont="1" applyBorder="1" applyAlignment="1">
      <alignment horizontal="center" vertical="center" wrapText="1"/>
    </xf>
    <xf numFmtId="186" fontId="17" fillId="0" borderId="51" xfId="6" applyNumberFormat="1" applyFont="1" applyBorder="1" applyAlignment="1">
      <alignment horizontal="center" vertical="center" wrapText="1"/>
    </xf>
    <xf numFmtId="186" fontId="12" fillId="0" borderId="51" xfId="1" applyNumberFormat="1" applyFont="1" applyBorder="1" applyAlignment="1">
      <alignment horizontal="center" vertical="center" wrapText="1"/>
    </xf>
    <xf numFmtId="186" fontId="17" fillId="0" borderId="51" xfId="1" applyNumberFormat="1" applyFont="1" applyBorder="1" applyAlignment="1">
      <alignment horizontal="center" vertical="center" wrapText="1"/>
    </xf>
    <xf numFmtId="204" fontId="12" fillId="0" borderId="51" xfId="1" applyNumberFormat="1" applyFont="1" applyBorder="1" applyAlignment="1">
      <alignment vertical="center" wrapText="1"/>
    </xf>
    <xf numFmtId="281" fontId="393" fillId="0" borderId="58" xfId="0" applyFont="1" applyBorder="1" applyAlignment="1">
      <alignment vertical="center"/>
    </xf>
    <xf numFmtId="281" fontId="94" fillId="0" borderId="59" xfId="0" applyFont="1" applyBorder="1" applyAlignment="1">
      <alignment horizontal="center" vertical="center"/>
    </xf>
    <xf numFmtId="281" fontId="395" fillId="0" borderId="60" xfId="0" applyFont="1" applyBorder="1" applyAlignment="1">
      <alignment vertical="center"/>
    </xf>
    <xf numFmtId="281" fontId="397" fillId="0" borderId="60" xfId="0" applyFont="1" applyBorder="1" applyAlignment="1">
      <alignment vertical="center"/>
    </xf>
    <xf numFmtId="204" fontId="396" fillId="0" borderId="51" xfId="1" applyNumberFormat="1" applyFont="1" applyBorder="1" applyAlignment="1">
      <alignment horizontal="center" vertical="center"/>
    </xf>
    <xf numFmtId="186" fontId="398" fillId="0" borderId="51" xfId="6" applyNumberFormat="1" applyFont="1" applyBorder="1" applyAlignment="1">
      <alignment horizontal="center" vertical="center"/>
    </xf>
    <xf numFmtId="281" fontId="384" fillId="0" borderId="60" xfId="0" applyFont="1" applyBorder="1" applyAlignment="1">
      <alignment vertical="center" wrapText="1"/>
    </xf>
    <xf numFmtId="281" fontId="399" fillId="0" borderId="60" xfId="0" applyFont="1" applyBorder="1" applyAlignment="1">
      <alignment vertical="center" wrapText="1"/>
    </xf>
    <xf numFmtId="204" fontId="17" fillId="0" borderId="51" xfId="1" applyNumberFormat="1" applyFont="1" applyBorder="1" applyAlignment="1">
      <alignment horizontal="center" vertical="center" wrapText="1"/>
    </xf>
    <xf numFmtId="204" fontId="14" fillId="0" borderId="51" xfId="1" applyNumberFormat="1" applyFont="1" applyBorder="1" applyAlignment="1">
      <alignment horizontal="center" vertical="center" wrapText="1"/>
    </xf>
    <xf numFmtId="186" fontId="19" fillId="0" borderId="51" xfId="1" applyNumberFormat="1" applyFont="1" applyBorder="1" applyAlignment="1">
      <alignment horizontal="center" vertical="center" wrapText="1"/>
    </xf>
    <xf numFmtId="281" fontId="14" fillId="0" borderId="0" xfId="0" applyFont="1" applyAlignment="1">
      <alignment horizontal="center" vertical="center" wrapText="1"/>
    </xf>
    <xf numFmtId="204" fontId="92" fillId="0" borderId="51" xfId="1" applyNumberFormat="1" applyFont="1" applyBorder="1" applyAlignment="1">
      <alignment horizontal="center" vertical="center" wrapText="1"/>
    </xf>
    <xf numFmtId="204" fontId="386" fillId="0" borderId="51" xfId="1" applyNumberFormat="1" applyFont="1" applyBorder="1" applyAlignment="1">
      <alignment horizontal="center" vertical="center" wrapText="1"/>
    </xf>
    <xf numFmtId="186" fontId="14" fillId="0" borderId="51" xfId="1" applyNumberFormat="1" applyFont="1" applyBorder="1" applyAlignment="1">
      <alignment horizontal="center" vertical="center" wrapText="1"/>
    </xf>
    <xf numFmtId="186" fontId="17" fillId="0" borderId="51" xfId="1" applyNumberFormat="1" applyFont="1" applyBorder="1" applyAlignment="1">
      <alignment horizontal="right" vertical="center" wrapText="1"/>
    </xf>
    <xf numFmtId="204" fontId="14" fillId="0" borderId="51" xfId="1" applyNumberFormat="1" applyFont="1" applyBorder="1" applyAlignment="1">
      <alignment horizontal="right" vertical="center" wrapText="1"/>
    </xf>
    <xf numFmtId="186" fontId="79" fillId="0" borderId="51" xfId="1" applyNumberFormat="1" applyFont="1" applyBorder="1" applyAlignment="1">
      <alignment horizontal="center" vertical="center" wrapText="1"/>
    </xf>
    <xf numFmtId="281" fontId="384" fillId="0" borderId="58" xfId="0" applyFont="1" applyBorder="1" applyAlignment="1">
      <alignment horizontal="center" vertical="center" wrapText="1"/>
    </xf>
    <xf numFmtId="281" fontId="384" fillId="0" borderId="59" xfId="0" applyFont="1" applyBorder="1" applyAlignment="1">
      <alignment horizontal="center" vertical="center" wrapText="1"/>
    </xf>
    <xf numFmtId="185" fontId="12" fillId="0" borderId="51" xfId="1" applyNumberFormat="1" applyFont="1" applyBorder="1" applyAlignment="1">
      <alignment horizontal="center" vertical="center" wrapText="1"/>
    </xf>
    <xf numFmtId="185" fontId="14" fillId="0" borderId="51" xfId="1" applyNumberFormat="1" applyFont="1" applyBorder="1" applyAlignment="1">
      <alignment horizontal="center" vertical="center" wrapText="1"/>
    </xf>
    <xf numFmtId="185" fontId="0" fillId="0" borderId="0" xfId="1" applyNumberFormat="1" applyFont="1"/>
    <xf numFmtId="185" fontId="12" fillId="0" borderId="51" xfId="1" applyNumberFormat="1" applyFont="1" applyBorder="1" applyAlignment="1">
      <alignment horizontal="right" vertical="center" wrapText="1"/>
    </xf>
    <xf numFmtId="185" fontId="14" fillId="0" borderId="51" xfId="1" applyNumberFormat="1" applyFont="1" applyBorder="1" applyAlignment="1">
      <alignment horizontal="right" vertical="center" wrapText="1"/>
    </xf>
    <xf numFmtId="185" fontId="12" fillId="0" borderId="51" xfId="1" applyNumberFormat="1" applyFont="1" applyBorder="1" applyAlignment="1">
      <alignment vertical="center" wrapText="1"/>
    </xf>
    <xf numFmtId="281" fontId="385" fillId="0" borderId="0" xfId="0" applyFont="1" applyAlignment="1">
      <alignment horizontal="justify" vertical="center" wrapText="1"/>
    </xf>
    <xf numFmtId="204" fontId="17" fillId="0" borderId="0" xfId="1" applyNumberFormat="1" applyFont="1" applyBorder="1" applyAlignment="1">
      <alignment horizontal="center" vertical="center" wrapText="1"/>
    </xf>
    <xf numFmtId="204" fontId="12" fillId="0" borderId="0" xfId="1" applyNumberFormat="1" applyFont="1" applyBorder="1" applyAlignment="1">
      <alignment vertical="center" wrapText="1"/>
    </xf>
    <xf numFmtId="186" fontId="17" fillId="0" borderId="0" xfId="1" applyNumberFormat="1" applyFont="1" applyBorder="1" applyAlignment="1">
      <alignment horizontal="right" vertical="center" wrapText="1"/>
    </xf>
    <xf numFmtId="0" fontId="392" fillId="0" borderId="0" xfId="46156" applyNumberFormat="1" applyFont="1" applyFill="1" applyBorder="1" applyAlignment="1">
      <alignment horizontal="left" vertical="center" indent="1"/>
    </xf>
    <xf numFmtId="185" fontId="14" fillId="0" borderId="59" xfId="1" applyNumberFormat="1" applyFont="1" applyBorder="1" applyAlignment="1">
      <alignment horizontal="center" vertical="center" wrapText="1"/>
    </xf>
    <xf numFmtId="281" fontId="400" fillId="0" borderId="0" xfId="0" applyFont="1"/>
    <xf numFmtId="186" fontId="0" fillId="0" borderId="0" xfId="6" applyNumberFormat="1" applyFont="1"/>
    <xf numFmtId="281" fontId="401" fillId="0" borderId="0" xfId="0" applyFont="1"/>
    <xf numFmtId="185" fontId="92" fillId="0" borderId="51" xfId="1" applyNumberFormat="1" applyFont="1" applyBorder="1" applyAlignment="1">
      <alignment horizontal="center" vertical="center" wrapText="1"/>
    </xf>
    <xf numFmtId="281" fontId="402" fillId="0" borderId="0" xfId="0" applyFont="1" applyAlignment="1">
      <alignment horizontal="center" vertical="center" wrapText="1" readingOrder="1"/>
    </xf>
    <xf numFmtId="281" fontId="403" fillId="0" borderId="64" xfId="0" applyFont="1" applyBorder="1" applyAlignment="1">
      <alignment horizontal="center" vertical="center" wrapText="1" readingOrder="1"/>
    </xf>
    <xf numFmtId="186" fontId="12" fillId="0" borderId="51" xfId="6" applyNumberFormat="1" applyFont="1" applyBorder="1" applyAlignment="1">
      <alignment horizontal="center" vertical="center" wrapText="1"/>
    </xf>
    <xf numFmtId="0" fontId="404" fillId="0" borderId="0" xfId="46163" applyFont="1"/>
    <xf numFmtId="4" fontId="405" fillId="0" borderId="0" xfId="46163" applyNumberFormat="1" applyFont="1" applyAlignment="1">
      <alignment horizontal="centerContinuous"/>
    </xf>
    <xf numFmtId="0" fontId="405" fillId="0" borderId="0" xfId="46163" applyFont="1" applyAlignment="1">
      <alignment horizontal="centerContinuous"/>
    </xf>
    <xf numFmtId="0" fontId="1" fillId="0" borderId="0" xfId="46163"/>
    <xf numFmtId="0" fontId="74" fillId="0" borderId="0" xfId="46163" applyFont="1"/>
    <xf numFmtId="0" fontId="135" fillId="17" borderId="65" xfId="46164" applyFont="1" applyFill="1" applyBorder="1" applyAlignment="1">
      <alignment horizontal="center" vertical="center" wrapText="1"/>
    </xf>
    <xf numFmtId="0" fontId="406" fillId="0" borderId="66" xfId="46164" applyFont="1" applyBorder="1" applyAlignment="1">
      <alignment horizontal="left" vertical="center" wrapText="1"/>
    </xf>
    <xf numFmtId="243" fontId="368" fillId="0" borderId="0" xfId="46163" applyNumberFormat="1" applyFont="1"/>
    <xf numFmtId="0" fontId="355" fillId="0" borderId="0" xfId="46163" applyFont="1"/>
    <xf numFmtId="186" fontId="361" fillId="0" borderId="0" xfId="46163" applyNumberFormat="1" applyFont="1" applyAlignment="1">
      <alignment horizontal="right"/>
    </xf>
    <xf numFmtId="243" fontId="407" fillId="0" borderId="0" xfId="46163" applyNumberFormat="1" applyFont="1"/>
    <xf numFmtId="0" fontId="406" fillId="7" borderId="66" xfId="46164" applyFont="1" applyFill="1" applyBorder="1" applyAlignment="1">
      <alignment horizontal="left" vertical="center" wrapText="1"/>
    </xf>
    <xf numFmtId="243" fontId="1" fillId="99" borderId="0" xfId="46163" applyNumberFormat="1" applyFill="1"/>
    <xf numFmtId="186" fontId="361" fillId="99" borderId="0" xfId="46163" applyNumberFormat="1" applyFont="1" applyFill="1" applyAlignment="1">
      <alignment horizontal="right"/>
    </xf>
    <xf numFmtId="243" fontId="355" fillId="99" borderId="0" xfId="46163" applyNumberFormat="1" applyFont="1" applyFill="1"/>
    <xf numFmtId="0" fontId="406" fillId="0" borderId="66" xfId="46165" applyFont="1" applyBorder="1" applyAlignment="1">
      <alignment vertical="center" shrinkToFit="1"/>
    </xf>
    <xf numFmtId="0" fontId="406" fillId="7" borderId="66" xfId="46164" applyFont="1" applyFill="1" applyBorder="1" applyAlignment="1">
      <alignment horizontal="left" vertical="center" shrinkToFit="1"/>
    </xf>
    <xf numFmtId="43" fontId="407" fillId="0" borderId="0" xfId="46166" applyFont="1"/>
    <xf numFmtId="4" fontId="1" fillId="0" borderId="0" xfId="46163" applyNumberFormat="1"/>
    <xf numFmtId="186" fontId="361" fillId="0" borderId="0" xfId="46163" applyNumberFormat="1" applyFont="1"/>
    <xf numFmtId="0" fontId="406" fillId="99" borderId="66" xfId="46164" applyFont="1" applyFill="1" applyBorder="1" applyAlignment="1">
      <alignment horizontal="left" vertical="center" wrapText="1"/>
    </xf>
    <xf numFmtId="186" fontId="361" fillId="99" borderId="0" xfId="46163" applyNumberFormat="1" applyFont="1" applyFill="1"/>
    <xf numFmtId="186" fontId="360" fillId="99" borderId="0" xfId="46163" applyNumberFormat="1" applyFont="1" applyFill="1"/>
    <xf numFmtId="243" fontId="1" fillId="0" borderId="0" xfId="46163" applyNumberFormat="1"/>
    <xf numFmtId="0" fontId="406" fillId="3" borderId="66" xfId="46164" applyFont="1" applyFill="1" applyBorder="1" applyAlignment="1">
      <alignment horizontal="left" vertical="center" wrapText="1"/>
    </xf>
    <xf numFmtId="186" fontId="361" fillId="3" borderId="0" xfId="46163" applyNumberFormat="1" applyFont="1" applyFill="1"/>
    <xf numFmtId="0" fontId="406" fillId="3" borderId="66" xfId="46165" applyFont="1" applyFill="1" applyBorder="1" applyAlignment="1">
      <alignment vertical="center" shrinkToFit="1"/>
    </xf>
    <xf numFmtId="186" fontId="360" fillId="3" borderId="0" xfId="46163" applyNumberFormat="1" applyFont="1" applyFill="1"/>
    <xf numFmtId="186" fontId="361" fillId="2" borderId="0" xfId="46163" applyNumberFormat="1" applyFont="1" applyFill="1"/>
    <xf numFmtId="243" fontId="355" fillId="3" borderId="0" xfId="46163" applyNumberFormat="1" applyFont="1" applyFill="1"/>
    <xf numFmtId="285" fontId="14" fillId="0" borderId="0" xfId="0" applyNumberFormat="1" applyFont="1" applyAlignment="1">
      <alignment horizontal="right"/>
    </xf>
    <xf numFmtId="285" fontId="12" fillId="0" borderId="0" xfId="0" applyNumberFormat="1" applyFont="1" applyAlignment="1">
      <alignment horizontal="right"/>
    </xf>
    <xf numFmtId="281" fontId="66" fillId="0" borderId="0" xfId="0" applyFont="1"/>
    <xf numFmtId="281" fontId="14" fillId="0" borderId="62" xfId="0" applyFont="1" applyBorder="1" applyAlignment="1">
      <alignment horizontal="center" vertical="center" wrapText="1"/>
    </xf>
    <xf numFmtId="281" fontId="14" fillId="0" borderId="59" xfId="0" applyFont="1" applyBorder="1" applyAlignment="1">
      <alignment horizontal="center" vertical="center" wrapText="1"/>
    </xf>
    <xf numFmtId="281" fontId="393" fillId="0" borderId="61" xfId="0" applyFont="1" applyBorder="1" applyAlignment="1">
      <alignment vertical="center" wrapText="1"/>
    </xf>
    <xf numFmtId="281" fontId="393" fillId="0" borderId="60" xfId="0" applyFont="1" applyBorder="1" applyAlignment="1">
      <alignment vertical="center" wrapText="1"/>
    </xf>
    <xf numFmtId="281" fontId="383" fillId="0" borderId="61" xfId="0" applyFont="1" applyBorder="1" applyAlignment="1">
      <alignment horizontal="justify" vertical="center" wrapText="1"/>
    </xf>
    <xf numFmtId="281" fontId="383" fillId="0" borderId="60" xfId="0" applyFont="1" applyBorder="1" applyAlignment="1">
      <alignment horizontal="justify" vertical="center" wrapText="1"/>
    </xf>
    <xf numFmtId="281" fontId="67" fillId="25" borderId="0" xfId="0" applyFont="1" applyFill="1" applyAlignment="1">
      <alignment horizontal="center"/>
    </xf>
    <xf numFmtId="281" fontId="94" fillId="0" borderId="0" xfId="0" applyFont="1"/>
    <xf numFmtId="281" fontId="344" fillId="0" borderId="0" xfId="0" applyFont="1" applyAlignment="1">
      <alignment horizontal="center"/>
    </xf>
    <xf numFmtId="281" fontId="70" fillId="0" borderId="0" xfId="0" applyFont="1"/>
    <xf numFmtId="49" fontId="347" fillId="0" borderId="0" xfId="0" applyNumberFormat="1" applyFont="1" applyAlignment="1">
      <alignment horizontal="center"/>
    </xf>
    <xf numFmtId="281" fontId="60" fillId="0" borderId="0" xfId="0" applyFont="1"/>
    <xf numFmtId="281" fontId="347" fillId="0" borderId="0" xfId="0" applyFont="1" applyAlignment="1">
      <alignment horizontal="center"/>
    </xf>
    <xf numFmtId="49" fontId="347" fillId="0" borderId="0" xfId="0" quotePrefix="1" applyNumberFormat="1" applyFont="1" applyAlignment="1">
      <alignment horizontal="center"/>
    </xf>
    <xf numFmtId="49" fontId="378" fillId="25" borderId="0" xfId="0" applyNumberFormat="1" applyFont="1" applyFill="1" applyAlignment="1">
      <alignment horizontal="center"/>
    </xf>
    <xf numFmtId="281" fontId="378" fillId="25" borderId="0" xfId="0" applyFont="1" applyFill="1" applyAlignment="1">
      <alignment horizontal="center"/>
    </xf>
    <xf numFmtId="281" fontId="65" fillId="0" borderId="0" xfId="0" applyFont="1"/>
    <xf numFmtId="185" fontId="75" fillId="3" borderId="0" xfId="0" applyNumberFormat="1" applyFont="1" applyFill="1"/>
    <xf numFmtId="186" fontId="76" fillId="3" borderId="0" xfId="6" applyNumberFormat="1" applyFont="1" applyFill="1" applyAlignment="1">
      <alignment horizontal="right"/>
    </xf>
    <xf numFmtId="185" fontId="62" fillId="3" borderId="3" xfId="0" applyNumberFormat="1" applyFont="1" applyFill="1" applyBorder="1"/>
    <xf numFmtId="186" fontId="76" fillId="3" borderId="3" xfId="6" applyNumberFormat="1" applyFont="1" applyFill="1" applyBorder="1" applyAlignment="1">
      <alignment horizontal="right"/>
    </xf>
    <xf numFmtId="185" fontId="14" fillId="3" borderId="0" xfId="0" applyNumberFormat="1" applyFont="1" applyFill="1"/>
    <xf numFmtId="185" fontId="62" fillId="3" borderId="0" xfId="0" applyNumberFormat="1" applyFont="1" applyFill="1"/>
    <xf numFmtId="185" fontId="14" fillId="3" borderId="18" xfId="0" applyNumberFormat="1" applyFont="1" applyFill="1" applyBorder="1" applyAlignment="1">
      <alignment horizontal="right"/>
    </xf>
    <xf numFmtId="186" fontId="76" fillId="3" borderId="18" xfId="6" applyNumberFormat="1" applyFont="1" applyFill="1" applyBorder="1" applyAlignment="1">
      <alignment horizontal="right"/>
    </xf>
    <xf numFmtId="185" fontId="62" fillId="3" borderId="0" xfId="0" applyNumberFormat="1" applyFont="1" applyFill="1" applyAlignment="1">
      <alignment horizontal="right"/>
    </xf>
    <xf numFmtId="186" fontId="27" fillId="3" borderId="0" xfId="6" applyNumberFormat="1" applyFont="1" applyFill="1"/>
    <xf numFmtId="185" fontId="14" fillId="3" borderId="46" xfId="0" applyNumberFormat="1" applyFont="1" applyFill="1" applyBorder="1" applyAlignment="1">
      <alignment horizontal="right"/>
    </xf>
    <xf numFmtId="186" fontId="76" fillId="3" borderId="46" xfId="6" applyNumberFormat="1" applyFont="1" applyFill="1" applyBorder="1" applyAlignment="1">
      <alignment horizontal="right"/>
    </xf>
    <xf numFmtId="193" fontId="14" fillId="3" borderId="18" xfId="0" applyNumberFormat="1" applyFont="1" applyFill="1" applyBorder="1" applyAlignment="1">
      <alignment horizontal="right"/>
    </xf>
    <xf numFmtId="185" fontId="14" fillId="3" borderId="0" xfId="0" applyNumberFormat="1" applyFont="1" applyFill="1" applyAlignment="1">
      <alignment horizontal="right"/>
    </xf>
    <xf numFmtId="185" fontId="12" fillId="3" borderId="0" xfId="0" applyNumberFormat="1" applyFont="1" applyFill="1" applyAlignment="1">
      <alignment horizontal="right"/>
    </xf>
    <xf numFmtId="49" fontId="67" fillId="3" borderId="0" xfId="0" applyNumberFormat="1" applyFont="1" applyFill="1" applyAlignment="1">
      <alignment horizontal="centerContinuous"/>
    </xf>
  </cellXfs>
  <cellStyles count="46167">
    <cellStyle name="_x000e_" xfId="653"/>
    <cellStyle name="          _x000d__x000a_386grabber=VGA.3GR_x000d__x000a_" xfId="901"/>
    <cellStyle name="          _x000d__x000a_386grabber=VGA.3GR_x000d__x000a_ 1" xfId="903"/>
    <cellStyle name="          _x000d__x000a_386grabber=VGA.3GR_x000d__x000a_ 1 2" xfId="864"/>
    <cellStyle name="          _x000d__x000a_386grabber=VGA.3GR_x000d__x000a_ 1 3" xfId="875"/>
    <cellStyle name="          _x000d__x000a_386grabber=VGA.3GR_x000d__x000a_ 1 3 2" xfId="715"/>
    <cellStyle name="          _x000d__x000a_386grabber=VGA.3GR_x000d__x000a_ 2" xfId="854"/>
    <cellStyle name="          _x000d__x000a_386grabber=VGA.3GR_x000d__x000a_ 2 2" xfId="860"/>
    <cellStyle name=" 1" xfId="908"/>
    <cellStyle name="_x000e_ 1 2" xfId="913"/>
    <cellStyle name=" 2" xfId="889"/>
    <cellStyle name="_x000e_ 2 2" xfId="846"/>
    <cellStyle name="_x000e_ 2 2 2" xfId="857"/>
    <cellStyle name="_x000e_ 2 3" xfId="863"/>
    <cellStyle name="_x000e_ 2 3 2" xfId="919"/>
    <cellStyle name="_x000e_ 2 4" xfId="880"/>
    <cellStyle name="_x000e_ 3" xfId="931"/>
    <cellStyle name="_x000e_ 3 2" xfId="934"/>
    <cellStyle name="_x000e_ 4" xfId="938"/>
    <cellStyle name="_x000e_ 5" xfId="940"/>
    <cellStyle name="$ K" xfId="942"/>
    <cellStyle name="$ K 1" xfId="771"/>
    <cellStyle name="$ K 1 2" xfId="946"/>
    <cellStyle name="$ K 2" xfId="780"/>
    <cellStyle name="$ K 2 2" xfId="954"/>
    <cellStyle name="$ K 3" xfId="795"/>
    <cellStyle name="$.$ K" xfId="958"/>
    <cellStyle name="$.$ K 1" xfId="962"/>
    <cellStyle name="$.$ K 1 2" xfId="963"/>
    <cellStyle name="$.$ K 2" xfId="965"/>
    <cellStyle name="$.$ K 2 2" xfId="759"/>
    <cellStyle name="$.$ K 3" xfId="971"/>
    <cellStyle name="$/hr" xfId="978"/>
    <cellStyle name="$/hr 1" xfId="611"/>
    <cellStyle name="$/hr 1 2" xfId="982"/>
    <cellStyle name="$/hr 2" xfId="987"/>
    <cellStyle name="$/hr 2 2" xfId="990"/>
    <cellStyle name="$/hr 3" xfId="993"/>
    <cellStyle name="$000s1Place" xfId="999"/>
    <cellStyle name="$000s1Place 1" xfId="1005"/>
    <cellStyle name="$000s1Place 1 2" xfId="1010"/>
    <cellStyle name="$000s1Place 2" xfId="1011"/>
    <cellStyle name="$000s1Place 2 2" xfId="1017"/>
    <cellStyle name="$000s1Place 3" xfId="1019"/>
    <cellStyle name="$MMs1Place" xfId="1021"/>
    <cellStyle name="$MMs1Place 1" xfId="1034"/>
    <cellStyle name="$MMs1Place 1 2" xfId="1041"/>
    <cellStyle name="$MMs1Place 2" xfId="1054"/>
    <cellStyle name="$MMs1Place 2 2" xfId="1058"/>
    <cellStyle name="$MMs1Place 3" xfId="617"/>
    <cellStyle name="$MMs2Places" xfId="1064"/>
    <cellStyle name="$MMs2Places 1" xfId="1065"/>
    <cellStyle name="$MMs2Places 1 2" xfId="1073"/>
    <cellStyle name="$MMs2Places 2" xfId="1076"/>
    <cellStyle name="$MMs2Places 2 2" xfId="1078"/>
    <cellStyle name="$MMs2Places 3" xfId="1084"/>
    <cellStyle name="?" xfId="45817"/>
    <cellStyle name="? 2" xfId="45824"/>
    <cellStyle name="??" xfId="1087"/>
    <cellStyle name="?? [0.00]_Analysis of Loans" xfId="1092"/>
    <cellStyle name="?? [0]" xfId="1093"/>
    <cellStyle name="?? [0] 1" xfId="1102"/>
    <cellStyle name="?? [0] 1 2" xfId="1104"/>
    <cellStyle name="?? [0] 2" xfId="1108"/>
    <cellStyle name="?? [0] 2 2" xfId="1115"/>
    <cellStyle name="?? [0] 2 3" xfId="1122"/>
    <cellStyle name="?? [0] 3" xfId="1127"/>
    <cellStyle name="?? [0] 4" xfId="1132"/>
    <cellStyle name="?? 1" xfId="1141"/>
    <cellStyle name="?? 1 2" xfId="1146"/>
    <cellStyle name="?? 10" xfId="655"/>
    <cellStyle name="?? 11" xfId="1160"/>
    <cellStyle name="?? 12" xfId="1168"/>
    <cellStyle name="?? 13" xfId="1176"/>
    <cellStyle name="?? 14" xfId="1183"/>
    <cellStyle name="?? 15" xfId="587"/>
    <cellStyle name="?? 16" xfId="1202"/>
    <cellStyle name="?? 17" xfId="1212"/>
    <cellStyle name="?? 18" xfId="1219"/>
    <cellStyle name="?? 19" xfId="1222"/>
    <cellStyle name="?? 2" xfId="700"/>
    <cellStyle name="?? 2 2" xfId="605"/>
    <cellStyle name="?? 2 3" xfId="787"/>
    <cellStyle name="?? 20" xfId="588"/>
    <cellStyle name="?? 21" xfId="1201"/>
    <cellStyle name="?? 22" xfId="1211"/>
    <cellStyle name="?? 23" xfId="1218"/>
    <cellStyle name="?? 3" xfId="1001"/>
    <cellStyle name="?? 3 2" xfId="1015"/>
    <cellStyle name="?? 4" xfId="1232"/>
    <cellStyle name="?? 4 2" xfId="1237"/>
    <cellStyle name="?? 5" xfId="1242"/>
    <cellStyle name="?? 5 2" xfId="1245"/>
    <cellStyle name="?? 6" xfId="1247"/>
    <cellStyle name="?? 6 2" xfId="1249"/>
    <cellStyle name="?? 7" xfId="1018"/>
    <cellStyle name="?? 7 2" xfId="1253"/>
    <cellStyle name="?? 8" xfId="1265"/>
    <cellStyle name="?? 8 2" xfId="1267"/>
    <cellStyle name="?? 9" xfId="1273"/>
    <cellStyle name="?? 9 2" xfId="1197"/>
    <cellStyle name="???" xfId="1275"/>
    <cellStyle name="??? 1" xfId="1277"/>
    <cellStyle name="??? 1 2" xfId="1278"/>
    <cellStyle name="??? 2" xfId="1282"/>
    <cellStyle name="??? 2 2" xfId="1283"/>
    <cellStyle name="??? 2 2 2" xfId="1286"/>
    <cellStyle name="???? [0.00]_Analysis of Loans" xfId="1293"/>
    <cellStyle name="????????" xfId="1300"/>
    <cellStyle name="???????? 1" xfId="1309"/>
    <cellStyle name="???????? 1 2" xfId="1317"/>
    <cellStyle name="???????? 2" xfId="1325"/>
    <cellStyle name="???????? 2 2" xfId="1329"/>
    <cellStyle name="??????_E_A8-" xfId="943"/>
    <cellStyle name="????[0]_AR01" xfId="1334"/>
    <cellStyle name="????_06" xfId="1347"/>
    <cellStyle name="???[0]" xfId="1351"/>
    <cellStyle name="???[0] 1" xfId="1355"/>
    <cellStyle name="???[0] 1 2" xfId="1361"/>
    <cellStyle name="???[0] 2" xfId="1366"/>
    <cellStyle name="???[0] 2 2" xfId="896"/>
    <cellStyle name="???[0] 2 2 2" xfId="1367"/>
    <cellStyle name="???[0] 2 3" xfId="842"/>
    <cellStyle name="???_assumption(tj)tj)" xfId="1052"/>
    <cellStyle name="???¨¢ [0]_95" xfId="1371"/>
    <cellStyle name="???¨¢_95" xfId="803"/>
    <cellStyle name="???¨²??_95" xfId="1379"/>
    <cellStyle name="???§a??ì_CONE9608" xfId="724"/>
    <cellStyle name="???mal" xfId="1380"/>
    <cellStyle name="???mal 1" xfId="1386"/>
    <cellStyle name="???mal 1 2" xfId="1388"/>
    <cellStyle name="???mal 2" xfId="1389"/>
    <cellStyle name="???mal 2 2" xfId="727"/>
    <cellStyle name="??[0]_AR01" xfId="1393"/>
    <cellStyle name="??_?&amp;l(" xfId="620"/>
    <cellStyle name="??¡ã?_?¨®¡À¨ª??¡À¨ª" xfId="900"/>
    <cellStyle name="??¨¢_4QURT" xfId="835"/>
    <cellStyle name="??±ò[0]_ INVOICE" xfId="1396"/>
    <cellStyle name="??±ò_ INVOICE" xfId="1405"/>
    <cellStyle name="??í¨_???ì04" xfId="1419"/>
    <cellStyle name="?@???_PL2000-JUNE" xfId="1158"/>
    <cellStyle name="?¡ì¡¤???[0]_06" xfId="1423"/>
    <cellStyle name="?¡ì¡¤???_06" xfId="1024"/>
    <cellStyle name="?¨®??????????" xfId="1424"/>
    <cellStyle name="?¨®?????????? 1" xfId="998"/>
    <cellStyle name="?¨®?????????? 1 2" xfId="1425"/>
    <cellStyle name="?¨®?????????? 2" xfId="1426"/>
    <cellStyle name="?¨®?????????? 2 2" xfId="1433"/>
    <cellStyle name="?§·???[0]_???ì·?ó??÷??±í" xfId="1327"/>
    <cellStyle name="?§·???_???ì·?ó??÷??±í" xfId="1436"/>
    <cellStyle name="?_x0001__x0017_?°_x0001_ÿÿÿ?ÿÿÿ??" xfId="1144"/>
    <cellStyle name="?_x0001__x0017_?°_x0001_ÿÿÿ?ÿÿÿ?? 1" xfId="1209"/>
    <cellStyle name="?_x0001__x0017_?°_x0001_ÿÿÿ?ÿÿÿ?? 1 2" xfId="1443"/>
    <cellStyle name="?_x0001__x0017_?°_x0001_ÿÿÿ?ÿÿÿ?? 2" xfId="1215"/>
    <cellStyle name="?_x0001__x0017_?°_x0001_ÿÿÿ?ÿÿÿ??_Dahe_2004" xfId="1446"/>
    <cellStyle name="?åá_4QURT" xfId="1450"/>
    <cellStyle name="?H?????W?s??" xfId="1307"/>
    <cellStyle name="?H?????W?s?? 1" xfId="1454"/>
    <cellStyle name="?H?????W?s?? 1 2" xfId="1459"/>
    <cellStyle name="?H?????W?s?? 2" xfId="1314"/>
    <cellStyle name="?H?????W?s?? 2 2" xfId="1474"/>
    <cellStyle name="?H?????W?s?? 2 2 2" xfId="1484"/>
    <cellStyle name="?W?s??" xfId="1488"/>
    <cellStyle name="?W?s?? 1" xfId="822"/>
    <cellStyle name="?W?s?? 1 2" xfId="980"/>
    <cellStyle name="?W?s?? 2" xfId="1492"/>
    <cellStyle name="?W?s?? 2 2" xfId="1498"/>
    <cellStyle name="?W?s?? 2 2 2" xfId="1501"/>
    <cellStyle name="?W3s£g2" xfId="1507"/>
    <cellStyle name="?W3s£g2 10" xfId="1509"/>
    <cellStyle name="?W3s£g2 10 2" xfId="1511"/>
    <cellStyle name="?W3s£g2 11" xfId="952"/>
    <cellStyle name="?W3s£g2 11 2" xfId="1513"/>
    <cellStyle name="?W3s£g2 12" xfId="1431"/>
    <cellStyle name="?W3s£g2 12 2" xfId="1516"/>
    <cellStyle name="?W3s£g2 13" xfId="1519"/>
    <cellStyle name="?W3s£g2 13 2" xfId="1524"/>
    <cellStyle name="?W3s£g2 14" xfId="1472"/>
    <cellStyle name="?W3s£g2 14 2" xfId="1483"/>
    <cellStyle name="?W3s£g2 15" xfId="1112"/>
    <cellStyle name="?W3s£g2 15 2" xfId="1529"/>
    <cellStyle name="?W3s£g2 16" xfId="1121"/>
    <cellStyle name="?W3s£g2 16 2" xfId="1304"/>
    <cellStyle name="?W3s£g2 17" xfId="1236"/>
    <cellStyle name="?W3s£g2 17 2" xfId="1535"/>
    <cellStyle name="?W3s£g2 18" xfId="1541"/>
    <cellStyle name="?W3s£g2 18 2" xfId="1544"/>
    <cellStyle name="?W3s£g2 19" xfId="1546"/>
    <cellStyle name="?W3s£g2 19 2" xfId="1556"/>
    <cellStyle name="?W3s£g2 2" xfId="1560"/>
    <cellStyle name="?W3s£g2 2 2" xfId="1562"/>
    <cellStyle name="?W3s£g2 2 2 2" xfId="1570"/>
    <cellStyle name="?W3s£g2 2 2 3" xfId="1577"/>
    <cellStyle name="?W3s£g2 2 2 3 2" xfId="1581"/>
    <cellStyle name="?W3s£g2 2 2 4" xfId="1584"/>
    <cellStyle name="?W3s£g2 2 2 4 2" xfId="1229"/>
    <cellStyle name="?W3s£g2 2 3" xfId="1391"/>
    <cellStyle name="?W3s£g2 2 4" xfId="1591"/>
    <cellStyle name="?W3s£g2 2 4 2" xfId="1592"/>
    <cellStyle name="?W3s£g2 2 5" xfId="1136"/>
    <cellStyle name="?W3s£g2 2 5 2" xfId="1150"/>
    <cellStyle name="?W3s£g2 2_长珠兴调整分录" xfId="1598"/>
    <cellStyle name="?W3s£g2 20" xfId="1111"/>
    <cellStyle name="?W3s£g2 20 2" xfId="1528"/>
    <cellStyle name="?W3s£g2 21" xfId="1120"/>
    <cellStyle name="?W3s£g2 21 2" xfId="1303"/>
    <cellStyle name="?W3s£g2 22" xfId="1235"/>
    <cellStyle name="?W3s£g2 22 2" xfId="1534"/>
    <cellStyle name="?W3s£g2 23" xfId="1540"/>
    <cellStyle name="?W3s£g2 23 2" xfId="1543"/>
    <cellStyle name="?W3s£g2 24" xfId="1545"/>
    <cellStyle name="?W3s£g2 24 2" xfId="1555"/>
    <cellStyle name="?W3s£g2 25" xfId="1601"/>
    <cellStyle name="?W3s£g2 25 2" xfId="1603"/>
    <cellStyle name="?W3s£g2 26" xfId="1552"/>
    <cellStyle name="?W3s£g2 26 2" xfId="1612"/>
    <cellStyle name="?W3s£g2 27" xfId="1621"/>
    <cellStyle name="?W3s£g2 27 2" xfId="1638"/>
    <cellStyle name="?W3s£g2 28" xfId="598"/>
    <cellStyle name="?W3s£g2 28 2" xfId="774"/>
    <cellStyle name="?W3s£g2 29" xfId="1659"/>
    <cellStyle name="?W3s£g2 29 2" xfId="1669"/>
    <cellStyle name="?W3s£g2 3" xfId="659"/>
    <cellStyle name="?W3s£g2 3 2" xfId="885"/>
    <cellStyle name="?W3s£g2 3 2 2" xfId="844"/>
    <cellStyle name="?W3s£g2 3 2 2 2" xfId="856"/>
    <cellStyle name="?W3s£g2 3 2 3" xfId="871"/>
    <cellStyle name="?W3s£g2 3 2 3 2" xfId="922"/>
    <cellStyle name="?W3s£g2 3_长珠兴调整分录" xfId="1675"/>
    <cellStyle name="?W3s£g2 30" xfId="1600"/>
    <cellStyle name="?W3s£g2 30 2" xfId="1602"/>
    <cellStyle name="?W3s£g2 31" xfId="1551"/>
    <cellStyle name="?W3s£g2 31 2" xfId="1611"/>
    <cellStyle name="?W3s£g2 32" xfId="1620"/>
    <cellStyle name="?W3s£g2 32 2" xfId="1637"/>
    <cellStyle name="?W3s£g2 33" xfId="599"/>
    <cellStyle name="?W3s£g2 33 2" xfId="775"/>
    <cellStyle name="?W3s£g2 34" xfId="1658"/>
    <cellStyle name="?W3s£g2 34 2" xfId="1668"/>
    <cellStyle name="?W3s£g2 35" xfId="1689"/>
    <cellStyle name="?W3s£g2 35 2" xfId="1701"/>
    <cellStyle name="?W3s£g2 36" xfId="1408"/>
    <cellStyle name="?W3s£g2 36 2" xfId="1709"/>
    <cellStyle name="?W3s£g2 37" xfId="1713"/>
    <cellStyle name="?W3s£g2 37 2" xfId="1384"/>
    <cellStyle name="?W3s£g2 38" xfId="1720"/>
    <cellStyle name="?W3s£g2 38 2" xfId="1726"/>
    <cellStyle name="?W3s£g2 39" xfId="1731"/>
    <cellStyle name="?W3s£g2 39 2" xfId="1735"/>
    <cellStyle name="?W3s£g2 4" xfId="1155"/>
    <cellStyle name="?W3s£g2 4 2" xfId="1737"/>
    <cellStyle name="?W3s£g2 40" xfId="1688"/>
    <cellStyle name="?W3s£g2 40 2" xfId="1700"/>
    <cellStyle name="?W3s£g2 41" xfId="1407"/>
    <cellStyle name="?W3s£g2 41 2" xfId="1708"/>
    <cellStyle name="?W3s£g2 42" xfId="1712"/>
    <cellStyle name="?W3s£g2 42 2" xfId="1383"/>
    <cellStyle name="?W3s£g2 43" xfId="1719"/>
    <cellStyle name="?W3s£g2 43 2" xfId="1725"/>
    <cellStyle name="?W3s£g2 44" xfId="1730"/>
    <cellStyle name="?W3s£g2 44 2" xfId="1734"/>
    <cellStyle name="?W3s£g2 45" xfId="1739"/>
    <cellStyle name="?W3s£g2 45 2" xfId="1745"/>
    <cellStyle name="?W3s£g2 46" xfId="1748"/>
    <cellStyle name="?W3s£g2 46 2" xfId="1753"/>
    <cellStyle name="?W3s£g2 47" xfId="1757"/>
    <cellStyle name="?W3s£g2 47 2" xfId="1765"/>
    <cellStyle name="?W3s£g2 48" xfId="1447"/>
    <cellStyle name="?W3s£g2 5" xfId="1165"/>
    <cellStyle name="?W3s£g2 5 2" xfId="1766"/>
    <cellStyle name="?W3s£g2 6" xfId="1171"/>
    <cellStyle name="?W3s£g2 6 2" xfId="1772"/>
    <cellStyle name="?W3s£g2 7" xfId="1189"/>
    <cellStyle name="?W3s£g2 7 2" xfId="1780"/>
    <cellStyle name="?W3s£g2 8" xfId="590"/>
    <cellStyle name="?W3s£g2 8 2" xfId="1785"/>
    <cellStyle name="?W3s£g2 9" xfId="1193"/>
    <cellStyle name="?W3s£g2 9 2" xfId="1651"/>
    <cellStyle name="?W3s£g2_CX003-长越未结算代销清单(2010年)" xfId="1787"/>
    <cellStyle name="?餡_x000c_k?_x000d_^黇_x0001_??_x0007__x0001__x0001_" xfId="46124"/>
    <cellStyle name="?餡_x000c_k?_x000d_^黇_x0001_??_x0007__x0001__x0001_ 2" xfId="46130"/>
    <cellStyle name="?餡_x000c_k?_x000d_^黇_x0001_??_x0007__x0001__x0001_ 3" xfId="46136"/>
    <cellStyle name="?鹎%U" xfId="1792"/>
    <cellStyle name="?鹎%U 1" xfId="1798"/>
    <cellStyle name="?鹎%U 1 2" xfId="806"/>
    <cellStyle name="?鹎%U 2" xfId="1801"/>
    <cellStyle name="?鹎%U 2 2" xfId="661"/>
    <cellStyle name="?鹎%U_RPT-Evergreen-2006~2008 (RMB)" xfId="1100"/>
    <cellStyle name="?鹎%U龡&amp;H鼼_x0008__x0001__x001f_?_x0007__x0001__x0001_" xfId="34"/>
    <cellStyle name="?鹎%U龡&amp;H鼼_x0008__x0001__x001f_?_x0007__x0001__x0001_ 11" xfId="35"/>
    <cellStyle name="?鹎%U龡&amp;H鼼_x0008__x0001__x001f_?_x0007__x0001__x0001_ 11 10" xfId="36"/>
    <cellStyle name="?鹎%U龡&amp;H鼼_x0008__x0001__x001f_?_x0007__x0001__x0001_ 11 2" xfId="37"/>
    <cellStyle name="?鹎%U龡&amp;H鼼_x0008__x0001__x001f_?_x0007__x0001__x0001_ 11 2 2" xfId="38"/>
    <cellStyle name="?鹎%U龡&amp;H鼼_x0008__x0001__x001f_?_x0007__x0001__x0001_ 2" xfId="39"/>
    <cellStyle name="?鹎%U龡&amp;H鼼_x0008__x0001__x001f_?_x0007__x0001__x0001_ 3" xfId="40"/>
    <cellStyle name="?鹎%U龡&amp;H鼼_x0008__x0001__x001f_?_x0007__x0001__x0001_ 36" xfId="41"/>
    <cellStyle name="?鹎%U龡&amp;H鼼_x0008__x0001__x001f_?_x0007__x0001__x0001_ 4" xfId="372"/>
    <cellStyle name="?鹎%U龡&amp;H鼼_x0008__x0001__x001f_?_x0007__x0001__x0001_ 5" xfId="42"/>
    <cellStyle name="?鹎%U龡&amp;H鼼_x0008__x0001__x001f_?_x0007__x0001__x0001__长期待摊费用明细表_2" xfId="43"/>
    <cellStyle name="?鹎%U龡&amp;H鼼_x005f_x0008__x005f_x0001__x005f_x001f_?_x005f_x0007__x005f_x0001__x005f_x0001_" xfId="44"/>
    <cellStyle name="?鹎%U龡&amp;H鼼_x0008_V_x0011_._x0012__x0007__x0001__x0001_" xfId="1037"/>
    <cellStyle name="?鹎%U龡&amp;H鼼_x0008_V_x0011_._x0012__x0007__x0001__x0001_ 2" xfId="1039"/>
    <cellStyle name="?鹎%U龡&amp;H鼼_x0008_V_x0011_._x0012__x0007__x0001__x0001_ 3" xfId="1806"/>
    <cellStyle name="?鹎%U龡&amp;H鼼_x0008_V_x0011_._x0012__x0007__x0001__x0001_?" xfId="1180"/>
    <cellStyle name="?鹎%U龡&amp;H鼼_x0008_V_x0011_._x0012__x0007__x0001__x0001_? 1" xfId="1811"/>
    <cellStyle name="?鹎%U龡&amp;H鼼_x0008_V_x0011_._x0012__x0007__x0001__x0001_? 1 2" xfId="1815"/>
    <cellStyle name="?鹎%U龡&amp;H鼼_x0008_V_x0011_._x0012__x0007__x0001__x0001_? 2" xfId="1778"/>
    <cellStyle name="?鹎%U龡&amp;H鼼_x0008_V_x0011_._x0012__x0007__x0001__x0001_? 2 2" xfId="1821"/>
    <cellStyle name="?鹎%U龡&amp;H鼼_x0008_V_x0011_._x0012__x0007__x0001__x0001_?_RPT-Evergreen-2006~2008 (RMB)" xfId="1822"/>
    <cellStyle name="?鹎%U龡&amp;H鼼_x0008_V_x0011_._x0012__x0007__x0001__x0001_?_x0002_" xfId="1827"/>
    <cellStyle name="?鹎%U龡&amp;H鼼_x0008_V_x0011_._x0012__x0007__x0001__x0001_?_x0002_ 1" xfId="1828"/>
    <cellStyle name="?鹎%U龡&amp;H鼼_x0008_V_x0011_._x0012__x0007__x0001__x0001_?_x0002_ 1 2" xfId="1830"/>
    <cellStyle name="?鹎%U龡&amp;H鼼_x0008_V_x0011_._x0012__x0007__x0001__x0001_?_x0002_ 2" xfId="1831"/>
    <cellStyle name="?鹎%U龡&amp;H鼼_x0008_V_x0011_._x0012__x0007__x0001__x0001_?_x0002_ 2 2" xfId="1835"/>
    <cellStyle name="?鹎%U龡&amp;H鼼_x0008_V_x0011_._x0012__x0007__x0001__x0001_?_x0002__RPT-Evergreen-2006~2008 (RMB)" xfId="789"/>
    <cellStyle name="?鹎%U龡&amp;H鼼_x0008_V_x0011_._x0012__x0007__x0001__x0001_?_x0002_" xfId="1836"/>
    <cellStyle name="?鹎%U龡&amp;H鼼_x0008_V_x0011_._x0012__x0007__x0001__x0001_?_x0002_ 1" xfId="1294"/>
    <cellStyle name="?鹎%U龡&amp;H鼼_x0008_V_x0011_._x0012__x0007__x0001__x0001_?_x0002_ 1 2" xfId="1319"/>
    <cellStyle name="?鹎%U龡&amp;H鼼_x0008_V_x0011_._x0012__x0007__x0001__x0001_?_x0002_ 2" xfId="1842"/>
    <cellStyle name="?鹎%U龡&amp;H鼼_x0008_V_x0011_._x0012__x0007__x0001__x0001_?_x0002_ 2 2" xfId="1844"/>
    <cellStyle name="?鹎%U龡&amp;H鼼_x0008_V_x0011_._x0012__x0007__x0001__x0001_?_x0002__RPT-Evergreen-2006~2008 (RMB)" xfId="1850"/>
    <cellStyle name="?鹎%U龡&amp;H鼼_x0008_V_x0011_._x0012__x0007__x0001__x0001_?_x0002__x0001_(_x0002_U_x0015_???x'????_x0007__x000a_?????????????????????????           ?????           ?????????_x000d__x000d_?????????????????????????????????????????????????????" xfId="672"/>
    <cellStyle name="@_text" xfId="1860"/>
    <cellStyle name="@_text 1" xfId="1049"/>
    <cellStyle name="@_text 1 2" xfId="1056"/>
    <cellStyle name="@_text 2" xfId="624"/>
    <cellStyle name="@_text 2 2" xfId="985"/>
    <cellStyle name="@_text_05, 06 adjustment summary 合景" xfId="1863"/>
    <cellStyle name="@_text_05, 06 adjustment summary 合景 1" xfId="1867"/>
    <cellStyle name="@_text_05, 06 adjustment summary 合景 1 2" xfId="697"/>
    <cellStyle name="@_text_05, 06 adjustment summary 合景 2" xfId="1869"/>
    <cellStyle name="@_text_05, 06 adjustment summary 合景 2 2" xfId="1871"/>
    <cellStyle name="@_text_2007" xfId="1882"/>
    <cellStyle name="@_text_2007 1" xfId="1883"/>
    <cellStyle name="@_text_2007 1 2" xfId="647"/>
    <cellStyle name="@_text_2007 2" xfId="1887"/>
    <cellStyle name="@_text_2007 2 2" xfId="1890"/>
    <cellStyle name="@_text_2007 RMB" xfId="1894"/>
    <cellStyle name="@_text_2007 RMB 1" xfId="1898"/>
    <cellStyle name="@_text_2007 RMB 1 2" xfId="1899"/>
    <cellStyle name="@_text_2007 RMB 2" xfId="1905"/>
    <cellStyle name="@_text_2007 RMB 2 2" xfId="1917"/>
    <cellStyle name="@_text_A section" xfId="1928"/>
    <cellStyle name="@_text_A section 1" xfId="1935"/>
    <cellStyle name="@_text_A section 1 2" xfId="1949"/>
    <cellStyle name="@_text_A section 2" xfId="1956"/>
    <cellStyle name="@_text_A section 2 2" xfId="1959"/>
    <cellStyle name="@_text_A section_Meifu 2004-5" xfId="607"/>
    <cellStyle name="@_text_A section_Meifu 2004-5 1" xfId="1960"/>
    <cellStyle name="@_text_A section_Meifu 2004-5 1 2" xfId="1961"/>
    <cellStyle name="@_text_A section_Meifu 2004-5 2" xfId="1962"/>
    <cellStyle name="@_text_A section_Meifu 2004-5 2 2" xfId="1963"/>
    <cellStyle name="@_text_A section_Yingfu (2004-5)" xfId="1966"/>
    <cellStyle name="@_text_A section_Yingfu (2004-5) 1" xfId="1547"/>
    <cellStyle name="@_text_A section_Yingfu (2004-5) 1 2" xfId="1607"/>
    <cellStyle name="@_text_A section_Yingfu (2004-5) 2" xfId="1617"/>
    <cellStyle name="@_text_A section_Yingfu (2004-5) 2 2" xfId="1630"/>
    <cellStyle name="@_text_A section_Yingfu_06" xfId="1310"/>
    <cellStyle name="@_text_A section_Yingfu_06 1" xfId="1517"/>
    <cellStyle name="@_text_A section_Yingfu_06 1 2" xfId="1523"/>
    <cellStyle name="@_text_A section_Yingfu_06 2" xfId="1467"/>
    <cellStyle name="@_text_A section_Yingfu_06 2 2" xfId="1478"/>
    <cellStyle name="@_text_A_Hejing Developer 2006" xfId="1594"/>
    <cellStyle name="@_text_A_Hejing Developer 2006 1" xfId="967"/>
    <cellStyle name="@_text_A_Hejing Developer 2006 1 2" xfId="766"/>
    <cellStyle name="@_text_A_Hejing Developer 2006 2" xfId="975"/>
    <cellStyle name="@_text_A_Hejing Developer 2006 2 2" xfId="1007"/>
    <cellStyle name="@_text_A_Tianjian 2006" xfId="1763"/>
    <cellStyle name="@_text_A_Tianjian 2006 1" xfId="639"/>
    <cellStyle name="@_text_A_Tianjian 2006 1 2" xfId="1971"/>
    <cellStyle name="@_text_A_Tianjian 2006 2" xfId="1028"/>
    <cellStyle name="@_text_A_Tianjian 2006 2 2" xfId="1043"/>
    <cellStyle name="@_text_A100-consolidation TB_2003 14 Nov (version 1) LAST" xfId="1976"/>
    <cellStyle name="@_text_A100-consolidation TB_2003 14 Nov (version 1) LAST 1" xfId="1981"/>
    <cellStyle name="@_text_A100-consolidation TB_2003 14 Nov (version 1) LAST 1 2" xfId="1340"/>
    <cellStyle name="@_text_A100-consolidation TB_2003 14 Nov (version 1) LAST 2" xfId="1795"/>
    <cellStyle name="@_text_A100-consolidation TB_2003 14 Nov (version 1) LAST 2 2" xfId="813"/>
    <cellStyle name="@_text_A100-consolidation TB-2003 (3.3.07)(MY)" xfId="1143"/>
    <cellStyle name="@_text_A100-consolidation TB-2003 (3.3.07)(MY) 1" xfId="1208"/>
    <cellStyle name="@_text_A100-consolidation TB-2003 (3.3.07)(MY) 1 2" xfId="1442"/>
    <cellStyle name="@_text_A100-consolidation TB-2003 (3.3.07)(MY) 2" xfId="1213"/>
    <cellStyle name="@_text_A100-consolidation TB-2003 (3.3.07)(MY) 2 2" xfId="1982"/>
    <cellStyle name="@_text_A100-consolidation TB-2004 (28.12.06)" xfId="1723"/>
    <cellStyle name="@_text_A100-consolidation TB-2004 (28.12.06) 1" xfId="1984"/>
    <cellStyle name="@_text_A100-consolidation TB-2004 (28.12.06) 1 2" xfId="1991"/>
    <cellStyle name="@_text_A100-consolidation TB-2004 (28.12.06) 2" xfId="944"/>
    <cellStyle name="@_text_A100-consolidation TB-2004 (28.12.06) 2 2" xfId="783"/>
    <cellStyle name="@_text_A100-consolidation TB-2004 (5.3.07)_single co" xfId="1220"/>
    <cellStyle name="@_text_A100-consolidation TB-2004 (5.3.07)_single co 1" xfId="1999"/>
    <cellStyle name="@_text_A100-consolidation TB-2004 (5.3.07)_single co 1 2" xfId="1418"/>
    <cellStyle name="@_text_A100-consolidation TB-2004 (5.3.07)_single co 2" xfId="2000"/>
    <cellStyle name="@_text_A100-consolidation TB-2004 (5.3.07)_single co 2 2" xfId="1809"/>
    <cellStyle name="@_text_A100-consolidation TB-2004 (Sam)" xfId="2004"/>
    <cellStyle name="@_text_A100-consolidation TB-2004 (Sam) 1" xfId="1681"/>
    <cellStyle name="@_text_A100-consolidation TB-2004 (Sam) 1 2" xfId="1694"/>
    <cellStyle name="@_text_A100-consolidation TB-2004 (Sam) 2" xfId="1402"/>
    <cellStyle name="@_text_A100-consolidation TB-2004 (Sam) 2 2" xfId="1706"/>
    <cellStyle name="@_text_A100-consolidation TB-2005 (28.12.06)" xfId="915"/>
    <cellStyle name="@_text_A100-consolidation TB-2005 (28.12.06) 1" xfId="2009"/>
    <cellStyle name="@_text_A100-consolidation TB-2005 (28.12.06) 1 2" xfId="882"/>
    <cellStyle name="@_text_A100-consolidation TB-2005 (28.12.06) 2" xfId="2020"/>
    <cellStyle name="@_text_A100-consolidation TB-2005 (28.12.06) 2 2" xfId="2022"/>
    <cellStyle name="@_text_A100-consolidation TB-2005 (5.3.07)_single co" xfId="1924"/>
    <cellStyle name="@_text_A100-consolidation TB-2005 (5.3.07)_single co 1" xfId="1932"/>
    <cellStyle name="@_text_A100-consolidation TB-2005 (5.3.07)_single co 1 2" xfId="1946"/>
    <cellStyle name="@_text_A100-consolidation TB-2005 (5.3.07)_single co 2" xfId="1954"/>
    <cellStyle name="@_text_A100-consolidation TB-2005 (5.3.07)_single co 2 2" xfId="1957"/>
    <cellStyle name="@_text_A100-consolidation TB-2005 (Sam)" xfId="2030"/>
    <cellStyle name="@_text_A100-consolidation TB-2005 (Sam) 1" xfId="2033"/>
    <cellStyle name="@_text_A100-consolidation TB-2005 (Sam) 1 2" xfId="2037"/>
    <cellStyle name="@_text_A100-consolidation TB-2005 (Sam) 2" xfId="2044"/>
    <cellStyle name="@_text_A100-consolidation TB-2005 (Sam) 2 2" xfId="2049"/>
    <cellStyle name="@_text_A100-consolidation TB-2006 (5.3.07)_single co" xfId="817"/>
    <cellStyle name="@_text_A100-consolidation TB-2006 (5.3.07)_single co 1" xfId="2053"/>
    <cellStyle name="@_text_A100-consolidation TB-2006 (5.3.07)_single co 1 2" xfId="2055"/>
    <cellStyle name="@_text_A100-consolidation TB-2006 (5.3.07)_single co 2" xfId="2058"/>
    <cellStyle name="@_text_A100-consolidation TB-2006 (5.3.07)_single co 2 2" xfId="2062"/>
    <cellStyle name="@_text_A100-consolidation TB-2006 (Eric)" xfId="1902"/>
    <cellStyle name="@_text_A100-consolidation TB-2006 (Eric) 1" xfId="2066"/>
    <cellStyle name="@_text_A100-consolidation TB-2006 (Eric) 1 2" xfId="679"/>
    <cellStyle name="@_text_A100-consolidation TB-2006 (Eric) 2" xfId="1913"/>
    <cellStyle name="@_text_A100-consolidation TB-2006 (Eric) 2 2" xfId="2070"/>
    <cellStyle name="@_text_A500 summary-24 Mar 09" xfId="1818"/>
    <cellStyle name="@_text_A500 summary-24 Mar 09 1" xfId="1357"/>
    <cellStyle name="@_text_A500 summary-24 Mar 09 1 2" xfId="800"/>
    <cellStyle name="@_text_A500 summary-24 Mar 09 2" xfId="2074"/>
    <cellStyle name="@_text_A500 summary-24 Mar 09 2 2" xfId="2077"/>
    <cellStyle name="@_text_adj list_to client_30.7.07" xfId="2081"/>
    <cellStyle name="@_text_adj list_to client_30.7.07 1" xfId="2087"/>
    <cellStyle name="@_text_adj list_to client_30.7.07 1 2" xfId="2090"/>
    <cellStyle name="@_text_adj list_to client_30.7.07 2" xfId="2092"/>
    <cellStyle name="@_text_adj list_to client_30.7.07 2 2" xfId="1979"/>
    <cellStyle name="@_text_A-Xinhengchang_04&amp;05_25.4.07" xfId="1930"/>
    <cellStyle name="@_text_A-Xinhengchang_04&amp;05_25.4.07 1" xfId="2095"/>
    <cellStyle name="@_text_A-Xinhengchang_04&amp;05_25.4.07 1 2" xfId="2098"/>
    <cellStyle name="@_text_A-Xinhengchang_04&amp;05_25.4.07 2" xfId="1943"/>
    <cellStyle name="@_text_A-Xinhengchang_04&amp;05_25.4.07 2 2" xfId="2099"/>
    <cellStyle name="@_text_A-Xinhengchang_06_30.4.07" xfId="1616"/>
    <cellStyle name="@_text_A-Xinhengchang_06_30.4.07 1" xfId="925"/>
    <cellStyle name="@_text_A-Xinhengchang_06_30.4.07 1 2" xfId="910"/>
    <cellStyle name="@_text_A-Xinhengchang_06_30.4.07 2" xfId="1628"/>
    <cellStyle name="@_text_A-Xinhengchang_06_30.4.07 2 2" xfId="2100"/>
    <cellStyle name="@_text_Determiniation of PM, TE, SAD" xfId="2102"/>
    <cellStyle name="@_text_Determiniation of PM, TE, SAD 1" xfId="1271"/>
    <cellStyle name="@_text_Determiniation of PM, TE, SAD 1 2" xfId="1191"/>
    <cellStyle name="@_text_Determiniation of PM, TE, SAD 2" xfId="579"/>
    <cellStyle name="@_text_Determiniation of PM, TE, SAD 2 2" xfId="2109"/>
    <cellStyle name="@_text_Hejing adj list_to client_24.7.07" xfId="2113"/>
    <cellStyle name="@_text_Hejing adj list_to client_24.7.07 1" xfId="577"/>
    <cellStyle name="@_text_Hejing adj list_to client_24.7.07 1 2" xfId="2106"/>
    <cellStyle name="@_text_Hejing adj list_to client_24.7.07 2" xfId="2115"/>
    <cellStyle name="@_text_Hejing adj list_to client_24.7.07 2 2" xfId="2117"/>
    <cellStyle name="@_text_PMTE (23.1.07)" xfId="2122"/>
    <cellStyle name="@_text_PMTE (23.1.07) 1" xfId="1985"/>
    <cellStyle name="@_text_PMTE (23.1.07) 1 2" xfId="2128"/>
    <cellStyle name="@_text_PMTE (23.1.07) 2" xfId="1992"/>
    <cellStyle name="@_text_PMTE (23.1.07) 2 2" xfId="1411"/>
    <cellStyle name="@_text_PMTE (8.1.07)" xfId="733"/>
    <cellStyle name="@_text_PMTE (8.1.07) 1" xfId="1644"/>
    <cellStyle name="@_text_PMTE (8.1.07) 1 2" xfId="1662"/>
    <cellStyle name="@_text_PMTE (8.1.07) 2" xfId="1683"/>
    <cellStyle name="@_text_PMTE (8.1.07) 2 2" xfId="1695"/>
    <cellStyle name="@_text_Revised adjustment of Zhongtianying for 03,04,05" xfId="891"/>
    <cellStyle name="@_text_Revised adjustment of Zhongtianying for 03,04,05 1" xfId="1374"/>
    <cellStyle name="@_text_Revised adjustment of Zhongtianying for 03,04,05 1 2" xfId="1859"/>
    <cellStyle name="@_text_Revised adjustment of Zhongtianying for 03,04,05 2" xfId="848"/>
    <cellStyle name="@_text_Revised adjustment of Zhongtianying for 03,04,05 2 2" xfId="858"/>
    <cellStyle name="@_text_Revised Hejing A500 03,04,05,06" xfId="682"/>
    <cellStyle name="@_text_Revised Hejing A500 03,04,05,06 1" xfId="729"/>
    <cellStyle name="@_text_Revised Hejing A500 03,04,05,06 1 2" xfId="823"/>
    <cellStyle name="@_text_Revised Hejing A500 03,04,05,06 2" xfId="2023"/>
    <cellStyle name="@_text_Revised Hejing A500 03,04,05,06 2 2" xfId="2039"/>
    <cellStyle name="@_text_安永文件回复2008年装修费-DL" xfId="2133"/>
    <cellStyle name="_#2004_GPI" xfId="2134"/>
    <cellStyle name="_#2004_GPI 1" xfId="2135"/>
    <cellStyle name="_#2004_GPI 1 2" xfId="2139"/>
    <cellStyle name="_#2004_GPI 2" xfId="2140"/>
    <cellStyle name="_#2004_GPI 2 2" xfId="2142"/>
    <cellStyle name="_%(SignOnly)" xfId="1858"/>
    <cellStyle name="_%(SignOnly) 1" xfId="2148"/>
    <cellStyle name="_%(SignOnly) 1 2" xfId="2151"/>
    <cellStyle name="_%(SignOnly) 2" xfId="2155"/>
    <cellStyle name="_%(SignOnly) 2 2" xfId="2160"/>
    <cellStyle name="_%(SignOnly) 2 2 2" xfId="2171"/>
    <cellStyle name="_%(SignOnly) 2 3" xfId="2180"/>
    <cellStyle name="_%(SignSpaceOnly)" xfId="2188"/>
    <cellStyle name="_%(SignSpaceOnly) 1" xfId="2192"/>
    <cellStyle name="_%(SignSpaceOnly) 1 2" xfId="2195"/>
    <cellStyle name="_%(SignSpaceOnly) 2" xfId="637"/>
    <cellStyle name="_%(SignSpaceOnly) 2 2" xfId="1973"/>
    <cellStyle name="_%(SignSpaceOnly) 2 2 2" xfId="2202"/>
    <cellStyle name="_%(SignSpaceOnly) 2 3" xfId="2205"/>
    <cellStyle name="_(中企华)审计评估联合申报明细表.V1" xfId="2311"/>
    <cellStyle name="_(冷饮)2009年审计明细表1.20" xfId="46"/>
    <cellStyle name="_（广州分公司）2009年审计明细表伊利公司适用" xfId="45"/>
    <cellStyle name="_（新恒昌）_2006年1-12月单体审计表格" xfId="2206"/>
    <cellStyle name="_（新恒昌）_2006年1-12月单体审计表格 1" xfId="2207"/>
    <cellStyle name="_（新恒昌）_2006年1-12月单体审计表格 1 2" xfId="2209"/>
    <cellStyle name="_（新恒昌）_2006年1-12月单体审计表格 2" xfId="2212"/>
    <cellStyle name="_（新恒昌）_2006年1-12月单体审计表格 2 2" xfId="2213"/>
    <cellStyle name="_（新恒昌）_2006年1-12月单体审计表格_C600 - PUD Aug 2007" xfId="2217"/>
    <cellStyle name="_（新恒昌）_2006年1-12月单体审计表格_C600 - PUD Aug 2007 1" xfId="1728"/>
    <cellStyle name="_（新恒昌）_2006年1-12月单体审计表格_C600 - PUD Aug 2007 1 2" xfId="2219"/>
    <cellStyle name="_（新恒昌）_2006年1-12月单体审计表格_C600 - PUD Aug 2007 2" xfId="2220"/>
    <cellStyle name="_（新恒昌）_2006年1-12月单体审计表格_C600 - PUD Aug 2007 2 2" xfId="2226"/>
    <cellStyle name="_（新恒昌）_2006年1-12月单体审计表格_Note 18 - PUD" xfId="2229"/>
    <cellStyle name="_（新恒昌）_2006年1-12月单体审计表格_Note 18 - PUD 1" xfId="2234"/>
    <cellStyle name="_（新恒昌）_2006年1-12月单体审计表格_Note 18 - PUD 1 2" xfId="2236"/>
    <cellStyle name="_（新恒昌）_2006年1-12月单体审计表格_Note 18 - PUD 2" xfId="2239"/>
    <cellStyle name="_（新恒昌）_2006年1-12月单体审计表格_Note 18 - PUD 2 2" xfId="2247"/>
    <cellStyle name="_（新恒昌）_2006年1-12月单体审计表格_PUD breakdown (25 May 07)" xfId="2250"/>
    <cellStyle name="_（新恒昌）_2006年1-12月单体审计表格_PUD breakdown (25 May 07) 1" xfId="2255"/>
    <cellStyle name="_（新恒昌）_2006年1-12月单体审计表格_PUD breakdown (25 May 07) 1 2" xfId="2259"/>
    <cellStyle name="_（新恒昌）_2006年1-12月单体审计表格_PUD breakdown (25 May 07) 2" xfId="2263"/>
    <cellStyle name="_（新恒昌）_2006年1-12月单体审计表格_PUD breakdown (25 May 07) 2 2" xfId="651"/>
    <cellStyle name="_（新恒昌）_2006年1-12月单体审计表格_PUD by company (26 May 07)" xfId="2264"/>
    <cellStyle name="_（新恒昌）_2006年1-12月单体审计表格_PUD by company (26 May 07) 1" xfId="2268"/>
    <cellStyle name="_（新恒昌）_2006年1-12月单体审计表格_PUD by company (26 May 07) 1 2" xfId="2273"/>
    <cellStyle name="_（新恒昌）_2006年1-12月单体审计表格_PUD by company (26 May 07) 2" xfId="2284"/>
    <cellStyle name="_（新恒昌）_2006年1-12月单体审计表格_PUD by company (26 May 07) 2 2" xfId="2289"/>
    <cellStyle name="_（新恒昌）_2006年1-12月单体审计表格_PUD by company (3 Sep 07)" xfId="2290"/>
    <cellStyle name="_（新恒昌）_2006年1-12月单体审计表格_PUD by company (3 Sep 07) 1" xfId="1595"/>
    <cellStyle name="_（新恒昌）_2006年1-12月单体审计表格_PUD by company (3 Sep 07) 1 2" xfId="973"/>
    <cellStyle name="_（新恒昌）_2006年1-12月单体审计表格_PUD by company (3 Sep 07) 2" xfId="2294"/>
    <cellStyle name="_（新恒昌）_2006年1-12月单体审计表格_PUD by company (3 Sep 07) 2 2" xfId="2296"/>
    <cellStyle name="_（新恒昌）_2006年1-12月单体审计表格_PUD to client" xfId="2297"/>
    <cellStyle name="_（新恒昌）_2006年1-12月单体审计表格_PUD to client 1" xfId="2300"/>
    <cellStyle name="_（新恒昌）_2006年1-12月单体审计表格_PUD to client 1 2" xfId="2302"/>
    <cellStyle name="_（新恒昌）_2006年1-12月单体审计表格_PUD to client 2" xfId="2306"/>
    <cellStyle name="_（新恒昌）_2006年1-12月单体审计表格_PUD to client 2 2" xfId="2308"/>
    <cellStyle name="_(酸奶）2009年审计明细表" xfId="47"/>
    <cellStyle name="__ [0]_New weekly report.Sep.3" xfId="2312"/>
    <cellStyle name="__ [0]_New weekly report.Sep.3 2" xfId="2316"/>
    <cellStyle name="__ [0]_New weekly report.Sep.3 2 2" xfId="2319"/>
    <cellStyle name="__ [0]_New weekly report.Sep.3 3" xfId="2322"/>
    <cellStyle name="__ [0]_New weekly report.Sep.3 3 2" xfId="2330"/>
    <cellStyle name="__ [0]_New weekly report.Sep.3 4" xfId="2334"/>
    <cellStyle name="__ [0]_New weekly report.Sep.3_CX003-长越未结算代销清单(2010年)" xfId="2338"/>
    <cellStyle name="__ [0]_New weekly report.Sep.3_长珠兴调整分录" xfId="2351"/>
    <cellStyle name="__ [0]_New weekly report.Sep.3_长珠兴调整分录 2" xfId="2356"/>
    <cellStyle name="__ [0]_New weekly report.Sep.3_长越调整分录" xfId="2340"/>
    <cellStyle name="__ [0]_New weekly report.Sep.3_长越调整分录 2" xfId="2350"/>
    <cellStyle name="___[0]_New weekly report.Sep.3" xfId="815"/>
    <cellStyle name="___[0]_New weekly report.Sep.3 2" xfId="2061"/>
    <cellStyle name="___[0]_New weekly report.Sep.3 2 2" xfId="2064"/>
    <cellStyle name="___[0]_New weekly report.Sep.3 3" xfId="2362"/>
    <cellStyle name="___[0]_New weekly report.Sep.3 3 2" xfId="2364"/>
    <cellStyle name="___[0]_New weekly report.Sep.3 4" xfId="2367"/>
    <cellStyle name="___[0]_New weekly report.Sep.3_CX003-长越未结算代销清单(2010年)" xfId="2368"/>
    <cellStyle name="___[0]_New weekly report.Sep.3_长珠兴调整分录" xfId="2383"/>
    <cellStyle name="___[0]_New weekly report.Sep.3_长珠兴调整分录 2" xfId="2388"/>
    <cellStyle name="___[0]_New weekly report.Sep.3_长越调整分录" xfId="2378"/>
    <cellStyle name="___[0]_New weekly report.Sep.3_长越调整分录 2" xfId="2381"/>
    <cellStyle name="____New weekly report.Sep.3" xfId="2391"/>
    <cellStyle name="____New weekly report.Sep.3 2" xfId="2392"/>
    <cellStyle name="____New weekly report.Sep.3 2 2" xfId="2393"/>
    <cellStyle name="____New weekly report.Sep.3 3" xfId="2190"/>
    <cellStyle name="____New weekly report.Sep.3 3 2" xfId="2198"/>
    <cellStyle name="____New weekly report.Sep.3 4" xfId="635"/>
    <cellStyle name="____New weekly report.Sep.3_CX003-长越未结算代销清单(2010年)" xfId="2395"/>
    <cellStyle name="____New weekly report.Sep.3_长珠兴调整分录" xfId="2407"/>
    <cellStyle name="____New weekly report.Sep.3_长珠兴调整分录 2" xfId="2409"/>
    <cellStyle name="____New weekly report.Sep.3_长越调整分录" xfId="2403"/>
    <cellStyle name="____New weekly report.Sep.3_长越调整分录 2" xfId="2406"/>
    <cellStyle name="___New weekly report.Sep.3" xfId="2411"/>
    <cellStyle name="___New weekly report.Sep.3 2" xfId="2418"/>
    <cellStyle name="___New weekly report.Sep.3 2 2" xfId="2423"/>
    <cellStyle name="___New weekly report.Sep.3 3" xfId="2129"/>
    <cellStyle name="___New weekly report.Sep.3 3 2" xfId="2427"/>
    <cellStyle name="___New weekly report.Sep.3 4" xfId="2431"/>
    <cellStyle name="___New weekly report.Sep.3_247 media - australia" xfId="2432"/>
    <cellStyle name="___New weekly report.Sep.3_247 media - australia 2" xfId="2434"/>
    <cellStyle name="___New weekly report.Sep.3_247 media - australia_CX003-长越未结算代销清单(2010年)" xfId="2440"/>
    <cellStyle name="___New weekly report.Sep.3_247 media - singapore" xfId="2444"/>
    <cellStyle name="___New weekly report.Sep.3_247 media - singapore 2" xfId="2450"/>
    <cellStyle name="___New weekly report.Sep.3_247 media - thailand" xfId="761"/>
    <cellStyle name="___New weekly report.Sep.3_247 media - thailand 2" xfId="2453"/>
    <cellStyle name="___New weekly report.Sep.3_247 media - thailand_TB_CX_2006-2009" xfId="2455"/>
    <cellStyle name="___New weekly report.Sep.3_CX003-长越未结算代销清单(2010年)" xfId="2457"/>
    <cellStyle name="___New weekly report.Sep.3_dae.budget.6.00" xfId="2461"/>
    <cellStyle name="___New weekly report.Sep.3_dae.budget.6.00 2" xfId="2465"/>
    <cellStyle name="___New weekly report.Sep.3_长珠兴调整分录" xfId="2472"/>
    <cellStyle name="___New weekly report.Sep.3_长珠兴调整分录 2" xfId="2473"/>
    <cellStyle name="___New weekly report.Sep.3_长越调整分录" xfId="2468"/>
    <cellStyle name="___New weekly report.Sep.3_长越调整分录 2" xfId="2471"/>
    <cellStyle name="__2006年1-12月单体审计表格(富馨 )" xfId="2481"/>
    <cellStyle name="__2006年1-12月单体审计表格(富馨 ) 1" xfId="2484"/>
    <cellStyle name="__2006年1-12月单体审计表格(富馨 ) 1 2" xfId="2487"/>
    <cellStyle name="__2006年1-12月单体审计表格(富馨 ) 2" xfId="2494"/>
    <cellStyle name="__2006年1-12月单体审计表格(富馨 ) 2 2" xfId="2495"/>
    <cellStyle name="__2006年1-12月单体审计表格(富馨 )_C600 - PUD Aug 2007" xfId="2500"/>
    <cellStyle name="__2006年1-12月单体审计表格(富馨 )_C600 - PUD Aug 2007 1" xfId="2505"/>
    <cellStyle name="__2006年1-12月单体审计表格(富馨 )_C600 - PUD Aug 2007 1 2" xfId="2511"/>
    <cellStyle name="__2006年1-12月单体审计表格(富馨 )_C600 - PUD Aug 2007 2" xfId="1295"/>
    <cellStyle name="__2006年1-12月单体审计表格(富馨 )_C600 - PUD Aug 2007 2 2" xfId="1320"/>
    <cellStyle name="__2006年1-12月单体审计表格(富馨 )_Note 18 - PUD" xfId="2513"/>
    <cellStyle name="__2006年1-12月单体审计表格(富馨 )_Note 18 - PUD 1" xfId="1311"/>
    <cellStyle name="__2006年1-12月单体审计表格(富馨 )_Note 18 - PUD 1 2" xfId="1468"/>
    <cellStyle name="__2006年1-12月单体审计表格(富馨 )_Note 18 - PUD 2" xfId="2515"/>
    <cellStyle name="__2006年1-12月单体审计表格(富馨 )_Note 18 - PUD 2 2" xfId="2518"/>
    <cellStyle name="__2006年1-12月单体审计表格(富馨 )_PUD breakdown (25 May 07)" xfId="2520"/>
    <cellStyle name="__2006年1-12月单体审计表格(富馨 )_PUD breakdown (25 May 07) 1" xfId="2521"/>
    <cellStyle name="__2006年1-12月单体审计表格(富馨 )_PUD breakdown (25 May 07) 1 2" xfId="2523"/>
    <cellStyle name="__2006年1-12月单体审计表格(富馨 )_PUD breakdown (25 May 07) 2" xfId="2530"/>
    <cellStyle name="__2006年1-12月单体审计表格(富馨 )_PUD breakdown (25 May 07) 2 2" xfId="2533"/>
    <cellStyle name="__2006年1-12月单体审计表格(富馨 )_PUD by company (26 May 07)" xfId="2536"/>
    <cellStyle name="__2006年1-12月单体审计表格(富馨 )_PUD by company (26 May 07) 1" xfId="2539"/>
    <cellStyle name="__2006年1-12月单体审计表格(富馨 )_PUD by company (26 May 07) 1 2" xfId="2104"/>
    <cellStyle name="__2006年1-12月单体审计表格(富馨 )_PUD by company (26 May 07) 2" xfId="2544"/>
    <cellStyle name="__2006年1-12月单体审计表格(富馨 )_PUD by company (26 May 07) 2 2" xfId="1186"/>
    <cellStyle name="__2006年1-12月单体审计表格(富馨 )_PUD by company (3 Sep 07)" xfId="1967"/>
    <cellStyle name="__2006年1-12月单体审计表格(富馨 )_PUD by company (3 Sep 07) 1" xfId="1548"/>
    <cellStyle name="__2006年1-12月单体审计表格(富馨 )_PUD by company (3 Sep 07) 1 2" xfId="1609"/>
    <cellStyle name="__2006年1-12月单体审计表格(富馨 )_PUD by company (3 Sep 07) 2" xfId="1619"/>
    <cellStyle name="__2006年1-12月单体审计表格(富馨 )_PUD by company (3 Sep 07) 2 2" xfId="1636"/>
    <cellStyle name="__2006年1-12月单体审计表格(富馨 )_PUD to client" xfId="2551"/>
    <cellStyle name="__2006年1-12月单体审计表格(富馨 )_PUD to client 1" xfId="2553"/>
    <cellStyle name="__2006年1-12月单体审计表格(富馨 )_PUD to client 1 2" xfId="2554"/>
    <cellStyle name="__2006年1-12月单体审计表格(富馨 )_PUD to client 2" xfId="2556"/>
    <cellStyle name="__2006年1-12月单体审计表格(富馨 )_PUD to client 2 2" xfId="749"/>
    <cellStyle name="_~0750586" xfId="2558"/>
    <cellStyle name="_~0750586 2" xfId="2568"/>
    <cellStyle name="_~0750586_addition2003" xfId="2577"/>
    <cellStyle name="_~0750586_Book1" xfId="2579"/>
    <cellStyle name="_~0750586_D" xfId="2582"/>
    <cellStyle name="_~0750586_K_YF_Fixed Assets-12.22" xfId="2583"/>
    <cellStyle name="_~0750586_K200-04" xfId="2585"/>
    <cellStyle name="_~0750586_K200-04 2" xfId="2591"/>
    <cellStyle name="_~0750586_K200-Register &amp; Depreciation-02" xfId="2594"/>
    <cellStyle name="_~0750586_K200-Register &amp; Depreciation-02 2" xfId="2602"/>
    <cellStyle name="_~1676268" xfId="2607"/>
    <cellStyle name="_~1676268_addition2003" xfId="2609"/>
    <cellStyle name="_~1676268_addition2003 2" xfId="2616"/>
    <cellStyle name="_~1676268_Book1" xfId="2626"/>
    <cellStyle name="_~1676268_Book1 2" xfId="2631"/>
    <cellStyle name="_~1676268_D" xfId="2636"/>
    <cellStyle name="_~1676268_D 2" xfId="1455"/>
    <cellStyle name="_~1676268_K_YF_Fixed Assets-12.22" xfId="2638"/>
    <cellStyle name="_~1676268_K_YF_Fixed Assets-12.22 2" xfId="2642"/>
    <cellStyle name="_~1676268_K200-04" xfId="2645"/>
    <cellStyle name="_~1676268_K200-Register &amp; Depreciation-02" xfId="2647"/>
    <cellStyle name="_~1676268_K200-Register &amp; Depreciation-02 2" xfId="2651"/>
    <cellStyle name="_~4985242" xfId="2655"/>
    <cellStyle name="_~4985242 1" xfId="2657"/>
    <cellStyle name="_~4985242 1 2" xfId="2661"/>
    <cellStyle name="_~4985242 2" xfId="2664"/>
    <cellStyle name="_~4985242 2 2" xfId="2667"/>
    <cellStyle name="_~4985242 2 2 2" xfId="2668"/>
    <cellStyle name="_~4985242_RPT-Evergreen-2006~2008 (RMB)" xfId="2669"/>
    <cellStyle name="_01-合景_0807" xfId="2672"/>
    <cellStyle name="_01-合景_0807 1" xfId="2674"/>
    <cellStyle name="_01-合景_0807 1 2" xfId="2676"/>
    <cellStyle name="_01-合景_0807 2" xfId="2681"/>
    <cellStyle name="_01-合景_0807 2 2" xfId="2685"/>
    <cellStyle name="_04(1)(1).05.06各年美富商铺租金" xfId="2691"/>
    <cellStyle name="_04(1)(1).05.06各年美富商铺租金 1" xfId="2698"/>
    <cellStyle name="_04(1)(1).05.06各年美富商铺租金 1 2" xfId="2701"/>
    <cellStyle name="_04(1)(1).05.06各年美富商铺租金 2" xfId="2702"/>
    <cellStyle name="_04(1)(1).05.06各年美富商铺租金 2 2" xfId="2705"/>
    <cellStyle name="_０４－０６租赁收入" xfId="2706"/>
    <cellStyle name="_０４－０６租赁收入 1" xfId="2710"/>
    <cellStyle name="_０４－０６租赁收入 1 2" xfId="1553"/>
    <cellStyle name="_０４－０６租赁收入 2" xfId="2712"/>
    <cellStyle name="_０４－０６租赁收入 2 2" xfId="2714"/>
    <cellStyle name="_042q-K-MB" xfId="2717"/>
    <cellStyle name="_042q-K-MB 2" xfId="2719"/>
    <cellStyle name="_042q-K-MB_addition2003" xfId="2720"/>
    <cellStyle name="_042q-K-MB_addition2003 2" xfId="2724"/>
    <cellStyle name="_042q-K-MB_Book1" xfId="2729"/>
    <cellStyle name="_042q-K-MB_D" xfId="2733"/>
    <cellStyle name="_042q-K-MB_D 2" xfId="2737"/>
    <cellStyle name="_042q-K-MB_FA---032q" xfId="2738"/>
    <cellStyle name="_042q-K-MB_FA---032q 2" xfId="2744"/>
    <cellStyle name="_042q-K-MB_FA---032q_addition2003" xfId="2745"/>
    <cellStyle name="_042q-K-MB_FA---032q_addition2003 2" xfId="2749"/>
    <cellStyle name="_042q-K-MB_FA---032q_Book1" xfId="2753"/>
    <cellStyle name="_042q-K-MB_FA---032q_D" xfId="768"/>
    <cellStyle name="_042q-K-MB_FA---032q_D 2" xfId="2759"/>
    <cellStyle name="_042q-K-MB_FA---032q_FA---032q-8.21" xfId="2763"/>
    <cellStyle name="_042q-K-MB_FA---032q_FA---032q-8.21_addition2003" xfId="2767"/>
    <cellStyle name="_042q-K-MB_FA---032q_FA---032q-8.21_addition2003 2" xfId="2769"/>
    <cellStyle name="_042q-K-MB_FA---032q_FA---032q-8.21_Book1" xfId="2774"/>
    <cellStyle name="_042q-K-MB_FA---032q_FA---032q-8.21_Book1 2" xfId="2775"/>
    <cellStyle name="_042q-K-MB_FA---032q_FA---032q-8.21_D" xfId="2779"/>
    <cellStyle name="_042q-K-MB_FA---032q_FA---032q-8.21_D 2" xfId="2786"/>
    <cellStyle name="_042q-K-MB_FA---032q_FA---032q-8.21_K_YF_Fixed Assets-12.22" xfId="718"/>
    <cellStyle name="_042q-K-MB_FA---032q_FA---032q-8.21_K200-04" xfId="704"/>
    <cellStyle name="_042q-K-MB_FA---032q_FA---032q-8.21_K200-04 2" xfId="2793"/>
    <cellStyle name="_042q-K-MB_FA---032q_FA---032q-8.21_K200-Register &amp; Depreciation-02" xfId="2525"/>
    <cellStyle name="_042q-K-MB_FA---032q_FA---032q-8.21_K200-Register &amp; Depreciation-02 2" xfId="2800"/>
    <cellStyle name="_042q-K-MB_FA---032q_K_YF_Fixed Assets-12.22" xfId="2802"/>
    <cellStyle name="_042q-K-MB_FA---032q_K_YF_Fixed Assets-12.22 2" xfId="2807"/>
    <cellStyle name="_042q-K-MB_FA---032q_K200-04" xfId="791"/>
    <cellStyle name="_042q-K-MB_FA---032q_K200-04 2" xfId="2811"/>
    <cellStyle name="_042q-K-MB_FA---032q_K200-Register &amp; Depreciation-02" xfId="2816"/>
    <cellStyle name="_042q-K-MB_FA---032q_WP K032q  823" xfId="2817"/>
    <cellStyle name="_042q-K-MB_FA---032q_WP K032q  823 2" xfId="2819"/>
    <cellStyle name="_042q-K-MB_FA---032q_WP K032q  823_addition2003" xfId="2823"/>
    <cellStyle name="_042q-K-MB_FA---032q_WP K032q  823_addition2003 2" xfId="2824"/>
    <cellStyle name="_042q-K-MB_FA---032q_WP K032q  823_Book1" xfId="1110"/>
    <cellStyle name="_042q-K-MB_FA---032q_WP K032q  823_Book1 2" xfId="1117"/>
    <cellStyle name="_042q-K-MB_FA---032q_WP K032q  823_D" xfId="2826"/>
    <cellStyle name="_042q-K-MB_FA---032q_WP K032q  823_D 2" xfId="2830"/>
    <cellStyle name="_042q-K-MB_FA---032q_WP K032q  823_K_YF_Fixed Assets-12.22" xfId="2831"/>
    <cellStyle name="_042q-K-MB_FA---032q_WP K032q  823_K200-04" xfId="2832"/>
    <cellStyle name="_042q-K-MB_FA---032q_WP K032q  823_K200-Register &amp; Depreciation-02" xfId="2837"/>
    <cellStyle name="_042q-K-MB_K_YF_Fixed Assets-12.22" xfId="2842"/>
    <cellStyle name="_042q-K-MB_K_YF_Fixed Assets-12.22 2" xfId="2850"/>
    <cellStyle name="_042q-K-MB_K200-04" xfId="2336"/>
    <cellStyle name="_042q-K-MB_K200-04 2" xfId="2856"/>
    <cellStyle name="_042q-K-MB_K200-Register &amp; Depreciation-02" xfId="2727"/>
    <cellStyle name="_042q-K-MB_K200-Register &amp; Depreciation-02 2" xfId="2859"/>
    <cellStyle name="_04-中天盈_0807" xfId="2861"/>
    <cellStyle name="_04-中天盈_0807 1" xfId="2863"/>
    <cellStyle name="_04-中天盈_0807 1 2" xfId="2868"/>
    <cellStyle name="_04-中天盈_0807 2" xfId="2869"/>
    <cellStyle name="_04-中天盈_0807 2 2" xfId="2870"/>
    <cellStyle name="_05, 06 adjustment summary 合景" xfId="2871"/>
    <cellStyle name="_05, 06 adjustment summary 合景 1" xfId="2873"/>
    <cellStyle name="_05, 06 adjustment summary 合景 1 2" xfId="1128"/>
    <cellStyle name="_05, 06 adjustment summary 合景 2" xfId="2879"/>
    <cellStyle name="_05, 06 adjustment summary 合景 2 2" xfId="2880"/>
    <cellStyle name="_05, 06 adjustment summary 合景 2 2 2" xfId="2886"/>
    <cellStyle name="_05, 06 adjustment summary 合景_RPT-Evergreen-2006~2008 (RMB)" xfId="2373"/>
    <cellStyle name="_070531-071231调整-CZX" xfId="2888"/>
    <cellStyle name="_070531-071231调整-CZX 2" xfId="2890"/>
    <cellStyle name="_07531-071231调整-CY" xfId="2891"/>
    <cellStyle name="_07531-071231调整-CY 2" xfId="2897"/>
    <cellStyle name="_07-AJE#1" xfId="2907"/>
    <cellStyle name="_07年送货入08年货款明细" xfId="2910"/>
    <cellStyle name="_0807-salary capitalisation" xfId="2916"/>
    <cellStyle name="_0807-salary capitalisation 1" xfId="2919"/>
    <cellStyle name="_0807-salary capitalisation 1 2" xfId="2924"/>
    <cellStyle name="_0807-salary capitalisation 2" xfId="2930"/>
    <cellStyle name="_0807-salary capitalisation 2 2" xfId="2933"/>
    <cellStyle name="_0807-salary capitalisation_Evergreen Consolidation (RMB)-1118AM" xfId="2935"/>
    <cellStyle name="_0807-salary capitalisation_RPT-Evergreen-2006~2008 (RMB)" xfId="2939"/>
    <cellStyle name="_08年06月份工资" xfId="2940"/>
    <cellStyle name="_08年06月份工资 2" xfId="2946"/>
    <cellStyle name="_08年06月份工资_2011年应收酬金总表(20120322)" xfId="1285"/>
    <cellStyle name="_08年06月份工资_2011年应收酬金总表(20120322) 2" xfId="1289"/>
    <cellStyle name="_08年06月份工资_2012年5月报表-20120628" xfId="2949"/>
    <cellStyle name="_08年06月份工资_2012年5月报表-20120628 2" xfId="2956"/>
    <cellStyle name="_08年06月份工资_2012年利润情况表-2月" xfId="2961"/>
    <cellStyle name="_08年06月份工资_2012年利润情况表-2月 2" xfId="2963"/>
    <cellStyle name="_08年06月份工资_2012年利润情况表-3月" xfId="1239"/>
    <cellStyle name="_08年06月份工资_2012年利润情况表-3月 2" xfId="2975"/>
    <cellStyle name="_08年06月份工资_2012年利润情况表-4月" xfId="2981"/>
    <cellStyle name="_08年06月份工资_2012年利润情况表-4月 2" xfId="2984"/>
    <cellStyle name="_08年06月份工资_2012年利润情况表-5月" xfId="2398"/>
    <cellStyle name="_08年06月份工资_2012年利润情况表-5月 2" xfId="2987"/>
    <cellStyle name="_08年06月份工资_2012年应收酬金总表(20120618)" xfId="2990"/>
    <cellStyle name="_08年06月份工资_2012年应收酬金总表(20120618) 2" xfId="2992"/>
    <cellStyle name="_08年06月份工资_各部门费用明细表-10月" xfId="2994"/>
    <cellStyle name="_08年06月份工资_各部门费用明细表-10月 2" xfId="2998"/>
    <cellStyle name="_08年06月份工资_各部门费用明细表-11月" xfId="3002"/>
    <cellStyle name="_08年06月份工资_各部门费用明细表-11月 2" xfId="3006"/>
    <cellStyle name="_08年06月份工资_各部门费用明细表-12月" xfId="3008"/>
    <cellStyle name="_08年06月份工资_各部门费用明细表-1月" xfId="3012"/>
    <cellStyle name="_08年06月份工资_各部门费用明细表-2月" xfId="1074"/>
    <cellStyle name="_08年06月份工资_各部门费用明细表-2月 2" xfId="3014"/>
    <cellStyle name="_08年06月份工资_各部门费用明细表-3月" xfId="3018"/>
    <cellStyle name="_08年06月份工资_各部门费用明细表-4月" xfId="802"/>
    <cellStyle name="_08年06月份工资_各部门费用明细表-4月 2" xfId="3019"/>
    <cellStyle name="_08年06月份工资_各部门费用明细表-5月" xfId="3021"/>
    <cellStyle name="_08年06月份工资_各部门费用明细表-5月 2" xfId="3022"/>
    <cellStyle name="_08年06月份工资_各部门费用明细表-6月" xfId="1375"/>
    <cellStyle name="_08年06月份工资_各部门费用明细表-7月" xfId="1079"/>
    <cellStyle name="_08年06月份工资_各部门费用明细表-8月" xfId="3024"/>
    <cellStyle name="_08年06月份工资_各部门费用明细表-9月" xfId="3026"/>
    <cellStyle name="_08年06月份工资_各部门费用明细表-9月 2" xfId="3032"/>
    <cellStyle name="_08-盈富.1" xfId="3033"/>
    <cellStyle name="_08-盈富.1 1" xfId="3041"/>
    <cellStyle name="_08-盈富.1 1 2" xfId="3043"/>
    <cellStyle name="_08-盈富.1 2" xfId="3045"/>
    <cellStyle name="_08-盈富.1 2 2" xfId="2952"/>
    <cellStyle name="_09年01月份工资" xfId="3051"/>
    <cellStyle name="_09年01月份工资 2" xfId="3057"/>
    <cellStyle name="_09年01月份工资_2011年应收酬金总表(20120322)" xfId="3059"/>
    <cellStyle name="_09年01月份工资_2011年应收酬金总表(20120322) 2" xfId="3063"/>
    <cellStyle name="_09年01月份工资_2012年5月报表-20120628" xfId="3072"/>
    <cellStyle name="_09年01月份工资_2012年5月报表-20120628 2" xfId="2695"/>
    <cellStyle name="_09年01月份工资_2012年应收酬金总表(20120618)" xfId="1114"/>
    <cellStyle name="_09年01月份工资_2012年应收酬金总表(20120618) 2" xfId="1532"/>
    <cellStyle name="_09年01月份工资_各部门费用明细表-10月" xfId="3074"/>
    <cellStyle name="_09年01月份工资_各部门费用明细表-10月 2" xfId="3078"/>
    <cellStyle name="_09年01月份工资_各部门费用明细表-11月" xfId="3079"/>
    <cellStyle name="_09年01月份工资_各部门费用明细表-11月 2" xfId="3081"/>
    <cellStyle name="_09年01月份工资_各部门费用明细表-12月" xfId="3082"/>
    <cellStyle name="_09年01月份工资_各部门费用明细表-1月" xfId="3085"/>
    <cellStyle name="_09年01月份工资_各部门费用明细表-2月" xfId="3086"/>
    <cellStyle name="_09年01月份工资_各部门费用明细表-2月 2" xfId="3089"/>
    <cellStyle name="_09年01月份工资_各部门费用明细表-3月" xfId="3090"/>
    <cellStyle name="_09年01月份工资_各部门费用明细表-4月" xfId="2227"/>
    <cellStyle name="_09年01月份工资_各部门费用明细表-4月 2" xfId="3091"/>
    <cellStyle name="_09年01月份工资_各部门费用明细表-5月" xfId="2679"/>
    <cellStyle name="_09年01月份工资_各部门费用明细表-5月 2" xfId="3092"/>
    <cellStyle name="_09年01月份工资_各部门费用明细表-6月" xfId="3094"/>
    <cellStyle name="_09年01月份工资_各部门费用明细表-7月" xfId="2124"/>
    <cellStyle name="_09年01月份工资_各部门费用明细表-8月" xfId="3096"/>
    <cellStyle name="_09年01月份工资_各部门费用明细表-9月" xfId="3097"/>
    <cellStyle name="_09年01月份工资_各部门费用明细表-9月 2" xfId="3098"/>
    <cellStyle name="_09年07月份工资" xfId="3101"/>
    <cellStyle name="_09年07月份工资 2" xfId="3102"/>
    <cellStyle name="_09年07月份工资_2011年应收酬金总表(20120322)" xfId="3104"/>
    <cellStyle name="_09年07月份工资_2011年应收酬金总表(20120322) 2" xfId="3107"/>
    <cellStyle name="_09年07月份工资_2012年5月报表-20120628" xfId="3110"/>
    <cellStyle name="_09年07月份工资_2012年5月报表-20120628 2" xfId="3112"/>
    <cellStyle name="_09年07月份工资_2012年应收酬金总表(20120618)" xfId="3117"/>
    <cellStyle name="_09年07月份工资_2012年应收酬金总表(20120618) 2" xfId="3119"/>
    <cellStyle name="_09年07月份工资_各部门费用明细表-10月" xfId="3129"/>
    <cellStyle name="_09年07月份工资_各部门费用明细表-10月 2" xfId="1724"/>
    <cellStyle name="_09年07月份工资_各部门费用明细表-11月" xfId="2435"/>
    <cellStyle name="_09年07月份工资_各部门费用明细表-11月 2" xfId="3130"/>
    <cellStyle name="_09年07月份工资_各部门费用明细表-12月" xfId="3132"/>
    <cellStyle name="_09年07月份工资_各部门费用明细表-1月" xfId="3133"/>
    <cellStyle name="_09年07月份工资_各部门费用明细表-2月" xfId="3141"/>
    <cellStyle name="_09年07月份工资_各部门费用明细表-2月 2" xfId="676"/>
    <cellStyle name="_09年07月份工资_各部门费用明细表-3月" xfId="3145"/>
    <cellStyle name="_09年07月份工资_各部门费用明细表-4月" xfId="3153"/>
    <cellStyle name="_09年07月份工资_各部门费用明细表-4月 2" xfId="3156"/>
    <cellStyle name="_09年07月份工资_各部门费用明细表-5月" xfId="3158"/>
    <cellStyle name="_09年07月份工资_各部门费用明细表-5月 2" xfId="3161"/>
    <cellStyle name="_09年07月份工资_各部门费用明细表-6月" xfId="3164"/>
    <cellStyle name="_09年07月份工资_各部门费用明细表-7月" xfId="3167"/>
    <cellStyle name="_09年07月份工资_各部门费用明细表-8月" xfId="3170"/>
    <cellStyle name="_09年07月份工资_各部门费用明细表-9月" xfId="3171"/>
    <cellStyle name="_09年07月份工资_各部门费用明细表-9月 2" xfId="3173"/>
    <cellStyle name="_09年07月份工资_财务变动分析" xfId="3124"/>
    <cellStyle name="_09年07月份工资_财务变动分析 2" xfId="3128"/>
    <cellStyle name="_09年08月份工资" xfId="2687"/>
    <cellStyle name="_09年08月份工资 2" xfId="3175"/>
    <cellStyle name="_09年08月份工资_2011年应收酬金总表(20120322)" xfId="3186"/>
    <cellStyle name="_09年08月份工资_2011年应收酬金总表(20120322) 2" xfId="3190"/>
    <cellStyle name="_09年08月份工资_2012年5月报表-20120628" xfId="3193"/>
    <cellStyle name="_09年08月份工资_2012年5月报表-20120628 2" xfId="3198"/>
    <cellStyle name="_09年08月份工资_2012年应收酬金总表(20120618)" xfId="3201"/>
    <cellStyle name="_09年08月份工资_2012年应收酬金总表(20120618) 2" xfId="3202"/>
    <cellStyle name="_09年08月份工资_各部门费用明细表-10月" xfId="3215"/>
    <cellStyle name="_09年08月份工资_各部门费用明细表-10月 2" xfId="3219"/>
    <cellStyle name="_09年08月份工资_各部门费用明细表-11月" xfId="3223"/>
    <cellStyle name="_09年08月份工资_各部门费用明细表-11月 2" xfId="3226"/>
    <cellStyle name="_09年08月份工资_各部门费用明细表-12月" xfId="3229"/>
    <cellStyle name="_09年08月份工资_各部门费用明细表-1月" xfId="3231"/>
    <cellStyle name="_09年08月份工资_各部门费用明细表-2月" xfId="3233"/>
    <cellStyle name="_09年08月份工资_各部门费用明细表-2月 2" xfId="2006"/>
    <cellStyle name="_09年08月份工资_各部门费用明细表-3月" xfId="3234"/>
    <cellStyle name="_09年08月份工资_各部门费用明细表-4月" xfId="3237"/>
    <cellStyle name="_09年08月份工资_各部门费用明细表-4月 2" xfId="3244"/>
    <cellStyle name="_09年08月份工资_各部门费用明细表-5月" xfId="3252"/>
    <cellStyle name="_09年08月份工资_各部门费用明细表-5月 2" xfId="3255"/>
    <cellStyle name="_09年08月份工资_各部门费用明细表-6月" xfId="2697"/>
    <cellStyle name="_09年08月份工资_各部门费用明细表-7月" xfId="3258"/>
    <cellStyle name="_09年08月份工资_各部门费用明细表-8月" xfId="3259"/>
    <cellStyle name="_09年08月份工资_各部门费用明细表-9月" xfId="3261"/>
    <cellStyle name="_09年08月份工资_各部门费用明细表-9月 2" xfId="3265"/>
    <cellStyle name="_09年08月份工资_财务变动分析" xfId="3212"/>
    <cellStyle name="_09年08月份工资_财务变动分析 2" xfId="2658"/>
    <cellStyle name="_09年12月份缴费表-广州MAS" xfId="3270"/>
    <cellStyle name="_09年2月份工资" xfId="3275"/>
    <cellStyle name="_09年2月份工资 2" xfId="3279"/>
    <cellStyle name="_09年2月份工资_2011年应收酬金总表(20120322)" xfId="3282"/>
    <cellStyle name="_09年2月份工资_2011年应收酬金总表(20120322) 2" xfId="3287"/>
    <cellStyle name="_09年2月份工资_2012年5月报表-20120628" xfId="3290"/>
    <cellStyle name="_09年2月份工资_2012年5月报表-20120628 2" xfId="3292"/>
    <cellStyle name="_09年2月份工资_2012年应收酬金总表(20120618)" xfId="3294"/>
    <cellStyle name="_09年2月份工资_2012年应收酬金总表(20120618) 2" xfId="2193"/>
    <cellStyle name="_09年2月份工资_各部门费用明细表-10月" xfId="930"/>
    <cellStyle name="_09年2月份工资_各部门费用明细表-10月 2" xfId="933"/>
    <cellStyle name="_09年2月份工资_各部门费用明细表-11月" xfId="3299"/>
    <cellStyle name="_09年2月份工资_各部门费用明细表-11月 2" xfId="3301"/>
    <cellStyle name="_09年2月份工资_各部门费用明细表-12月" xfId="3305"/>
    <cellStyle name="_09年2月份工资_各部门费用明细表-1月" xfId="3306"/>
    <cellStyle name="_09年2月份工资_各部门费用明细表-2月" xfId="3307"/>
    <cellStyle name="_09年2月份工资_各部门费用明细表-2月 2" xfId="3310"/>
    <cellStyle name="_09年2月份工资_各部门费用明细表-3月" xfId="3313"/>
    <cellStyle name="_09年2月份工资_各部门费用明细表-4月" xfId="3320"/>
    <cellStyle name="_09年2月份工资_各部门费用明细表-4月 2" xfId="3330"/>
    <cellStyle name="_09年2月份工资_各部门费用明细表-5月" xfId="923"/>
    <cellStyle name="_09年2月份工资_各部门费用明细表-5月 2" xfId="3340"/>
    <cellStyle name="_09年2月份工资_各部门费用明细表-6月" xfId="3344"/>
    <cellStyle name="_09年2月份工资_各部门费用明细表-7月" xfId="3346"/>
    <cellStyle name="_09年2月份工资_各部门费用明细表-8月" xfId="3349"/>
    <cellStyle name="_09年2月份工资_各部门费用明细表-9月" xfId="3352"/>
    <cellStyle name="_09年2月份工资_各部门费用明细表-9月 2" xfId="3354"/>
    <cellStyle name="_09年管理费用预算执行情况表样" xfId="48"/>
    <cellStyle name="_09年资金情况表" xfId="2926"/>
    <cellStyle name="_09年资金情况表 2" xfId="3358"/>
    <cellStyle name="_09年资金情况表_2011年应收酬金总表(20120322)" xfId="3360"/>
    <cellStyle name="_09年资金情况表_2011年应收酬金总表(20120322) 2" xfId="3363"/>
    <cellStyle name="_09年资金情况表_2012年5月报表-20120628" xfId="2211"/>
    <cellStyle name="_09年资金情况表_2012年5月报表-20120628 2" xfId="3365"/>
    <cellStyle name="_09年资金情况表_2012年应收酬金总表(20120618)" xfId="3369"/>
    <cellStyle name="_09年资金情况表_2012年应收酬金总表(20120618) 2" xfId="3371"/>
    <cellStyle name="_09年资金情况表_各部门费用明细表-10月" xfId="3377"/>
    <cellStyle name="_09年资金情况表_各部门费用明细表-10月 2" xfId="3382"/>
    <cellStyle name="_09年资金情况表_各部门费用明细表-11月" xfId="3385"/>
    <cellStyle name="_09年资金情况表_各部门费用明细表-11月 2" xfId="3387"/>
    <cellStyle name="_09年资金情况表_各部门费用明细表-12月" xfId="3391"/>
    <cellStyle name="_09年资金情况表_各部门费用明细表-1月" xfId="3392"/>
    <cellStyle name="_09年资金情况表_各部门费用明细表-2月" xfId="3398"/>
    <cellStyle name="_09年资金情况表_各部门费用明细表-2月 2" xfId="3404"/>
    <cellStyle name="_09年资金情况表_各部门费用明细表-3月" xfId="1648"/>
    <cellStyle name="_09年资金情况表_各部门费用明细表-4月" xfId="3407"/>
    <cellStyle name="_09年资金情况表_各部门费用明细表-4月 2" xfId="3411"/>
    <cellStyle name="_09年资金情况表_各部门费用明细表-5月" xfId="3418"/>
    <cellStyle name="_09年资金情况表_各部门费用明细表-5月 2" xfId="3421"/>
    <cellStyle name="_09年资金情况表_各部门费用明细表-6月" xfId="1085"/>
    <cellStyle name="_09年资金情况表_各部门费用明细表-7月" xfId="3423"/>
    <cellStyle name="_09年资金情况表_各部门费用明细表-8月" xfId="1444"/>
    <cellStyle name="_09年资金情况表_各部门费用明细表-9月" xfId="3424"/>
    <cellStyle name="_09年资金情况表_各部门费用明细表-9月 2" xfId="3426"/>
    <cellStyle name="_1~2月上海退往北京RDC的货物" xfId="3428"/>
    <cellStyle name="_1~2月上海退往北京RDC的货物_MSK F303, F411 (backup) V2" xfId="3430"/>
    <cellStyle name="_1~2月上海退往北京RDC的货物_NSK HK Ltd-Dec 05 WP" xfId="3431"/>
    <cellStyle name="_1~2月上海退往北京RDC的货物_NSK-Jun 05 - for review" xfId="3436"/>
    <cellStyle name="_1~2月上海退往北京RDC的货物_NSK-Jun 05 - for review_MSK F303, F411 (backup) V2" xfId="3438"/>
    <cellStyle name="_1~2月上海退往北京RDC的货物_NSK-Jun 05 - for review_NSK HK Ltd-Dec 05 WP" xfId="3442"/>
    <cellStyle name="_1~2月上海退往北京RDC的货物_NSK-Jun 05 - for review_NSK HK Ltd-Dec 05 WP_updated P" xfId="3444"/>
    <cellStyle name="_12月份工资-工资条" xfId="3446"/>
    <cellStyle name="_12月货龄分析表整理" xfId="3454"/>
    <cellStyle name="_151207_Working - forecasted sales for 2007" xfId="3456"/>
    <cellStyle name="_151207_Working - forecasted sales for 2007 1" xfId="3459"/>
    <cellStyle name="_151207_Working - forecasted sales for 2007 1 2" xfId="3461"/>
    <cellStyle name="_151207_Working - forecasted sales for 2007 2" xfId="3462"/>
    <cellStyle name="_151207_Working - forecasted sales for 2007 2 2" xfId="3465"/>
    <cellStyle name="_15长期待摊费用0512" xfId="3467"/>
    <cellStyle name="_15长期待摊费用0512 2" xfId="3468"/>
    <cellStyle name="_15长期待摊费用0512 2 2" xfId="3470"/>
    <cellStyle name="_15长期待摊费用0512 3" xfId="3472"/>
    <cellStyle name="_15长期待摊费用0512 3 2" xfId="3473"/>
    <cellStyle name="_1月份住房公积金明细" xfId="2079"/>
    <cellStyle name="_20.5- movement of other tax" xfId="2282"/>
    <cellStyle name="_20.5- movement of other tax 1" xfId="3474"/>
    <cellStyle name="_20.5- movement of other tax 1 2" xfId="3447"/>
    <cellStyle name="_20.5- movement of other tax 2" xfId="3479"/>
    <cellStyle name="_20.5- movement of other tax 2 2" xfId="3486"/>
    <cellStyle name="_20.5- movement of other tax 2 2 2" xfId="3490"/>
    <cellStyle name="_20.5- movement of other tax_RPT-Evergreen-2006~2008 (RMB)" xfId="3492"/>
    <cellStyle name="_2003-Selling" xfId="3495"/>
    <cellStyle name="_2003-Selling_addition2003" xfId="2874"/>
    <cellStyle name="_2003-Selling_addition2003 2" xfId="1129"/>
    <cellStyle name="_2003-Selling_Book1" xfId="3499"/>
    <cellStyle name="_2003-Selling_Book1 2" xfId="3501"/>
    <cellStyle name="_2003-Selling_D" xfId="3504"/>
    <cellStyle name="_2003-Selling_D 2" xfId="3508"/>
    <cellStyle name="_2003-Selling_DEG- K - Fixed Assets" xfId="3511"/>
    <cellStyle name="_2003-Selling_DEG- K - Fixed Assets_K_YF_Fixed Assets-12.13" xfId="3514"/>
    <cellStyle name="_2003-Selling_DEG- K - Fixed Assets_K_YF_Fixed Assets-12.13_addition2003" xfId="3517"/>
    <cellStyle name="_2003-Selling_DEG- K - Fixed Assets_K_YF_Fixed Assets-12.13_addition2003 2" xfId="3519"/>
    <cellStyle name="_2003-Selling_DEG- K - Fixed Assets_K_YF_Fixed Assets-12.13_Book1" xfId="3521"/>
    <cellStyle name="_2003-Selling_DEG- K - Fixed Assets_K_YF_Fixed Assets-12.13_D" xfId="3225"/>
    <cellStyle name="_2003-Selling_DEG- K - Fixed Assets_K_YF_Fixed Assets-12.13_D 2" xfId="3227"/>
    <cellStyle name="_2003-Selling_DEG- K - Fixed Assets_K_YF_Fixed Assets-12.13_K_YF_Fixed Assets-12.22" xfId="3440"/>
    <cellStyle name="_2003-Selling_DEG- K - Fixed Assets_K_YF_Fixed Assets-12.13_K_YF_Fixed Assets-12.22 2" xfId="3523"/>
    <cellStyle name="_2003-Selling_DEG- K - Fixed Assets_K_YF_Fixed Assets-12.13_K200-04" xfId="3526"/>
    <cellStyle name="_2003-Selling_DEG- K - Fixed Assets_SX-FA-12.14" xfId="3529"/>
    <cellStyle name="_2003-Selling_DEG- K - Fixed Assets_SX-FA-12.14 2" xfId="3533"/>
    <cellStyle name="_2003-Selling_DEG- K - Fixed Assets_SX-FA-12.14_addition2003" xfId="1906"/>
    <cellStyle name="_2003-Selling_DEG- K - Fixed Assets_SX-FA-12.14_addition2003 2" xfId="1919"/>
    <cellStyle name="_2003-Selling_DEG- K - Fixed Assets_SX-FA-12.14_Book1" xfId="3536"/>
    <cellStyle name="_2003-Selling_DEG- K - Fixed Assets_SX-FA-12.14_D" xfId="3540"/>
    <cellStyle name="_2003-Selling_DEG- K - Fixed Assets_SX-FA-12.14_K_YF_Fixed Assets-12.22" xfId="3553"/>
    <cellStyle name="_2003-Selling_DEG- K - Fixed Assets_SX-FA-12.14_K200-04" xfId="3556"/>
    <cellStyle name="_2003-Selling_DEG- K - Fixed Assets_YF_K_Fixed assets" xfId="3561"/>
    <cellStyle name="_2003-Selling_DEG- K - Fixed Assets_YF_K_Fixed Assets 03 &amp; 04" xfId="3565"/>
    <cellStyle name="_2003-Selling_DEG- K - Fixed Assets_YF_K_Fixed Assets 03 &amp; 04 2" xfId="3568"/>
    <cellStyle name="_2003-Selling_DEG- K - Fixed Assets_YF_K_Fixed Assets 03 &amp; 04_addition2003" xfId="3569"/>
    <cellStyle name="_2003-Selling_DEG- K - Fixed Assets_YF_K_Fixed Assets 03 &amp; 04_addition2003 2" xfId="3574"/>
    <cellStyle name="_2003-Selling_DEG- K - Fixed Assets_YF_K_Fixed Assets 03 &amp; 04_Book1" xfId="3577"/>
    <cellStyle name="_2003-Selling_DEG- K - Fixed Assets_YF_K_Fixed Assets 03 &amp; 04_D" xfId="3578"/>
    <cellStyle name="_2003-Selling_DEG- K - Fixed Assets_YF_K_Fixed Assets 03 &amp; 04_D 2" xfId="3579"/>
    <cellStyle name="_2003-Selling_DEG- K - Fixed Assets_YF_K_Fixed Assets 03 &amp; 04_K_YF_Fixed Assets-12.22" xfId="3580"/>
    <cellStyle name="_2003-Selling_DEG- K - Fixed Assets_YF_K_Fixed Assets 03 &amp; 04_K200-04" xfId="3581"/>
    <cellStyle name="_2003-Selling_DEG- K - Fixed Assets_YF_K_Fixed Assets 03 &amp; 04-1" xfId="3588"/>
    <cellStyle name="_2003-Selling_DEG- K - Fixed Assets_YF_K_Fixed Assets 03 &amp; 04-1 2" xfId="3590"/>
    <cellStyle name="_2003-Selling_DEG- K - Fixed Assets_YF_K_Fixed Assets 03 &amp; 04-1_addition2003" xfId="3597"/>
    <cellStyle name="_2003-Selling_DEG- K - Fixed Assets_YF_K_Fixed Assets 03 &amp; 04-1_addition2003 2" xfId="3600"/>
    <cellStyle name="_2003-Selling_DEG- K - Fixed Assets_YF_K_Fixed Assets 03 &amp; 04-1_Book1" xfId="3603"/>
    <cellStyle name="_2003-Selling_DEG- K - Fixed Assets_YF_K_Fixed Assets 03 &amp; 04-1_D" xfId="615"/>
    <cellStyle name="_2003-Selling_DEG- K - Fixed Assets_YF_K_Fixed Assets 03 &amp; 04-1_K_YF_Fixed Assets-12.22" xfId="3204"/>
    <cellStyle name="_2003-Selling_DEG- K - Fixed Assets_YF_K_Fixed Assets 03 &amp; 04-1_K200-04" xfId="3608"/>
    <cellStyle name="_2003-Selling_DEG- K - Fixed Assets_YF_K_Fixed Assets 03 &amp; 04-2" xfId="1947"/>
    <cellStyle name="_2003-Selling_DEG- K - Fixed Assets_YF_K_Fixed Assets 03 &amp; 04-2 2" xfId="3614"/>
    <cellStyle name="_2003-Selling_DEG- K - Fixed Assets_YF_K_Fixed Assets 03 &amp; 04-2_addition2003" xfId="3616"/>
    <cellStyle name="_2003-Selling_DEG- K - Fixed Assets_YF_K_Fixed Assets 03 &amp; 04-2_addition2003 2" xfId="3618"/>
    <cellStyle name="_2003-Selling_DEG- K - Fixed Assets_YF_K_Fixed Assets 03 &amp; 04-2_Book1" xfId="3625"/>
    <cellStyle name="_2003-Selling_DEG- K - Fixed Assets_YF_K_Fixed Assets 03 &amp; 04-2_Book1 2" xfId="3629"/>
    <cellStyle name="_2003-Selling_DEG- K - Fixed Assets_YF_K_Fixed Assets 03 &amp; 04-2_D" xfId="3632"/>
    <cellStyle name="_2003-Selling_DEG- K - Fixed Assets_YF_K_Fixed Assets 03 &amp; 04-2_K_YF_Fixed Assets-12.22" xfId="3636"/>
    <cellStyle name="_2003-Selling_DEG- K - Fixed Assets_YF_K_Fixed Assets 03 &amp; 04-2_K_YF_Fixed Assets-12.22 2" xfId="3638"/>
    <cellStyle name="_2003-Selling_DEG- K - Fixed Assets_YF_K_Fixed Assets 03 &amp; 04-2_K200-04" xfId="3639"/>
    <cellStyle name="_2003-Selling_DEG- K - Fixed Assets_YF_K_Fixed Assets 03 &amp; 04-2_K200-04 2" xfId="3643"/>
    <cellStyle name="_2003-Selling_DEG- K - Fixed Assets_YF_K_Fixed Assets 03 &amp; 04-3" xfId="3646"/>
    <cellStyle name="_2003-Selling_DEG- K - Fixed Assets_YF_K_Fixed Assets 03 &amp; 04-3 2" xfId="3648"/>
    <cellStyle name="_2003-Selling_DEG- K - Fixed Assets_YF_K_Fixed Assets 03 &amp; 04-3_addition2003" xfId="3649"/>
    <cellStyle name="_2003-Selling_DEG- K - Fixed Assets_YF_K_Fixed Assets 03 &amp; 04-3_addition2003 2" xfId="3652"/>
    <cellStyle name="_2003-Selling_DEG- K - Fixed Assets_YF_K_Fixed Assets 03 &amp; 04-3_Book1" xfId="3658"/>
    <cellStyle name="_2003-Selling_DEG- K - Fixed Assets_YF_K_Fixed Assets 03 &amp; 04-3_Book1 2" xfId="3661"/>
    <cellStyle name="_2003-Selling_DEG- K - Fixed Assets_YF_K_Fixed Assets 03 &amp; 04-3_D" xfId="3662"/>
    <cellStyle name="_2003-Selling_DEG- K - Fixed Assets_YF_K_Fixed Assets 03 &amp; 04-3_K_YF_Fixed Assets-12.22" xfId="3663"/>
    <cellStyle name="_2003-Selling_DEG- K - Fixed Assets_YF_K_Fixed Assets 03 &amp; 04-3_K200-04" xfId="3671"/>
    <cellStyle name="_2003-Selling_DEG- K - Fixed Assets_YF_K_Fixed assets_addition2003" xfId="2428"/>
    <cellStyle name="_2003-Selling_DEG- K - Fixed Assets_YF_K_Fixed assets_addition2003 2" xfId="3675"/>
    <cellStyle name="_2003-Selling_DEG- K - Fixed Assets_YF_K_Fixed assets_Book1" xfId="3676"/>
    <cellStyle name="_2003-Selling_DEG- K - Fixed Assets_YF_K_Fixed assets_D" xfId="3679"/>
    <cellStyle name="_2003-Selling_DEG- K - Fixed Assets_YF_K_Fixed assets_D 2" xfId="3688"/>
    <cellStyle name="_2003-Selling_DEG- K - Fixed Assets_YF_K_Fixed assets_K_YF_Fixed Assets-12.22" xfId="3693"/>
    <cellStyle name="_2003-Selling_DEG- K - Fixed Assets_YF_K_Fixed assets_K200-04" xfId="3695"/>
    <cellStyle name="_2003-Selling_K_YF_Fixed Assets-12.22" xfId="3696"/>
    <cellStyle name="_2003-Selling_K200-04" xfId="3702"/>
    <cellStyle name="_2004" xfId="3704"/>
    <cellStyle name="_2004 1" xfId="3709"/>
    <cellStyle name="_2004 1 2" xfId="3711"/>
    <cellStyle name="_2004 2" xfId="3718"/>
    <cellStyle name="_2004 2 2" xfId="3724"/>
    <cellStyle name="_2004 2 2 2" xfId="3726"/>
    <cellStyle name="_2004_RPT-Evergreen-2006~2008 (RMB)" xfId="3667"/>
    <cellStyle name="_2004-2005 EY audited accounts (HKGAAP) - (summary of disposed cos)-revised.1" xfId="3727"/>
    <cellStyle name="_2004-2005 EY audited accounts (HKGAAP) - (summary of disposed cos)-revised.1 1" xfId="3374"/>
    <cellStyle name="_2004-2005 EY audited accounts (HKGAAP) - (summary of disposed cos)-revised.1 1 2" xfId="3732"/>
    <cellStyle name="_2004-2005 EY audited accounts (HKGAAP) - (summary of disposed cos)-revised.1 2" xfId="3733"/>
    <cellStyle name="_2004-2005 EY audited accounts (HKGAAP) - (summary of disposed cos)-revised.1 2 2" xfId="3735"/>
    <cellStyle name="_2004-2005 EY audited accounts (HKGAAP) - (summary of disposed cos)-revised.1 2 2 2" xfId="3736"/>
    <cellStyle name="_2004-2005 EY audited accounts (HKGAAP) - (summary of disposed cos)-revised.1_RPT-Evergreen-2006~2008 (RMB)" xfId="1654"/>
    <cellStyle name="_2004-Selling" xfId="3738"/>
    <cellStyle name="_2004-Selling 2" xfId="3743"/>
    <cellStyle name="_2004-Selling_addition2003" xfId="3746"/>
    <cellStyle name="_2004-Selling_addition2003 2" xfId="3753"/>
    <cellStyle name="_2004-Selling_Book1" xfId="3762"/>
    <cellStyle name="_2004-Selling_Book1 2" xfId="3765"/>
    <cellStyle name="_2004-Selling_D" xfId="3770"/>
    <cellStyle name="_2004-Selling_DEG- K - Fixed Assets" xfId="3774"/>
    <cellStyle name="_2004-Selling_DEG- K - Fixed Assets_K_YF_Fixed Assets-12.13" xfId="3777"/>
    <cellStyle name="_2004-Selling_DEG- K - Fixed Assets_K_YF_Fixed Assets-12.13 2" xfId="3779"/>
    <cellStyle name="_2004-Selling_DEG- K - Fixed Assets_K_YF_Fixed Assets-12.13_addition2003" xfId="3780"/>
    <cellStyle name="_2004-Selling_DEG- K - Fixed Assets_K_YF_Fixed Assets-12.13_Book1" xfId="3120"/>
    <cellStyle name="_2004-Selling_DEG- K - Fixed Assets_K_YF_Fixed Assets-12.13_D" xfId="3784"/>
    <cellStyle name="_2004-Selling_DEG- K - Fixed Assets_K_YF_Fixed Assets-12.13_D 2" xfId="3790"/>
    <cellStyle name="_2004-Selling_DEG- K - Fixed Assets_K_YF_Fixed Assets-12.13_K_YF_Fixed Assets-12.22" xfId="3138"/>
    <cellStyle name="_2004-Selling_DEG- K - Fixed Assets_K_YF_Fixed Assets-12.13_K_YF_Fixed Assets-12.22 2" xfId="3796"/>
    <cellStyle name="_2004-Selling_DEG- K - Fixed Assets_K_YF_Fixed Assets-12.13_K200-04" xfId="3798"/>
    <cellStyle name="_2004-Selling_DEG- K - Fixed Assets_SX-FA-12.14" xfId="3343"/>
    <cellStyle name="_2004-Selling_DEG- K - Fixed Assets_SX-FA-12.14_addition2003" xfId="3800"/>
    <cellStyle name="_2004-Selling_DEG- K - Fixed Assets_SX-FA-12.14_addition2003 2" xfId="3802"/>
    <cellStyle name="_2004-Selling_DEG- K - Fixed Assets_SX-FA-12.14_Book1" xfId="3803"/>
    <cellStyle name="_2004-Selling_DEG- K - Fixed Assets_SX-FA-12.14_D" xfId="3806"/>
    <cellStyle name="_2004-Selling_DEG- K - Fixed Assets_SX-FA-12.14_K_YF_Fixed Assets-12.22" xfId="3810"/>
    <cellStyle name="_2004-Selling_DEG- K - Fixed Assets_SX-FA-12.14_K200-04" xfId="3812"/>
    <cellStyle name="_2004-Selling_DEG- K - Fixed Assets_SX-FA-12.14_K200-04 2" xfId="3816"/>
    <cellStyle name="_2004-Selling_DEG- K - Fixed Assets_YF_K_Fixed assets" xfId="3817"/>
    <cellStyle name="_2004-Selling_DEG- K - Fixed Assets_YF_K_Fixed Assets 03 &amp; 04" xfId="3820"/>
    <cellStyle name="_2004-Selling_DEG- K - Fixed Assets_YF_K_Fixed Assets 03 &amp; 04 2" xfId="3822"/>
    <cellStyle name="_2004-Selling_DEG- K - Fixed Assets_YF_K_Fixed Assets 03 &amp; 04_addition2003" xfId="3828"/>
    <cellStyle name="_2004-Selling_DEG- K - Fixed Assets_YF_K_Fixed Assets 03 &amp; 04_addition2003 2" xfId="3830"/>
    <cellStyle name="_2004-Selling_DEG- K - Fixed Assets_YF_K_Fixed Assets 03 &amp; 04_Book1" xfId="3835"/>
    <cellStyle name="_2004-Selling_DEG- K - Fixed Assets_YF_K_Fixed Assets 03 &amp; 04_Book1 2" xfId="3836"/>
    <cellStyle name="_2004-Selling_DEG- K - Fixed Assets_YF_K_Fixed Assets 03 &amp; 04_D" xfId="1131"/>
    <cellStyle name="_2004-Selling_DEG- K - Fixed Assets_YF_K_Fixed Assets 03 &amp; 04_K_YF_Fixed Assets-12.22" xfId="602"/>
    <cellStyle name="_2004-Selling_DEG- K - Fixed Assets_YF_K_Fixed Assets 03 &amp; 04_K200-04" xfId="3840"/>
    <cellStyle name="_2004-Selling_DEG- K - Fixed Assets_YF_K_Fixed Assets 03 &amp; 04_K200-04 2" xfId="3842"/>
    <cellStyle name="_2004-Selling_DEG- K - Fixed Assets_YF_K_Fixed Assets 03 &amp; 04-1" xfId="3847"/>
    <cellStyle name="_2004-Selling_DEG- K - Fixed Assets_YF_K_Fixed Assets 03 &amp; 04-1_addition2003" xfId="3853"/>
    <cellStyle name="_2004-Selling_DEG- K - Fixed Assets_YF_K_Fixed Assets 03 &amp; 04-1_addition2003 2" xfId="3861"/>
    <cellStyle name="_2004-Selling_DEG- K - Fixed Assets_YF_K_Fixed Assets 03 &amp; 04-1_Book1" xfId="3866"/>
    <cellStyle name="_2004-Selling_DEG- K - Fixed Assets_YF_K_Fixed Assets 03 &amp; 04-1_Book1 2" xfId="3869"/>
    <cellStyle name="_2004-Selling_DEG- K - Fixed Assets_YF_K_Fixed Assets 03 &amp; 04-1_D" xfId="3874"/>
    <cellStyle name="_2004-Selling_DEG- K - Fixed Assets_YF_K_Fixed Assets 03 &amp; 04-1_K_YF_Fixed Assets-12.22" xfId="3878"/>
    <cellStyle name="_2004-Selling_DEG- K - Fixed Assets_YF_K_Fixed Assets 03 &amp; 04-1_K200-04" xfId="3882"/>
    <cellStyle name="_2004-Selling_DEG- K - Fixed Assets_YF_K_Fixed Assets 03 &amp; 04-1_K200-04 2" xfId="1336"/>
    <cellStyle name="_2004-Selling_DEG- K - Fixed Assets_YF_K_Fixed Assets 03 &amp; 04-2" xfId="3887"/>
    <cellStyle name="_2004-Selling_DEG- K - Fixed Assets_YF_K_Fixed Assets 03 &amp; 04-2_addition2003" xfId="3889"/>
    <cellStyle name="_2004-Selling_DEG- K - Fixed Assets_YF_K_Fixed Assets 03 &amp; 04-2_addition2003 2" xfId="3585"/>
    <cellStyle name="_2004-Selling_DEG- K - Fixed Assets_YF_K_Fixed Assets 03 &amp; 04-2_Book1" xfId="3891"/>
    <cellStyle name="_2004-Selling_DEG- K - Fixed Assets_YF_K_Fixed Assets 03 &amp; 04-2_D" xfId="3893"/>
    <cellStyle name="_2004-Selling_DEG- K - Fixed Assets_YF_K_Fixed Assets 03 &amp; 04-2_K_YF_Fixed Assets-12.22" xfId="3899"/>
    <cellStyle name="_2004-Selling_DEG- K - Fixed Assets_YF_K_Fixed Assets 03 &amp; 04-2_K_YF_Fixed Assets-12.22 2" xfId="3913"/>
    <cellStyle name="_2004-Selling_DEG- K - Fixed Assets_YF_K_Fixed Assets 03 &amp; 04-2_K200-04" xfId="3916"/>
    <cellStyle name="_2004-Selling_DEG- K - Fixed Assets_YF_K_Fixed Assets 03 &amp; 04-3" xfId="3922"/>
    <cellStyle name="_2004-Selling_DEG- K - Fixed Assets_YF_K_Fixed Assets 03 &amp; 04-3_addition2003" xfId="3927"/>
    <cellStyle name="_2004-Selling_DEG- K - Fixed Assets_YF_K_Fixed Assets 03 &amp; 04-3_Book1" xfId="3933"/>
    <cellStyle name="_2004-Selling_DEG- K - Fixed Assets_YF_K_Fixed Assets 03 &amp; 04-3_Book1 2" xfId="3934"/>
    <cellStyle name="_2004-Selling_DEG- K - Fixed Assets_YF_K_Fixed Assets 03 &amp; 04-3_D" xfId="3936"/>
    <cellStyle name="_2004-Selling_DEG- K - Fixed Assets_YF_K_Fixed Assets 03 &amp; 04-3_K_YF_Fixed Assets-12.22" xfId="3937"/>
    <cellStyle name="_2004-Selling_DEG- K - Fixed Assets_YF_K_Fixed Assets 03 &amp; 04-3_K200-04" xfId="3940"/>
    <cellStyle name="_2004-Selling_DEG- K - Fixed Assets_YF_K_Fixed Assets 03 &amp; 04-3_K200-04 2" xfId="3942"/>
    <cellStyle name="_2004-Selling_DEG- K - Fixed Assets_YF_K_Fixed assets 2" xfId="728"/>
    <cellStyle name="_2004-Selling_DEG- K - Fixed Assets_YF_K_Fixed assets_addition2003" xfId="3946"/>
    <cellStyle name="_2004-Selling_DEG- K - Fixed Assets_YF_K_Fixed assets_addition2003 2" xfId="3950"/>
    <cellStyle name="_2004-Selling_DEG- K - Fixed Assets_YF_K_Fixed assets_Book1" xfId="3955"/>
    <cellStyle name="_2004-Selling_DEG- K - Fixed Assets_YF_K_Fixed assets_D" xfId="3956"/>
    <cellStyle name="_2004-Selling_DEG- K - Fixed Assets_YF_K_Fixed assets_K_YF_Fixed Assets-12.22" xfId="3958"/>
    <cellStyle name="_2004-Selling_DEG- K - Fixed Assets_YF_K_Fixed assets_K200-04" xfId="3962"/>
    <cellStyle name="_2004-Selling_K_YF_Fixed Assets-12.22" xfId="3965"/>
    <cellStyle name="_2004-Selling_K200-04" xfId="3969"/>
    <cellStyle name="_2004-Selling_K200-04 2" xfId="3973"/>
    <cellStyle name="_2004YTH EY Reporting Package V3-erin" xfId="1485"/>
    <cellStyle name="_2004YTH EY Reporting Package V3-erin_package" xfId="3976"/>
    <cellStyle name="_2004YTH EY Reporting Package V3-erin_package_disclousure need provide by management" xfId="2353"/>
    <cellStyle name="_2004YTH EY Reporting Package V3-erin_package_disclousure need provide by management 2" xfId="2357"/>
    <cellStyle name="_2004YTH EY Reporting Package V3-erin_package_YTH EY Reporting Package-2005-james" xfId="3978"/>
    <cellStyle name="_2004YTH EY Reporting Package V3-erin_package_YTH EY Reporting Package-2005-james 2" xfId="3981"/>
    <cellStyle name="_2004YTH EY Reporting Package V3-erin_reporting K&amp;J" xfId="912"/>
    <cellStyle name="_2004YTH EY Reporting Package V3-erin_reporting K&amp;J 05" xfId="3982"/>
    <cellStyle name="_2004YTH EY Reporting Package V3-erin_reporting K&amp;J 05 2" xfId="3984"/>
    <cellStyle name="_2004YTH EY Reporting Package V3-erin_reporting K&amp;J 05_disclousure need provide by management" xfId="1152"/>
    <cellStyle name="_2004YTH EY Reporting Package V3-erin_reporting K&amp;J 05_YTH EY Reporting Package-2005-james" xfId="3985"/>
    <cellStyle name="_2004YTH EY Reporting Package V3-erin_reporting K&amp;J 05_YTH EY Reporting Package-2005-james 2" xfId="3995"/>
    <cellStyle name="_2004YTH EY Reporting Package V3-erin_reporting K&amp;J 2" xfId="3999"/>
    <cellStyle name="_2004YTH EY Reporting Package V3-erin_reporting K&amp;J_disclousure need provide by management" xfId="4003"/>
    <cellStyle name="_2004YTH EY Reporting Package V3-erin_reporting K&amp;J_YTH EY Reporting Package-2005-james" xfId="4012"/>
    <cellStyle name="_2004YTH EY Reporting Package V3-erin_reporting K&amp;J_YTH EY Reporting Package-2005-james 2" xfId="4014"/>
    <cellStyle name="_2004年4月追踪报告(1)" xfId="4018"/>
    <cellStyle name="_2004年4月追踪报告(1)_MSK F303, F411 (backup) V2" xfId="3757"/>
    <cellStyle name="_2004年4月追踪报告(1)_NSK HK Ltd-Dec 05 WP" xfId="2024"/>
    <cellStyle name="_2004年4月追踪报告(1)_NSK-Jun 05 - for review" xfId="4021"/>
    <cellStyle name="_2004年4月追踪报告(1)_NSK-Jun 05 - for review_MSK F303, F411 (backup) V2" xfId="4022"/>
    <cellStyle name="_2004年4月追踪报告(1)_NSK-Jun 05 - for review_NSK HK Ltd-Dec 05 WP" xfId="4023"/>
    <cellStyle name="_2004年4月追踪报告(1)_NSK-Jun 05 - for review_NSK HK Ltd-Dec 05 WP_updated P" xfId="4027"/>
    <cellStyle name="_2004年年终审计版本(北京）" xfId="3052"/>
    <cellStyle name="_2004年年终审计版本(北京） 1" xfId="4029"/>
    <cellStyle name="_2004年年终审计版本(北京） 1 2" xfId="4035"/>
    <cellStyle name="_2004年年终审计版本(北京） 2" xfId="3058"/>
    <cellStyle name="_2004年年终审计版本(北京） 2 2" xfId="4038"/>
    <cellStyle name="_2004年年终审计版本(北京） 2 2 2" xfId="4042"/>
    <cellStyle name="_2004年年终审计版本(北京）_RPT-Evergreen-2006~2008 (RMB)" xfId="1968"/>
    <cellStyle name="_2004年年终审计版本(北京）-1.12" xfId="4046"/>
    <cellStyle name="_2004年年终审计版本(北京）-1.12 1" xfId="4048"/>
    <cellStyle name="_2004年年终审计版本(北京）-1.12 1 2" xfId="4056"/>
    <cellStyle name="_2004年年终审计版本(北京）-1.12 2" xfId="4059"/>
    <cellStyle name="_2004年年终审计版本(北京）-1.12 2 2" xfId="4062"/>
    <cellStyle name="_2004年年终审计版本(北京）-1.12 2 2 2" xfId="4063"/>
    <cellStyle name="_2004年年终审计版本(北京）-1.12_RPT-Evergreen-2006~2008 (RMB)" xfId="4068"/>
    <cellStyle name="_2004年年终审计版本(北京）-1.13" xfId="4070"/>
    <cellStyle name="_2004年年终审计版本(北京）-1.13 1" xfId="4071"/>
    <cellStyle name="_2004年年终审计版本(北京）-1.13 1 2" xfId="4078"/>
    <cellStyle name="_2004年年终审计版本(北京）-1.13 2" xfId="4084"/>
    <cellStyle name="_2004年年终审计版本(北京）-1.13 2 2" xfId="2459"/>
    <cellStyle name="_2004年年终审计版本(北京）-1.13 2 2 2" xfId="4086"/>
    <cellStyle name="_2004年年终审计版本(北京）-1.13_RPT-Evergreen-2006~2008 (RMB)" xfId="4087"/>
    <cellStyle name="_2005年BOM" xfId="4090"/>
    <cellStyle name="_2005年BOM 1" xfId="4095"/>
    <cellStyle name="_2005年BOM 1 2" xfId="4102"/>
    <cellStyle name="_2005年BOM 2" xfId="4107"/>
    <cellStyle name="_2005年BOM 2 2" xfId="4110"/>
    <cellStyle name="_2005年BOM 3" xfId="4113"/>
    <cellStyle name="_2005年BOM_Evergreen Consolidation (RMB)-1118AM" xfId="4121"/>
    <cellStyle name="_2005年BOM_RPT-Evergreen-2006~2008 (RMB)" xfId="4124"/>
    <cellStyle name="_2005年武汉海尔热水有限公司审计资料－已审" xfId="4127"/>
    <cellStyle name="_2005年武汉海尔热水有限公司审计资料－已审 1" xfId="4130"/>
    <cellStyle name="_2005年武汉海尔热水有限公司审计资料－已审 1 2" xfId="4135"/>
    <cellStyle name="_2005年武汉海尔热水有限公司审计资料－已审 2" xfId="4138"/>
    <cellStyle name="_2005年武汉海尔热水有限公司审计资料－已审 2 2" xfId="4143"/>
    <cellStyle name="_2005年武汉海尔热水有限公司审计资料－已审 2 2 2" xfId="4145"/>
    <cellStyle name="_2005年武汉海尔热水有限公司审计资料－已审_RPT-Evergreen-2006~2008 (RMB)" xfId="4148"/>
    <cellStyle name="_2006 EY audited accounts (Disposed cos)_280207" xfId="4151"/>
    <cellStyle name="_2006 EY audited accounts (Disposed cos)_280207 1" xfId="4157"/>
    <cellStyle name="_2006 EY audited accounts (Disposed cos)_280207 1 2" xfId="1969"/>
    <cellStyle name="_2006 EY audited accounts (Disposed cos)_280207 2" xfId="4160"/>
    <cellStyle name="_2006 EY audited accounts (Disposed cos)_280207 2 2" xfId="4161"/>
    <cellStyle name="_2006 PRC accounts (disposed cos)_290307 - combined" xfId="2414"/>
    <cellStyle name="_2006 PRC accounts (disposed cos)_290307 - combined 1" xfId="4066"/>
    <cellStyle name="_2006 PRC accounts (disposed cos)_290307 - combined 1 2" xfId="4164"/>
    <cellStyle name="_2006 PRC accounts (disposed cos)_290307 - combined 2" xfId="2422"/>
    <cellStyle name="_2006 PRC accounts (disposed cos)_290307 - combined 2 2" xfId="2426"/>
    <cellStyle name="_2006-佛山-ann" xfId="4169"/>
    <cellStyle name="_2006-佛山-ann_OS of F09" xfId="4176"/>
    <cellStyle name="_2006年1-12月单体审计表格(宁骏 )" xfId="4183"/>
    <cellStyle name="_2006年1-12月单体审计表格(宁骏 ) 1" xfId="4186"/>
    <cellStyle name="_2006年1-12月单体审计表格(宁骏 ) 1 2" xfId="4188"/>
    <cellStyle name="_2006年1-12月单体审计表格(宁骏 ) 2" xfId="4189"/>
    <cellStyle name="_2006年1-12月单体审计表格(宁骏 ) 2 2" xfId="4190"/>
    <cellStyle name="_2006年1-12月单体审计表格(宁骏 )_C600 - PUD Aug 2007" xfId="4191"/>
    <cellStyle name="_2006年1-12月单体审计表格(宁骏 )_C600 - PUD Aug 2007 1" xfId="4193"/>
    <cellStyle name="_2006年1-12月单体审计表格(宁骏 )_C600 - PUD Aug 2007 1 2" xfId="4195"/>
    <cellStyle name="_2006年1-12月单体审计表格(宁骏 )_C600 - PUD Aug 2007 2" xfId="4197"/>
    <cellStyle name="_2006年1-12月单体审计表格(宁骏 )_C600 - PUD Aug 2007 2 2" xfId="4200"/>
    <cellStyle name="_2006年1-12月单体审计表格(宁骏 )_Note 18 - PUD" xfId="4202"/>
    <cellStyle name="_2006年1-12月单体审计表格(宁骏 )_Note 18 - PUD 1" xfId="4006"/>
    <cellStyle name="_2006年1-12月单体审计表格(宁骏 )_Note 18 - PUD 1 2" xfId="2894"/>
    <cellStyle name="_2006年1-12月单体审计表格(宁骏 )_Note 18 - PUD 2" xfId="4208"/>
    <cellStyle name="_2006年1-12月单体审计表格(宁骏 )_Note 18 - PUD 2 2" xfId="4212"/>
    <cellStyle name="_2006年1-12月单体审计表格(宁骏 )_PUD breakdown (25 May 07)" xfId="4216"/>
    <cellStyle name="_2006年1-12月单体审计表格(宁骏 )_PUD breakdown (25 May 07) 1" xfId="710"/>
    <cellStyle name="_2006年1-12月单体审计表格(宁骏 )_PUD breakdown (25 May 07) 1 2" xfId="2796"/>
    <cellStyle name="_2006年1-12月单体审计表格(宁骏 )_PUD breakdown (25 May 07) 2" xfId="2561"/>
    <cellStyle name="_2006年1-12月单体审计表格(宁骏 )_PUD breakdown (25 May 07) 2 2" xfId="2572"/>
    <cellStyle name="_2006年1-12月单体审计表格(宁骏 )_PUD by company (26 May 07)" xfId="4223"/>
    <cellStyle name="_2006年1-12月单体审计表格(宁骏 )_PUD by company (26 May 07) 1" xfId="4224"/>
    <cellStyle name="_2006年1-12月单体审计表格(宁骏 )_PUD by company (26 May 07) 1 2" xfId="2506"/>
    <cellStyle name="_2006年1-12月单体审计表格(宁骏 )_PUD by company (26 May 07) 2" xfId="4225"/>
    <cellStyle name="_2006年1-12月单体审计表格(宁骏 )_PUD by company (26 May 07) 2 2" xfId="4231"/>
    <cellStyle name="_2006年1-12月单体审计表格(宁骏 )_PUD by company (3 Sep 07)" xfId="4238"/>
    <cellStyle name="_2006年1-12月单体审计表格(宁骏 )_PUD by company (3 Sep 07) 1" xfId="4239"/>
    <cellStyle name="_2006年1-12月单体审计表格(宁骏 )_PUD by company (3 Sep 07) 1 2" xfId="646"/>
    <cellStyle name="_2006年1-12月单体审计表格(宁骏 )_PUD by company (3 Sep 07) 2" xfId="4242"/>
    <cellStyle name="_2006年1-12月单体审计表格(宁骏 )_PUD by company (3 Sep 07) 2 2" xfId="3557"/>
    <cellStyle name="_2006年1-12月单体审计表格(宁骏 )_PUD to client" xfId="686"/>
    <cellStyle name="_2006年1-12月单体审计表格(宁骏 )_PUD to client 1" xfId="4245"/>
    <cellStyle name="_2006年1-12月单体审计表格(宁骏 )_PUD to client 1 2" xfId="4248"/>
    <cellStyle name="_2006年1-12月单体审计表格(宁骏 )_PUD to client 2" xfId="3037"/>
    <cellStyle name="_2006年1-12月单体审计表格(宁骏 )_PUD to client 2 2" xfId="3047"/>
    <cellStyle name="_2006年佛山车轮审计资料（安永）" xfId="2437"/>
    <cellStyle name="_2006年佛山车轮审计资料（安永）_OS of F09" xfId="4251"/>
    <cellStyle name="_2006年试算平衡表6.22" xfId="4253"/>
    <cellStyle name="_2006年试算平衡表6.22 1" xfId="4001"/>
    <cellStyle name="_2006年试算平衡表6.22 1 2" xfId="4257"/>
    <cellStyle name="_2006年试算平衡表6.22 2" xfId="4264"/>
    <cellStyle name="_2006年试算平衡表6.22 2 2" xfId="1762"/>
    <cellStyle name="_2006年试算平衡表6.22_2008" xfId="2274"/>
    <cellStyle name="_2006年试算平衡表6.22_2008 1" xfId="3477"/>
    <cellStyle name="_2006年试算平衡表6.22_2008 1 2" xfId="3451"/>
    <cellStyle name="_2006年试算平衡表6.22_2008 2" xfId="3483"/>
    <cellStyle name="_2006年试算平衡表6.22_2008 2 2" xfId="3487"/>
    <cellStyle name="_2006年试算平衡表6.22_Evergreen - TPE - Appendix V_Scope determination_Dec4" xfId="4266"/>
    <cellStyle name="_2006年试算平衡表6.22_Evergreen - TPE - Appendix V_Scope determination_Dec4 1" xfId="851"/>
    <cellStyle name="_2006年试算平衡表6.22_Evergreen - TPE - Appendix V_Scope determination_Dec4 1 2" xfId="859"/>
    <cellStyle name="_2006年试算平衡表6.22_Evergreen - TPE - Appendix V_Scope determination_Dec4 2" xfId="4268"/>
    <cellStyle name="_2006年试算平衡表6.22_Evergreen - TPE - Appendix V_Scope determination_Dec4 2 2" xfId="1752"/>
    <cellStyle name="_2006年试算平衡表6.22_Evergreen - TPE - Appendix V_Scope determination_Dec4_Evergreen - TPE - Appendix V_Scope determination_090902" xfId="4274"/>
    <cellStyle name="_2006年试算平衡表6.22_Evergreen - TPE - Appendix V_Scope determination_Dec4_Evergreen - TPE - Appendix V_Scope determination_090902 1" xfId="4279"/>
    <cellStyle name="_2006年试算平衡表6.22_Evergreen - TPE - Appendix V_Scope determination_Dec4_Evergreen - TPE - Appendix V_Scope determination_090902 1 2" xfId="4283"/>
    <cellStyle name="_2006年试算平衡表6.22_Evergreen - TPE - Appendix V_Scope determination_Dec4_Evergreen - TPE - Appendix V_Scope determination_090902 2" xfId="4288"/>
    <cellStyle name="_2006年试算平衡表6.22_Evergreen - TPE - Appendix V_Scope determination_Dec4_Evergreen - TPE - Appendix V_Scope determination_090902 2 2" xfId="4290"/>
    <cellStyle name="_2006年试算平衡表6.22_Evergreen - TPE - Appendix V_Scope determination_Dec4_Evergreen - TPE - Appendix V_Scope determination_090902_2008" xfId="4291"/>
    <cellStyle name="_2006年试算平衡表6.22_Evergreen - TPE - Appendix V_Scope determination_Dec4_Evergreen - TPE - Appendix V_Scope determination_090902_2008 1" xfId="4292"/>
    <cellStyle name="_2006年试算平衡表6.22_Evergreen - TPE - Appendix V_Scope determination_Dec4_Evergreen - TPE - Appendix V_Scope determination_090902_2008 1 2" xfId="4293"/>
    <cellStyle name="_2006年试算平衡表6.22_Evergreen - TPE - Appendix V_Scope determination_Dec4_Evergreen - TPE - Appendix V_Scope determination_090902_2008 2" xfId="4294"/>
    <cellStyle name="_2006年试算平衡表6.22_Evergreen - TPE - Appendix V_Scope determination_Dec4_Evergreen - TPE - Appendix V_Scope determination_090902_2008 2 2" xfId="4298"/>
    <cellStyle name="_2007" xfId="4303"/>
    <cellStyle name="_2007 1" xfId="4304"/>
    <cellStyle name="_2007 1 2" xfId="4307"/>
    <cellStyle name="_2007 2" xfId="4313"/>
    <cellStyle name="_2007 2 2" xfId="1437"/>
    <cellStyle name="_2007_RPT-Evergreen-2006~2008 (RMB)" xfId="4314"/>
    <cellStyle name="_20071231-Original" xfId="1920"/>
    <cellStyle name="_20071231-Original 1" xfId="1133"/>
    <cellStyle name="_20071231-Original 1 2" xfId="4318"/>
    <cellStyle name="_20071231-Original 2" xfId="4320"/>
    <cellStyle name="_20071231-Original 2 2" xfId="4322"/>
    <cellStyle name="_20071231-Original 2 2 2" xfId="4324"/>
    <cellStyle name="_20071231-Original_RPT-Evergreen-2006~2008 (RMB)" xfId="2541"/>
    <cellStyle name="_20071231-RMB" xfId="2782"/>
    <cellStyle name="_20071231-RMB 1" xfId="4326"/>
    <cellStyle name="_20071231-RMB 1 2" xfId="3432"/>
    <cellStyle name="_20071231-RMB 2" xfId="2788"/>
    <cellStyle name="_20071231-RMB 2 2" xfId="1891"/>
    <cellStyle name="_20071231-RMB 2 2 2" xfId="1907"/>
    <cellStyle name="_20071231-RMB_RPT-Evergreen-2006~2008 (RMB)" xfId="1410"/>
    <cellStyle name="_2007年未调整数" xfId="4331"/>
    <cellStyle name="_2007终审资料1.22." xfId="4333"/>
    <cellStyle name="_20081231-Original" xfId="4334"/>
    <cellStyle name="_20081231-Original 1" xfId="3941"/>
    <cellStyle name="_20081231-Original 1 2" xfId="3943"/>
    <cellStyle name="_20081231-Original 2" xfId="4336"/>
    <cellStyle name="_20081231-Original 2 2" xfId="4342"/>
    <cellStyle name="_20081231-Original 2 2 2" xfId="4343"/>
    <cellStyle name="_20081231-Original_RPT-Evergreen-2006~2008 (RMB)" xfId="4345"/>
    <cellStyle name="_2008年玄武发票登记本" xfId="3983"/>
    <cellStyle name="_2008年玄武发票登记本_工作表 在 H: 年度计划-6部门 品管部" xfId="5782"/>
    <cellStyle name="_2008年玄武发票登记本_工作表 在 品管部" xfId="4506"/>
    <cellStyle name="_2008年玄武发票登记本_财务变动分析" xfId="4348"/>
    <cellStyle name="_2008年玄武发票登记本_财务变动分析_2010年应收酬金总表(20110328)" xfId="4356"/>
    <cellStyle name="_2008年玄武发票登记本_财务变动分析_2010年应收酬金总表(20110419)" xfId="1888"/>
    <cellStyle name="_2008年玄武发票登记本_财务变动分析_2010年应收酬金总表(20110526)" xfId="4357"/>
    <cellStyle name="_2008年玄武发票登记本_财务变动分析_2010年应收酬金总表(20110627)" xfId="4359"/>
    <cellStyle name="_2008年玄武发票登记本_财务变动分析_2011年应收酬金总表(20110722)" xfId="4364"/>
    <cellStyle name="_2008年玄武发票登记本_财务变动分析_2011年应收酬金总表(20111101)" xfId="2257"/>
    <cellStyle name="_2008年玄武发票登记本_财务变动分析_2011年应收酬金总表(20111117)" xfId="4365"/>
    <cellStyle name="_2008年玄武发票登记本_财务变动分析_2011年应收酬金总表(20120322)" xfId="4369"/>
    <cellStyle name="_2008年玄武发票登记本_财务变动分析_2012年5月报表-20120628" xfId="4373"/>
    <cellStyle name="_2008年玄武发票登记本_财务变动分析_2012年利润情况表-10月" xfId="4378"/>
    <cellStyle name="_2008年玄武发票登记本_财务变动分析_2012年利润情况表-11月" xfId="4386"/>
    <cellStyle name="_2008年玄武发票登记本_财务变动分析_2012年利润情况表-12月" xfId="4389"/>
    <cellStyle name="_2008年玄武发票登记本_财务变动分析_2012年利润情况表-6月" xfId="3682"/>
    <cellStyle name="_2008年玄武发票登记本_财务变动分析_2012年利润情况表-7月" xfId="4390"/>
    <cellStyle name="_2008年玄武发票登记本_财务变动分析_2012年利润情况表-8月" xfId="4392"/>
    <cellStyle name="_2008年玄武发票登记本_财务变动分析_2012年利润情况表-9月" xfId="2760"/>
    <cellStyle name="_2008年玄武发票登记本_财务变动分析_2012年应收酬金总表(20120618)" xfId="2130"/>
    <cellStyle name="_2008年玄武发票登记本_财务变动分析_2013年利润情况表-1月" xfId="4393"/>
    <cellStyle name="_2008年玄武发票登记本_财务变动分析_2013年利润情况表-2月" xfId="1514"/>
    <cellStyle name="_2008年玄武发票登记本_财务变动分析_2013年利润情况表汇总-3月（链接自动更新不需手动处理）" xfId="2315"/>
    <cellStyle name="_2008年玄武发票登记本_财务变动分析_2013年利润情况表汇总-4月（链接自动更新不需手动处理）" xfId="4395"/>
    <cellStyle name="_2008年玄武发票登记本_财务变动分析_2013年利润情况表汇总-5月（链接自动更新不需手动处理）" xfId="3304"/>
    <cellStyle name="_2008年玄武发票登记本_财务变动分析_2013年利润情况表汇总-7月（链接自动更新不需手动处理）" xfId="4397"/>
    <cellStyle name="_2008年玄武发票登记本_财务变动分析_2013年利润情况表汇总-8月（链接自动更新不需手动处理）" xfId="4400"/>
    <cellStyle name="_2008年玄武发票登记本_财务变动分析_2013年利润情况表汇总-9月（链接自动更新不需手动处理）" xfId="4404"/>
    <cellStyle name="_2008年玄武发票登记本_财务变动分析201001" xfId="4406"/>
    <cellStyle name="_2008年玄武发票登记本_财务变动分析201001_2010年应收酬金总表(20110328)" xfId="2489"/>
    <cellStyle name="_2008年玄武发票登记本_财务变动分析201001_2010年应收酬金总表(20110419)" xfId="4412"/>
    <cellStyle name="_2008年玄武发票登记本_财务变动分析201001_2010年应收酬金总表(20110526)" xfId="4417"/>
    <cellStyle name="_2008年玄武发票登记本_财务变动分析201001_2010年应收酬金总表(20110627)" xfId="4420"/>
    <cellStyle name="_2008年玄武发票登记本_财务变动分析201001_2011年应收酬金总表(20110722)" xfId="3466"/>
    <cellStyle name="_2008年玄武发票登记本_财务变动分析201001_2011年应收酬金总表(20111101)" xfId="4423"/>
    <cellStyle name="_2008年玄武发票登记本_财务变动分析201001_2011年应收酬金总表(20111117)" xfId="4426"/>
    <cellStyle name="_2008年玄武发票登记本_财务变动分析201001_2011年应收酬金总表(20120322)" xfId="3380"/>
    <cellStyle name="_2008年玄武发票登记本_财务变动分析201001_2012年5月报表-20120628" xfId="4201"/>
    <cellStyle name="_2008年玄武发票登记本_财务变动分析201001_2012年利润情况表-10月" xfId="4430"/>
    <cellStyle name="_2008年玄武发票登记本_财务变动分析201001_2012年利润情况表-11月" xfId="3697"/>
    <cellStyle name="_2008年玄武发票登记本_财务变动分析201001_2012年利润情况表-12月" xfId="1812"/>
    <cellStyle name="_2008年玄武发票登记本_财务变动分析201001_2012年利润情况表-6月" xfId="4435"/>
    <cellStyle name="_2008年玄武发票登记本_财务变动分析201001_2012年利润情况表-7月" xfId="4439"/>
    <cellStyle name="_2008年玄武发票登记本_财务变动分析201001_2012年利润情况表-8月" xfId="4440"/>
    <cellStyle name="_2008年玄武发票登记本_财务变动分析201001_2012年利润情况表-9月" xfId="4442"/>
    <cellStyle name="_2008年玄武发票登记本_财务变动分析201001_2012年应收酬金总表(20120618)" xfId="4446"/>
    <cellStyle name="_2008年玄武发票登记本_财务变动分析201001_2013年利润情况表-1月" xfId="2835"/>
    <cellStyle name="_2008年玄武发票登记本_财务变动分析201001_2013年利润情况表-2月" xfId="4447"/>
    <cellStyle name="_2008年玄武发票登记本_财务变动分析201001_2013年利润情况表汇总-3月（链接自动更新不需手动处理）" xfId="4103"/>
    <cellStyle name="_2008年玄武发票登记本_财务变动分析201001_2013年利润情况表汇总-4月（链接自动更新不需手动处理）" xfId="4025"/>
    <cellStyle name="_2008年玄武发票登记本_财务变动分析201001_2013年利润情况表汇总-5月（链接自动更新不需手动处理）" xfId="4449"/>
    <cellStyle name="_2008年玄武发票登记本_财务变动分析201001_2013年利润情况表汇总-7月（链接自动更新不需手动处理）" xfId="4450"/>
    <cellStyle name="_2008年玄武发票登记本_财务变动分析201001_2013年利润情况表汇总-8月（链接自动更新不需手动处理）" xfId="4453"/>
    <cellStyle name="_2008年玄武发票登记本_财务变动分析201001_2013年利润情况表汇总-9月（链接自动更新不需手动处理）" xfId="4455"/>
    <cellStyle name="_2008年玄武发票登记本_财务变动分析201003" xfId="4457"/>
    <cellStyle name="_2008年玄武发票登记本_财务变动分析201003_2010年应收酬金总表(20110328)" xfId="3298"/>
    <cellStyle name="_2008年玄武发票登记本_财务变动分析201003_2010年应收酬金总表(20110419)" xfId="2527"/>
    <cellStyle name="_2008年玄武发票登记本_财务变动分析201003_2010年应收酬金总表(20110526)" xfId="4462"/>
    <cellStyle name="_2008年玄武发票登记本_财务变动分析201003_2010年应收酬金总表(20110627)" xfId="4463"/>
    <cellStyle name="_2008年玄武发票登记本_财务变动分析201003_2011年应收酬金总表(20110722)" xfId="4466"/>
    <cellStyle name="_2008年玄武发票登记本_财务变动分析201003_2011年应收酬金总表(20111101)" xfId="4468"/>
    <cellStyle name="_2008年玄武发票登记本_财务变动分析201003_2011年应收酬金总表(20111117)" xfId="2995"/>
    <cellStyle name="_2008年玄武发票登记本_财务变动分析201003_2011年应收酬金总表(20120322)" xfId="4350"/>
    <cellStyle name="_2008年玄武发票登记本_财务变动分析201003_2012年5月报表-20120628" xfId="4469"/>
    <cellStyle name="_2008年玄武发票登记本_财务变动分析201003_2012年利润情况表-10月" xfId="4475"/>
    <cellStyle name="_2008年玄武发票登记本_财务变动分析201003_2012年利润情况表-11月" xfId="4478"/>
    <cellStyle name="_2008年玄武发票登记本_财务变动分析201003_2012年利润情况表-12月" xfId="4486"/>
    <cellStyle name="_2008年玄武发票登记本_财务变动分析201003_2012年利润情况表-6月" xfId="4488"/>
    <cellStyle name="_2008年玄武发票登记本_财务变动分析201003_2012年利润情况表-7月" xfId="4490"/>
    <cellStyle name="_2008年玄武发票登记本_财务变动分析201003_2012年利润情况表-8月" xfId="2776"/>
    <cellStyle name="_2008年玄武发票登记本_财务变动分析201003_2012年利润情况表-9月" xfId="4492"/>
    <cellStyle name="_2008年玄武发票登记本_财务变动分析201003_2012年应收酬金总表(20120618)" xfId="4496"/>
    <cellStyle name="_2008年玄武发票登记本_财务变动分析201003_2013年利润情况表-1月" xfId="4503"/>
    <cellStyle name="_2008年玄武发票登记本_财务变动分析201003_2013年利润情况表-2月" xfId="4507"/>
    <cellStyle name="_2008年玄武发票登记本_财务变动分析201003_2013年利润情况表汇总-3月（链接自动更新不需手动处理）" xfId="4508"/>
    <cellStyle name="_2008年玄武发票登记本_财务变动分析201003_2013年利润情况表汇总-4月（链接自动更新不需手动处理）" xfId="4514"/>
    <cellStyle name="_2008年玄武发票登记本_财务变动分析201003_2013年利润情况表汇总-5月（链接自动更新不需手动处理）" xfId="4518"/>
    <cellStyle name="_2008年玄武发票登记本_财务变动分析201003_2013年利润情况表汇总-7月（链接自动更新不需手动处理）" xfId="1926"/>
    <cellStyle name="_2008年玄武发票登记本_财务变动分析201003_2013年利润情况表汇总-8月（链接自动更新不需手动处理）" xfId="4519"/>
    <cellStyle name="_2008年玄武发票登记本_财务变动分析201003_2013年利润情况表汇总-9月（链接自动更新不需手动处理）" xfId="2454"/>
    <cellStyle name="_2008年玄武发票登记本_财务变动分析201004" xfId="4521"/>
    <cellStyle name="_2008年玄武发票登记本_财务变动分析201004_2010年应收酬金总表(20110328)" xfId="4522"/>
    <cellStyle name="_2008年玄武发票登记本_财务变动分析201004_2010年应收酬金总表(20110419)" xfId="4524"/>
    <cellStyle name="_2008年玄武发票登记本_财务变动分析201004_2010年应收酬金总表(20110526)" xfId="4528"/>
    <cellStyle name="_2008年玄武发票登记本_财务变动分析201004_2010年应收酬金总表(20110627)" xfId="4534"/>
    <cellStyle name="_2008年玄武发票登记本_财务变动分析201004_2011年应收酬金总表(20110722)" xfId="4536"/>
    <cellStyle name="_2008年玄武发票登记本_财务变动分析201004_2011年应收酬金总表(20111101)" xfId="2097"/>
    <cellStyle name="_2008年玄武发票登记本_财务变动分析201004_2011年应收酬金总表(20111117)" xfId="4540"/>
    <cellStyle name="_2008年玄武发票登记本_财务变动分析201004_2011年应收酬金总表(20120322)" xfId="4339"/>
    <cellStyle name="_2008年玄武发票登记本_财务变动分析201004_2012年5月报表-20120628" xfId="4542"/>
    <cellStyle name="_2008年玄武发票登记本_财务变动分析201004_2012年利润情况表-10月" xfId="4543"/>
    <cellStyle name="_2008年玄武发票登记本_财务变动分析201004_2012年利润情况表-11月" xfId="4544"/>
    <cellStyle name="_2008年玄武发票登记本_财务变动分析201004_2012年利润情况表-12月" xfId="4549"/>
    <cellStyle name="_2008年玄武发票登记本_财务变动分析201004_2012年利润情况表-6月" xfId="4552"/>
    <cellStyle name="_2008年玄武发票登记本_财务变动分析201004_2012年利润情况表-7月" xfId="4554"/>
    <cellStyle name="_2008年玄武发票登记本_财务变动分析201004_2012年利润情况表-8月" xfId="4558"/>
    <cellStyle name="_2008年玄武发票登记本_财务变动分析201004_2012年利润情况表-9月" xfId="2346"/>
    <cellStyle name="_2008年玄武发票登记本_财务变动分析201004_2012年应收酬金总表(20120618)" xfId="2094"/>
    <cellStyle name="_2008年玄武发票登记本_财务变动分析201004_2013年利润情况表-1月" xfId="4561"/>
    <cellStyle name="_2008年玄武发票登记本_财务变动分析201004_2013年利润情况表-2月" xfId="4563"/>
    <cellStyle name="_2008年玄武发票登记本_财务变动分析201004_2013年利润情况表汇总-3月（链接自动更新不需手动处理）" xfId="4568"/>
    <cellStyle name="_2008年玄武发票登记本_财务变动分析201004_2013年利润情况表汇总-4月（链接自动更新不需手动处理）" xfId="4571"/>
    <cellStyle name="_2008年玄武发票登记本_财务变动分析201004_2013年利润情况表汇总-5月（链接自动更新不需手动处理）" xfId="4573"/>
    <cellStyle name="_2008年玄武发票登记本_财务变动分析201004_2013年利润情况表汇总-7月（链接自动更新不需手动处理）" xfId="4577"/>
    <cellStyle name="_2008年玄武发票登记本_财务变动分析201004_2013年利润情况表汇总-8月（链接自动更新不需手动处理）" xfId="3332"/>
    <cellStyle name="_2008年玄武发票登记本_财务变动分析201004_2013年利润情况表汇总-9月（链接自动更新不需手动处理）" xfId="4579"/>
    <cellStyle name="_2008年玄武发票登记本_财务变动分析201006" xfId="3524"/>
    <cellStyle name="_2008年玄武发票登记本_财务变动分析201006_2010年应收酬金总表(20110328)" xfId="4586"/>
    <cellStyle name="_2008年玄武发票登记本_财务变动分析201006_2010年应收酬金总表(20110419)" xfId="1412"/>
    <cellStyle name="_2008年玄武发票登记本_财务变动分析201006_2010年应收酬金总表(20110526)" xfId="4590"/>
    <cellStyle name="_2008年玄武发票登记本_财务变动分析201006_2010年应收酬金总表(20110627)" xfId="4591"/>
    <cellStyle name="_2008年玄武发票登记本_财务变动分析201006_2011年应收酬金总表(20110722)" xfId="1832"/>
    <cellStyle name="_2008年玄武发票登记本_财务变动分析201006_2011年应收酬金总表(20111101)" xfId="4595"/>
    <cellStyle name="_2008年玄武发票登记本_财务变动分析201006_2011年应收酬金总表(20111117)" xfId="4604"/>
    <cellStyle name="_2008年玄武发票登记本_财务变动分析201006_2011年应收酬金总表(20120322)" xfId="4608"/>
    <cellStyle name="_2008年玄武发票登记本_财务变动分析201006_2012年5月报表-20120628" xfId="1462"/>
    <cellStyle name="_2008年玄武发票登记本_财务变动分析201006_2012年利润情况表-10月" xfId="2592"/>
    <cellStyle name="_2008年玄武发票登记本_财务变动分析201006_2012年利润情况表-11月" xfId="4613"/>
    <cellStyle name="_2008年玄武发票登记本_财务变动分析201006_2012年利润情况表-12月" xfId="2056"/>
    <cellStyle name="_2008年玄武发票登记本_财务变动分析201006_2012年利润情况表-6月" xfId="1358"/>
    <cellStyle name="_2008年玄武发票登记本_财务变动分析201006_2012年利润情况表-7月" xfId="2475"/>
    <cellStyle name="_2008年玄武发票登记本_财务变动分析201006_2012年利润情况表-8月" xfId="4615"/>
    <cellStyle name="_2008年玄武发票登记本_财务变动分析201006_2012年利润情况表-9月" xfId="714"/>
    <cellStyle name="_2008年玄武发票登记本_财务变动分析201006_2012年应收酬金总表(20120618)" xfId="4616"/>
    <cellStyle name="_2008年玄武发票登记本_财务变动分析201006_2013年利润情况表-1月" xfId="4618"/>
    <cellStyle name="_2008年玄武发票登记本_财务变动分析201006_2013年利润情况表-2月" xfId="2208"/>
    <cellStyle name="_2008年玄武发票登记本_财务变动分析201006_2013年利润情况表汇总-3月（链接自动更新不需手动处理）" xfId="4620"/>
    <cellStyle name="_2008年玄武发票登记本_财务变动分析201006_2013年利润情况表汇总-4月（链接自动更新不需手动处理）" xfId="4622"/>
    <cellStyle name="_2008年玄武发票登记本_财务变动分析201006_2013年利润情况表汇总-5月（链接自动更新不需手动处理）" xfId="4625"/>
    <cellStyle name="_2008年玄武发票登记本_财务变动分析201006_2013年利润情况表汇总-7月（链接自动更新不需手动处理）" xfId="4626"/>
    <cellStyle name="_2008年玄武发票登记本_财务变动分析201006_2013年利润情况表汇总-8月（链接自动更新不需手动处理）" xfId="4629"/>
    <cellStyle name="_2008年玄武发票登记本_财务变动分析201006_2013年利润情况表汇总-9月（链接自动更新不需手动处理）" xfId="2971"/>
    <cellStyle name="_2008年玄武发票登记本_费用明细201002" xfId="4634"/>
    <cellStyle name="_2008年玄武发票登记本_费用明细201002_2010年应收酬金总表(20110328)" xfId="4637"/>
    <cellStyle name="_2008年玄武发票登记本_费用明细201002_2010年应收酬金总表(20110419)" xfId="4638"/>
    <cellStyle name="_2008年玄武发票登记本_费用明细201002_2010年应收酬金总表(20110526)" xfId="4640"/>
    <cellStyle name="_2008年玄武发票登记本_费用明细201002_2010年应收酬金总表(20110627)" xfId="4641"/>
    <cellStyle name="_2008年玄武发票登记本_费用明细201002_2011年应收酬金总表(20110722)" xfId="4643"/>
    <cellStyle name="_2008年玄武发票登记本_费用明细201002_2011年应收酬金总表(20111101)" xfId="4644"/>
    <cellStyle name="_2008年玄武发票登记本_费用明细201002_2011年应收酬金总表(20111117)" xfId="4648"/>
    <cellStyle name="_2008年玄武发票登记本_费用明细201002_2011年应收酬金总表(20120322)" xfId="4649"/>
    <cellStyle name="_2008年玄武发票登记本_费用明细201002_2012年5月报表-20120628" xfId="4652"/>
    <cellStyle name="_2008年玄武发票登记本_费用明细201002_2012年利润情况表-10月" xfId="4654"/>
    <cellStyle name="_2008年玄武发票登记本_费用明细201002_2012年利润情况表-11月" xfId="4656"/>
    <cellStyle name="_2008年玄武发票登记本_费用明细201002_2012年利润情况表-12月" xfId="4657"/>
    <cellStyle name="_2008年玄武发票登记本_费用明细201002_2012年利润情况表-6月" xfId="4658"/>
    <cellStyle name="_2008年玄武发票登记本_费用明细201002_2012年利润情况表-7月" xfId="4660"/>
    <cellStyle name="_2008年玄武发票登记本_费用明细201002_2012年利润情况表-8月" xfId="3207"/>
    <cellStyle name="_2008年玄武发票登记本_费用明细201002_2012年利润情况表-9月" xfId="4662"/>
    <cellStyle name="_2008年玄武发票登记本_费用明细201002_2012年应收酬金总表(20120618)" xfId="4664"/>
    <cellStyle name="_2008年玄武发票登记本_费用明细201002_2013年利润情况表-1月" xfId="4666"/>
    <cellStyle name="_2008年玄武发票登记本_费用明细201002_2013年利润情况表-2月" xfId="3601"/>
    <cellStyle name="_2008年玄武发票登记本_费用明细201002_2013年利润情况表汇总-3月（链接自动更新不需手动处理）" xfId="2902"/>
    <cellStyle name="_2008年玄武发票登记本_费用明细201002_2013年利润情况表汇总-4月（链接自动更新不需手动处理）" xfId="4670"/>
    <cellStyle name="_2008年玄武发票登记本_费用明细201002_2013年利润情况表汇总-5月（链接自动更新不需手动处理）" xfId="4671"/>
    <cellStyle name="_2008年玄武发票登记本_费用明细201002_2013年利润情况表汇总-7月（链接自动更新不需手动处理）" xfId="4679"/>
    <cellStyle name="_2008年玄武发票登记本_费用明细201002_2013年利润情况表汇总-8月（链接自动更新不需手动处理）" xfId="4681"/>
    <cellStyle name="_2008年玄武发票登记本_费用明细201002_2013年利润情况表汇总-9月（链接自动更新不需手动处理）" xfId="4685"/>
    <cellStyle name="_2008年玄武发票登记本_费用明细201003" xfId="1106"/>
    <cellStyle name="_2008年玄武发票登记本_费用明细201003_2010年应收酬金总表(20110328)" xfId="4181"/>
    <cellStyle name="_2008年玄武发票登记本_费用明细201003_2010年应收酬金总表(20110419)" xfId="4686"/>
    <cellStyle name="_2008年玄武发票登记本_费用明细201003_2010年应收酬金总表(20110526)" xfId="1061"/>
    <cellStyle name="_2008年玄武发票登记本_费用明细201003_2010年应收酬金总表(20110627)" xfId="4689"/>
    <cellStyle name="_2008年玄武发票登记本_费用明细201003_2011年应收酬金总表(20110722)" xfId="1965"/>
    <cellStyle name="_2008年玄武发票登记本_费用明细201003_2011年应收酬金总表(20111101)" xfId="2157"/>
    <cellStyle name="_2008年玄武发票登记本_费用明细201003_2011年应收酬金总表(20111117)" xfId="4691"/>
    <cellStyle name="_2008年玄武发票登记本_费用明细201003_2011年应收酬金总表(20120322)" xfId="4692"/>
    <cellStyle name="_2008年玄武发票登记本_费用明细201003_2012年5月报表-20120628" xfId="4697"/>
    <cellStyle name="_2008年玄武发票登记本_费用明细201003_2012年利润情况表-10月" xfId="4698"/>
    <cellStyle name="_2008年玄武发票登记本_费用明细201003_2012年利润情况表-11月" xfId="1394"/>
    <cellStyle name="_2008年玄武发票登记本_费用明细201003_2012年利润情况表-12月" xfId="3542"/>
    <cellStyle name="_2008年玄武发票登记本_费用明细201003_2012年利润情况表-6月" xfId="4703"/>
    <cellStyle name="_2008年玄武发票登记本_费用明细201003_2012年利润情况表-7月" xfId="4706"/>
    <cellStyle name="_2008年玄武发票登记本_费用明细201003_2012年利润情况表-8月" xfId="4709"/>
    <cellStyle name="_2008年玄武发票登记本_费用明细201003_2012年利润情况表-9月" xfId="4716"/>
    <cellStyle name="_2008年玄武发票登记本_费用明细201003_2012年应收酬金总表(20120618)" xfId="4718"/>
    <cellStyle name="_2008年玄武发票登记本_费用明细201003_2013年利润情况表-1月" xfId="4722"/>
    <cellStyle name="_2008年玄武发票登记本_费用明细201003_2013年利润情况表-2月" xfId="4724"/>
    <cellStyle name="_2008年玄武发票登记本_费用明细201003_2013年利润情况表汇总-3月（链接自动更新不需手动处理）" xfId="4728"/>
    <cellStyle name="_2008年玄武发票登记本_费用明细201003_2013年利润情况表汇总-4月（链接自动更新不需手动处理）" xfId="2371"/>
    <cellStyle name="_2008年玄武发票登记本_费用明细201003_2013年利润情况表汇总-5月（链接自动更新不需手动处理）" xfId="4730"/>
    <cellStyle name="_2008年玄武发票登记本_费用明细201003_2013年利润情况表汇总-7月（链接自动更新不需手动处理）" xfId="3075"/>
    <cellStyle name="_2008年玄武发票登记本_费用明细201003_2013年利润情况表汇总-8月（链接自动更新不需手动处理）" xfId="811"/>
    <cellStyle name="_2008年玄武发票登记本_费用明细201003_2013年利润情况表汇总-9月（链接自动更新不需手动处理）" xfId="4735"/>
    <cellStyle name="_2008年玄武发票登记本_费用明细201004" xfId="4739"/>
    <cellStyle name="_2008年玄武发票登记本_费用明细201004_2010年应收酬金总表(20110328)" xfId="4744"/>
    <cellStyle name="_2008年玄武发票登记本_费用明细201004_2010年应收酬金总表(20110419)" xfId="4746"/>
    <cellStyle name="_2008年玄武发票登记本_费用明细201004_2010年应收酬金总表(20110526)" xfId="4651"/>
    <cellStyle name="_2008年玄武发票登记本_费用明细201004_2010年应收酬金总表(20110627)" xfId="4749"/>
    <cellStyle name="_2008年玄武发票登记本_费用明细201004_2011年应收酬金总表(20110722)" xfId="4310"/>
    <cellStyle name="_2008年玄武发票登记本_费用明细201004_2011年应收酬金总表(20111101)" xfId="4759"/>
    <cellStyle name="_2008年玄武发票登记本_费用明细201004_2011年应收酬金总表(20111117)" xfId="4761"/>
    <cellStyle name="_2008年玄武发票登记本_费用明细201004_2011年应收酬金总表(20120322)" xfId="4765"/>
    <cellStyle name="_2008年玄武发票登记本_费用明细201004_2012年5月报表-20120628" xfId="4768"/>
    <cellStyle name="_2008年玄武发票登记本_费用明细201004_2012年利润情况表-10月" xfId="4772"/>
    <cellStyle name="_2008年玄武发票登记本_费用明细201004_2012年利润情况表-11月" xfId="2224"/>
    <cellStyle name="_2008年玄武发票登记本_费用明细201004_2012年利润情况表-12月" xfId="4780"/>
    <cellStyle name="_2008年玄武发票登记本_费用明细201004_2012年利润情况表-6月" xfId="4782"/>
    <cellStyle name="_2008年玄武发票登记本_费用明细201004_2012年利润情况表-7月" xfId="4785"/>
    <cellStyle name="_2008年玄武发票登记本_费用明细201004_2012年利润情况表-8月" xfId="4790"/>
    <cellStyle name="_2008年玄武发票登记本_费用明细201004_2012年利润情况表-9月" xfId="4628"/>
    <cellStyle name="_2008年玄武发票登记本_费用明细201004_2012年应收酬金总表(20120618)" xfId="4792"/>
    <cellStyle name="_2008年玄武发票登记本_费用明细201004_2013年利润情况表-1月" xfId="4796"/>
    <cellStyle name="_2008年玄武发票登记本_费用明细201004_2013年利润情况表-2月" xfId="4797"/>
    <cellStyle name="_2008年玄武发票登记本_费用明细201004_2013年利润情况表汇总-3月（链接自动更新不需手动处理）" xfId="4800"/>
    <cellStyle name="_2008年玄武发票登记本_费用明细201004_2013年利润情况表汇总-4月（链接自动更新不需手动处理）" xfId="4802"/>
    <cellStyle name="_2008年玄武发票登记本_费用明细201004_2013年利润情况表汇总-5月（链接自动更新不需手动处理）" xfId="4646"/>
    <cellStyle name="_2008年玄武发票登记本_费用明细201004_2013年利润情况表汇总-7月（链接自动更新不需手动处理）" xfId="4803"/>
    <cellStyle name="_2008年玄武发票登记本_费用明细201004_2013年利润情况表汇总-8月（链接自动更新不需手动处理）" xfId="4805"/>
    <cellStyle name="_2008年玄武发票登记本_费用明细201004_2013年利润情况表汇总-9月（链接自动更新不需手动处理）" xfId="4808"/>
    <cellStyle name="_2008年玄武发票登记本_费用明细201004_各部门费用明细表-1月" xfId="3276"/>
    <cellStyle name="_2008年玄武发票登记本_费用明细201004_各部门费用明细表-2月" xfId="4811"/>
    <cellStyle name="_2008年玄武发票登记本_费用明细201004_各部门费用明细表-4月" xfId="4814"/>
    <cellStyle name="_2008年玄武发票登记本_费用明细201004_各部门费用明细表-5月" xfId="4817"/>
    <cellStyle name="_2008年玄武发票登记本_费用明细201004--公共费用分摊至部门" xfId="4823"/>
    <cellStyle name="_2008年玄武发票登记本_费用明细201004--公共费用分摊至部门_2010年应收酬金总表(20110328)" xfId="830"/>
    <cellStyle name="_2008年玄武发票登记本_费用明细201004--公共费用分摊至部门_2010年应收酬金总表(20110419)" xfId="4824"/>
    <cellStyle name="_2008年玄武发票登记本_费用明细201004--公共费用分摊至部门_2010年应收酬金总表(20110526)" xfId="4826"/>
    <cellStyle name="_2008年玄武发票登记本_费用明细201004--公共费用分摊至部门_2010年应收酬金总表(20110627)" xfId="3162"/>
    <cellStyle name="_2008年玄武发票登记本_费用明细201004--公共费用分摊至部门_2011年应收酬金总表(20110722)" xfId="4830"/>
    <cellStyle name="_2008年玄武发票登记本_费用明细201004--公共费用分摊至部门_2011年应收酬金总表(20111101)" xfId="4748"/>
    <cellStyle name="_2008年玄武发票登记本_费用明细201004--公共费用分摊至部门_2011年应收酬金总表(20111117)" xfId="4835"/>
    <cellStyle name="_2008年玄武发票登记本_费用明细201004--公共费用分摊至部门_2011年应收酬金总表(20120322)" xfId="4564"/>
    <cellStyle name="_2008年玄武发票登记本_费用明细201004--公共费用分摊至部门_2012年5月报表-20120628" xfId="4836"/>
    <cellStyle name="_2008年玄武发票登记本_费用明细201004--公共费用分摊至部门_2012年利润情况表-10月" xfId="2913"/>
    <cellStyle name="_2008年玄武发票登记本_费用明细201004--公共费用分摊至部门_2012年利润情况表-11月" xfId="4840"/>
    <cellStyle name="_2008年玄武发票登记本_费用明细201004--公共费用分摊至部门_2012年利润情况表-12月" xfId="3673"/>
    <cellStyle name="_2008年玄武发票登记本_费用明细201004--公共费用分摊至部门_2012年利润情况表-6月" xfId="3592"/>
    <cellStyle name="_2008年玄武发票登记本_费用明细201004--公共费用分摊至部门_2012年利润情况表-7月" xfId="4842"/>
    <cellStyle name="_2008年玄武发票登记本_费用明细201004--公共费用分摊至部门_2012年利润情况表-8月" xfId="3678"/>
    <cellStyle name="_2008年玄武发票登记本_费用明细201004--公共费用分摊至部门_2012年利润情况表-9月" xfId="4843"/>
    <cellStyle name="_2008年玄武发票登记本_费用明细201004--公共费用分摊至部门_2012年应收酬金总表(20120618)" xfId="2917"/>
    <cellStyle name="_2008年玄武发票登记本_费用明细201004--公共费用分摊至部门_2013年利润情况表-1月" xfId="4846"/>
    <cellStyle name="_2008年玄武发票登记本_费用明细201004--公共费用分摊至部门_2013年利润情况表-2月" xfId="4165"/>
    <cellStyle name="_2008年玄武发票登记本_费用明细201004--公共费用分摊至部门_2013年利润情况表汇总-3月（链接自动更新不需手动处理）" xfId="4847"/>
    <cellStyle name="_2008年玄武发票登记本_费用明细201004--公共费用分摊至部门_2013年利润情况表汇总-4月（链接自动更新不需手动处理）" xfId="1696"/>
    <cellStyle name="_2008年玄武发票登记本_费用明细201004--公共费用分摊至部门_2013年利润情况表汇总-5月（链接自动更新不需手动处理）" xfId="2417"/>
    <cellStyle name="_2008年玄武发票登记本_费用明细201004--公共费用分摊至部门_2013年利润情况表汇总-7月（链接自动更新不需手动处理）" xfId="4851"/>
    <cellStyle name="_2008年玄武发票登记本_费用明细201004--公共费用分摊至部门_2013年利润情况表汇总-8月（链接自动更新不需手动处理）" xfId="4855"/>
    <cellStyle name="_2008年玄武发票登记本_费用明细201004--公共费用分摊至部门_2013年利润情况表汇总-9月（链接自动更新不需手动处理）" xfId="2199"/>
    <cellStyle name="_2008年玄武发票登记本_费用明细201005" xfId="4859"/>
    <cellStyle name="_2008年玄武发票登记本_费用明细201005_2010年应收酬金总表(20110328)" xfId="4864"/>
    <cellStyle name="_2008年玄武发票登记本_费用明细201005_2010年应收酬金总表(20110419)" xfId="4869"/>
    <cellStyle name="_2008年玄武发票登记本_费用明细201005_2010年应收酬金总表(20110526)" xfId="4875"/>
    <cellStyle name="_2008年玄武发票登记本_费用明细201005_2010年应收酬金总表(20110627)" xfId="4876"/>
    <cellStyle name="_2008年玄武发票登记本_费用明细201005_2011年应收酬金总表(20110722)" xfId="4878"/>
    <cellStyle name="_2008年玄武发票登记本_费用明细201005_2011年应收酬金总表(20111101)" xfId="4879"/>
    <cellStyle name="_2008年玄武发票登记本_费用明细201005_2011年应收酬金总表(20111117)" xfId="4880"/>
    <cellStyle name="_2008年玄武发票登记本_费用明细201005_2011年应收酬金总表(20120322)" xfId="4884"/>
    <cellStyle name="_2008年玄武发票登记本_费用明细201005_2012年5月报表-20120628" xfId="4888"/>
    <cellStyle name="_2008年玄武发票登记本_费用明细201005_2012年利润情况表-10月" xfId="4892"/>
    <cellStyle name="_2008年玄武发票登记本_费用明细201005_2012年利润情况表-11月" xfId="2877"/>
    <cellStyle name="_2008年玄武发票登记本_费用明细201005_2012年利润情况表-12月" xfId="4897"/>
    <cellStyle name="_2008年玄武发票登记本_费用明细201005_2012年利润情况表-6月" xfId="4899"/>
    <cellStyle name="_2008年玄武发票登记本_费用明细201005_2012年利润情况表-7月" xfId="4903"/>
    <cellStyle name="_2008年玄武发票登记本_费用明细201005_2012年利润情况表-8月" xfId="4909"/>
    <cellStyle name="_2008年玄武发票登记本_费用明细201005_2012年利润情况表-9月" xfId="4911"/>
    <cellStyle name="_2008年玄武发票登记本_费用明细201005_2012年应收酬金总表(20120618)" xfId="4913"/>
    <cellStyle name="_2008年玄武发票登记本_费用明细201005_2013年利润情况表-1月" xfId="4915"/>
    <cellStyle name="_2008年玄武发票登记本_费用明细201005_2013年利润情况表-2月" xfId="4742"/>
    <cellStyle name="_2008年玄武发票登记本_费用明细201005_2013年利润情况表汇总-3月（链接自动更新不需手动处理）" xfId="4556"/>
    <cellStyle name="_2008年玄武发票登记本_费用明细201005_2013年利润情况表汇总-4月（链接自动更新不需手动处理）" xfId="4920"/>
    <cellStyle name="_2008年玄武发票登记本_费用明细201005_2013年利润情况表汇总-5月（链接自动更新不需手动处理）" xfId="4923"/>
    <cellStyle name="_2008年玄武发票登记本_费用明细201005_2013年利润情况表汇总-7月（链接自动更新不需手动处理）" xfId="3134"/>
    <cellStyle name="_2008年玄武发票登记本_费用明细201005_2013年利润情况表汇总-8月（链接自动更新不需手动处理）" xfId="4935"/>
    <cellStyle name="_2008年玄武发票登记本_费用明细201005_2013年利润情况表汇总-9月（链接自动更新不需手动处理）" xfId="4937"/>
    <cellStyle name="_2008年玄武发票登记本_费用明细201006" xfId="4942"/>
    <cellStyle name="_2008年玄武发票登记本_费用明细201006_2010年应收酬金总表(20110328)" xfId="4944"/>
    <cellStyle name="_2008年玄武发票登记本_费用明细201006_2010年应收酬金总表(20110419)" xfId="4950"/>
    <cellStyle name="_2008年玄武发票登记本_费用明细201006_2010年应收酬金总表(20110526)" xfId="4952"/>
    <cellStyle name="_2008年玄武发票登记本_费用明细201006_2010年应收酬金总表(20110627)" xfId="4960"/>
    <cellStyle name="_2008年玄武发票登记本_费用明细201006_2011年应收酬金总表(20110722)" xfId="4966"/>
    <cellStyle name="_2008年玄武发票登记本_费用明细201006_2011年应收酬金总表(20111101)" xfId="4483"/>
    <cellStyle name="_2008年玄武发票登记本_费用明细201006_2011年应收酬金总表(20111117)" xfId="2189"/>
    <cellStyle name="_2008年玄武发票登记本_费用明细201006_2011年应收酬金总表(20120322)" xfId="4969"/>
    <cellStyle name="_2008年玄武发票登记本_费用明细201006_2012年5月报表-20120628" xfId="4973"/>
    <cellStyle name="_2008年玄武发票登记本_费用明细201006_2012年利润情况表-10月" xfId="4978"/>
    <cellStyle name="_2008年玄武发票登记本_费用明细201006_2012年利润情况表-11月" xfId="4980"/>
    <cellStyle name="_2008年玄武发票登记本_费用明细201006_2012年利润情况表-12月" xfId="4982"/>
    <cellStyle name="_2008年玄武发票登记本_费用明细201006_2012年利润情况表-6月" xfId="4984"/>
    <cellStyle name="_2008年玄武发票登记本_费用明细201006_2012年利润情况表-7月" xfId="4987"/>
    <cellStyle name="_2008年玄武发票登记本_费用明细201006_2012年利润情况表-8月" xfId="4989"/>
    <cellStyle name="_2008年玄武发票登记本_费用明细201006_2012年利润情况表-9月" xfId="4886"/>
    <cellStyle name="_2008年玄武发票登记本_费用明细201006_2012年应收酬金总表(20120618)" xfId="3867"/>
    <cellStyle name="_2008年玄武发票登记本_费用明细201006_2013年利润情况表-1月" xfId="4991"/>
    <cellStyle name="_2008年玄武发票登记本_费用明细201006_2013年利润情况表-2月" xfId="4997"/>
    <cellStyle name="_2008年玄武发票登记本_费用明细201006_2013年利润情况表汇总-3月（链接自动更新不需手动处理）" xfId="4999"/>
    <cellStyle name="_2008年玄武发票登记本_费用明细201006_2013年利润情况表汇总-4月（链接自动更新不需手动处理）" xfId="5001"/>
    <cellStyle name="_2008年玄武发票登记本_费用明细201006_2013年利润情况表汇总-5月（链接自动更新不需手动处理）" xfId="5003"/>
    <cellStyle name="_2008年玄武发票登记本_费用明细201006_2013年利润情况表汇总-7月（链接自动更新不需手动处理）" xfId="4295"/>
    <cellStyle name="_2008年玄武发票登记本_费用明细201006_2013年利润情况表汇总-8月（链接自动更新不需手动处理）" xfId="5005"/>
    <cellStyle name="_2008年玄武发票登记本_费用明细201006_2013年利润情况表汇总-9月（链接自动更新不需手动处理）" xfId="5012"/>
    <cellStyle name="_2008年玄武发票登记本_费用明细201007" xfId="5021"/>
    <cellStyle name="_2008年玄武发票登记本_费用明细201007_2010年应收酬金总表(20110328)" xfId="5027"/>
    <cellStyle name="_2008年玄武发票登记本_费用明细201007_2010年应收酬金总表(20110419)" xfId="5028"/>
    <cellStyle name="_2008年玄武发票登记本_费用明细201007_2010年应收酬金总表(20110526)" xfId="5029"/>
    <cellStyle name="_2008年玄武发票登记本_费用明细201007_2010年应收酬金总表(20110627)" xfId="5031"/>
    <cellStyle name="_2008年玄武发票登记本_费用明细201007_2011年应收酬金总表(20110722)" xfId="5033"/>
    <cellStyle name="_2008年玄武发票登记本_费用明细201007_2011年应收酬金总表(20111101)" xfId="5036"/>
    <cellStyle name="_2008年玄武发票登记本_费用明细201007_2011年应收酬金总表(20111117)" xfId="5038"/>
    <cellStyle name="_2008年玄武发票登记本_费用明细201007_2011年应收酬金总表(20120322)" xfId="5039"/>
    <cellStyle name="_2008年玄武发票登记本_费用明细201007_2012年5月报表-20120628" xfId="1428"/>
    <cellStyle name="_2008年玄武发票登记本_费用明细201007_2012年利润情况表-10月" xfId="3855"/>
    <cellStyle name="_2008年玄武发票登记本_费用明细201007_2012年利润情况表-11月" xfId="5047"/>
    <cellStyle name="_2008年玄武发票登记本_费用明细201007_2012年利润情况表-12月" xfId="1873"/>
    <cellStyle name="_2008年玄武发票登记本_费用明细201007_2012年利润情况表-6月" xfId="5052"/>
    <cellStyle name="_2008年玄武发票登记本_费用明细201007_2012年利润情况表-7月" xfId="5059"/>
    <cellStyle name="_2008年玄武发票登记本_费用明细201007_2012年利润情况表-8月" xfId="3906"/>
    <cellStyle name="_2008年玄武发票登记本_费用明细201007_2012年利润情况表-9月" xfId="5067"/>
    <cellStyle name="_2008年玄武发票登记本_费用明细201007_2012年应收酬金总表(20120618)" xfId="4137"/>
    <cellStyle name="_2008年玄武发票登记本_费用明细201007_2013年利润情况表-1月" xfId="5069"/>
    <cellStyle name="_2008年玄武发票登记本_费用明细201007_2013年利润情况表-2月" xfId="3621"/>
    <cellStyle name="_2008年玄武发票登记本_费用明细201007_2013年利润情况表汇总-3月（链接自动更新不需手动处理）" xfId="5071"/>
    <cellStyle name="_2008年玄武发票登记本_费用明细201007_2013年利润情况表汇总-4月（链接自动更新不需手动处理）" xfId="1572"/>
    <cellStyle name="_2008年玄武发票登记本_费用明细201007_2013年利润情况表汇总-5月（链接自动更新不需手动处理）" xfId="645"/>
    <cellStyle name="_2008年玄武发票登记本_费用明细201007_2013年利润情况表汇总-7月（链接自动更新不需手动处理）" xfId="5073"/>
    <cellStyle name="_2008年玄武发票登记本_费用明细201007_2013年利润情况表汇总-8月（链接自动更新不需手动处理）" xfId="5077"/>
    <cellStyle name="_2008年玄武发票登记本_费用明细201007_2013年利润情况表汇总-9月（链接自动更新不需手动处理）" xfId="5081"/>
    <cellStyle name="_2008年玄武发票登记本_费用明细201008" xfId="5083"/>
    <cellStyle name="_2008年玄武发票登记本_费用明细201008_2010年应收酬金总表(20110328)" xfId="5089"/>
    <cellStyle name="_2008年玄武发票登记本_费用明细201008_2010年应收酬金总表(20110419)" xfId="5092"/>
    <cellStyle name="_2008年玄武发票登记本_费用明细201008_2010年应收酬金总表(20110526)" xfId="5094"/>
    <cellStyle name="_2008年玄武发票登记本_费用明细201008_2010年应收酬金总表(20110627)" xfId="596"/>
    <cellStyle name="_2008年玄武发票登记本_费用明细201008_2011年应收酬金总表(20110722)" xfId="5098"/>
    <cellStyle name="_2008年玄武发票登记本_费用明细201008_2011年应收酬金总表(20111101)" xfId="5100"/>
    <cellStyle name="_2008年玄武发票登记本_费用明细201008_2011年应收酬金总表(20111117)" xfId="3929"/>
    <cellStyle name="_2008年玄武发票登记本_费用明细201008_2011年应收酬金总表(20120322)" xfId="5106"/>
    <cellStyle name="_2008年玄武发票登记本_费用明细201008_2012年5月报表-20120628" xfId="5112"/>
    <cellStyle name="_2008年玄武发票登记本_费用明细201008_2012年利润情况表-10月" xfId="5116"/>
    <cellStyle name="_2008年玄武发票登记本_费用明细201008_2012年利润情况表-11月" xfId="5120"/>
    <cellStyle name="_2008年玄武发票登记本_费用明细201008_2012年利润情况表-12月" xfId="5124"/>
    <cellStyle name="_2008年玄武发票登记本_费用明细201008_2012年利润情况表-6月" xfId="5128"/>
    <cellStyle name="_2008年玄武发票登记本_费用明细201008_2012年利润情况表-7月" xfId="5131"/>
    <cellStyle name="_2008年玄武发票登记本_费用明细201008_2012年利润情况表-8月" xfId="4631"/>
    <cellStyle name="_2008年玄武发票登记本_费用明细201008_2012年利润情况表-9月" xfId="5025"/>
    <cellStyle name="_2008年玄武发票登记本_费用明细201008_2012年应收酬金总表(20120618)" xfId="5134"/>
    <cellStyle name="_2008年玄武发票登记本_费用明细201008_2013年利润情况表-1月" xfId="2883"/>
    <cellStyle name="_2008年玄武发票登记本_费用明细201008_2013年利润情况表-2月" xfId="5137"/>
    <cellStyle name="_2008年玄武发票登记本_费用明细201008_2013年利润情况表汇总-3月（链接自动更新不需手动处理）" xfId="5140"/>
    <cellStyle name="_2008年玄武发票登记本_费用明细201008_2013年利润情况表汇总-4月（链接自动更新不需手动处理）" xfId="3453"/>
    <cellStyle name="_2008年玄武发票登记本_费用明细201008_2013年利润情况表汇总-5月（链接自动更新不需手动处理）" xfId="5144"/>
    <cellStyle name="_2008年玄武发票登记本_费用明细201008_2013年利润情况表汇总-7月（链接自动更新不需手动处理）" xfId="5146"/>
    <cellStyle name="_2008年玄武发票登记本_费用明细201008_2013年利润情况表汇总-8月（链接自动更新不需手动处理）" xfId="5148"/>
    <cellStyle name="_2008年玄武发票登记本_费用明细201008_2013年利润情况表汇总-9月（链接自动更新不需手动处理）" xfId="5150"/>
    <cellStyle name="_2008年玄武发票登记本_费用明细201009" xfId="3686"/>
    <cellStyle name="_2008年玄武发票登记本_费用明细201009_2012年5月报表-20120628" xfId="5154"/>
    <cellStyle name="_2008年玄武发票登记本_费用明细201009_2012年利润情况表-10月" xfId="5156"/>
    <cellStyle name="_2008年玄武发票登记本_费用明细201009_2012年利润情况表-11月" xfId="5158"/>
    <cellStyle name="_2008年玄武发票登记本_费用明细201009_2012年利润情况表-12月" xfId="5160"/>
    <cellStyle name="_2008年玄武发票登记本_费用明细201009_2012年利润情况表-6月" xfId="5166"/>
    <cellStyle name="_2008年玄武发票登记本_费用明细201009_2012年利润情况表-7月" xfId="3179"/>
    <cellStyle name="_2008年玄武发票登记本_费用明细201009_2012年利润情况表-8月" xfId="756"/>
    <cellStyle name="_2008年玄武发票登记本_费用明细201009_2012年利润情况表-9月" xfId="2972"/>
    <cellStyle name="_2008年玄武发票登记本_费用明细201009_2013年利润情况表-1月" xfId="5167"/>
    <cellStyle name="_2008年玄武发票登记本_费用明细201009_2013年利润情况表-2月" xfId="5170"/>
    <cellStyle name="_2008年玄武发票登记本_费用明细201009_2013年利润情况表汇总-3月（链接自动更新不需手动处理）" xfId="5173"/>
    <cellStyle name="_2008年玄武发票登记本_费用明细201009_2013年利润情况表汇总-4月（链接自动更新不需手动处理）" xfId="5176"/>
    <cellStyle name="_2008年玄武发票登记本_费用明细201009_2013年利润情况表汇总-5月（链接自动更新不需手动处理）" xfId="3324"/>
    <cellStyle name="_2008年玄武发票登记本_费用明细201009_2013年利润情况表汇总-7月（链接自动更新不需手动处理）" xfId="5179"/>
    <cellStyle name="_2008年玄武发票登记本_费用明细201009_2013年利润情况表汇总-8月（链接自动更新不需手动处理）" xfId="5181"/>
    <cellStyle name="_2008年玄武发票登记本_费用明细201009_2013年利润情况表汇总-9月（链接自动更新不需手动处理）" xfId="5183"/>
    <cellStyle name="_2008年玄武发票登记本_费用明细201010" xfId="4858"/>
    <cellStyle name="_2008年玄武发票登记本_费用明细201010_2012年5月报表-20120628" xfId="4887"/>
    <cellStyle name="_2008年玄武发票登记本_费用明细201010_2012年利润情况表-10月" xfId="4891"/>
    <cellStyle name="_2008年玄武发票登记本_费用明细201010_2012年利润情况表-11月" xfId="2878"/>
    <cellStyle name="_2008年玄武发票登记本_费用明细201010_2012年利润情况表-12月" xfId="4896"/>
    <cellStyle name="_2008年玄武发票登记本_费用明细201010_2012年利润情况表-6月" xfId="4898"/>
    <cellStyle name="_2008年玄武发票登记本_费用明细201010_2012年利润情况表-7月" xfId="4902"/>
    <cellStyle name="_2008年玄武发票登记本_费用明细201010_2012年利润情况表-8月" xfId="4908"/>
    <cellStyle name="_2008年玄武发票登记本_费用明细201010_2012年利润情况表-9月" xfId="4910"/>
    <cellStyle name="_2008年玄武发票登记本_费用明细201010_2013年利润情况表-1月" xfId="4914"/>
    <cellStyle name="_2008年玄武发票登记本_费用明细201010_2013年利润情况表-2月" xfId="4741"/>
    <cellStyle name="_2008年玄武发票登记本_费用明细201010_2013年利润情况表汇总-3月（链接自动更新不需手动处理）" xfId="4557"/>
    <cellStyle name="_2008年玄武发票登记本_费用明细201010_2013年利润情况表汇总-4月（链接自动更新不需手动处理）" xfId="4919"/>
    <cellStyle name="_2008年玄武发票登记本_费用明细201010_2013年利润情况表汇总-5月（链接自动更新不需手动处理）" xfId="4922"/>
    <cellStyle name="_2008年玄武发票登记本_费用明细201010_2013年利润情况表汇总-7月（链接自动更新不需手动处理）" xfId="3135"/>
    <cellStyle name="_2008年玄武发票登记本_费用明细201010_2013年利润情况表汇总-8月（链接自动更新不需手动处理）" xfId="4934"/>
    <cellStyle name="_2008年玄武发票登记本_费用明细201010_2013年利润情况表汇总-9月（链接自动更新不需手动处理）" xfId="4936"/>
    <cellStyle name="_2008年玄武发票登记本_费用明细201011" xfId="4941"/>
    <cellStyle name="_2008年玄武发票登记本_费用明细201011_2012年5月报表-20120628" xfId="4972"/>
    <cellStyle name="_2008年玄武发票登记本_费用明细201011_2012年利润情况表-10月" xfId="4977"/>
    <cellStyle name="_2008年玄武发票登记本_费用明细201011_2012年利润情况表-11月" xfId="4979"/>
    <cellStyle name="_2008年玄武发票登记本_费用明细201011_2012年利润情况表-12月" xfId="4981"/>
    <cellStyle name="_2008年玄武发票登记本_费用明细201011_2012年利润情况表-6月" xfId="4983"/>
    <cellStyle name="_2008年玄武发票登记本_费用明细201011_2012年利润情况表-7月" xfId="4986"/>
    <cellStyle name="_2008年玄武发票登记本_费用明细201011_2012年利润情况表-8月" xfId="4988"/>
    <cellStyle name="_2008年玄武发票登记本_费用明细201011_2012年利润情况表-9月" xfId="4885"/>
    <cellStyle name="_2008年玄武发票登记本_费用明细201011_2013年利润情况表-1月" xfId="4990"/>
    <cellStyle name="_2008年玄武发票登记本_费用明细201011_2013年利润情况表-2月" xfId="4996"/>
    <cellStyle name="_2008年玄武发票登记本_费用明细201011_2013年利润情况表汇总-3月（链接自动更新不需手动处理）" xfId="4998"/>
    <cellStyle name="_2008年玄武发票登记本_费用明细201011_2013年利润情况表汇总-4月（链接自动更新不需手动处理）" xfId="5000"/>
    <cellStyle name="_2008年玄武发票登记本_费用明细201011_2013年利润情况表汇总-5月（链接自动更新不需手动处理）" xfId="5002"/>
    <cellStyle name="_2008年玄武发票登记本_费用明细201011_2013年利润情况表汇总-7月（链接自动更新不需手动处理）" xfId="4296"/>
    <cellStyle name="_2008年玄武发票登记本_费用明细201011_2013年利润情况表汇总-8月（链接自动更新不需手动处理）" xfId="5004"/>
    <cellStyle name="_2008年玄武发票登记本_费用明细201011_2013年利润情况表汇总-9月（链接自动更新不需手动处理）" xfId="5011"/>
    <cellStyle name="_2008年玄武发票登记本_费用明细201012" xfId="5020"/>
    <cellStyle name="_2008年玄武发票登记本_费用明细201012_2012年5月报表-20120628" xfId="1429"/>
    <cellStyle name="_2008年玄武发票登记本_费用明细201012_2012年利润情况表-10月" xfId="3856"/>
    <cellStyle name="_2008年玄武发票登记本_费用明细201012_2012年利润情况表-11月" xfId="5046"/>
    <cellStyle name="_2008年玄武发票登记本_费用明细201012_2012年利润情况表-12月" xfId="1874"/>
    <cellStyle name="_2008年玄武发票登记本_费用明细201012_2012年利润情况表-6月" xfId="5051"/>
    <cellStyle name="_2008年玄武发票登记本_费用明细201012_2012年利润情况表-7月" xfId="5058"/>
    <cellStyle name="_2008年玄武发票登记本_费用明细201012_2012年利润情况表-8月" xfId="3907"/>
    <cellStyle name="_2008年玄武发票登记本_费用明细201012_2012年利润情况表-9月" xfId="5066"/>
    <cellStyle name="_2008年玄武发票登记本_费用明细201012_2013年利润情况表-1月" xfId="5068"/>
    <cellStyle name="_2008年玄武发票登记本_费用明细201012_2013年利润情况表-2月" xfId="3622"/>
    <cellStyle name="_2008年玄武发票登记本_费用明细201012_2013年利润情况表汇总-3月（链接自动更新不需手动处理）" xfId="5070"/>
    <cellStyle name="_2008年玄武发票登记本_费用明细201012_2013年利润情况表汇总-4月（链接自动更新不需手动处理）" xfId="1573"/>
    <cellStyle name="_2008年玄武发票登记本_费用明细201012_2013年利润情况表汇总-5月（链接自动更新不需手动处理）" xfId="644"/>
    <cellStyle name="_2008年玄武发票登记本_费用明细201012_2013年利润情况表汇总-7月（链接自动更新不需手动处理）" xfId="5072"/>
    <cellStyle name="_2008年玄武发票登记本_费用明细201012_2013年利润情况表汇总-8月（链接自动更新不需手动处理）" xfId="5076"/>
    <cellStyle name="_2008年玄武发票登记本_费用明细201012_2013年利润情况表汇总-9月（链接自动更新不需手动处理）" xfId="5080"/>
    <cellStyle name="_2008年玄武发票登记本_费用明细201101" xfId="5187"/>
    <cellStyle name="_2008年玄武发票登记本_费用明细201101_2012年5月报表-20120628" xfId="2936"/>
    <cellStyle name="_2008年玄武发票登记本_费用明细201101_2012年利润情况表-10月" xfId="5189"/>
    <cellStyle name="_2008年玄武发票登记本_费用明细201101_2012年利润情况表-11月" xfId="5191"/>
    <cellStyle name="_2008年玄武发票登记本_费用明细201101_2012年利润情况表-12月" xfId="702"/>
    <cellStyle name="_2008年玄武发票登记本_费用明细201101_2012年利润情况表-6月" xfId="5195"/>
    <cellStyle name="_2008年玄武发票登记本_费用明细201101_2012年利润情况表-7月" xfId="5200"/>
    <cellStyle name="_2008年玄武发票登记本_费用明细201101_2012年利润情况表-8月" xfId="5202"/>
    <cellStyle name="_2008年玄武发票登记本_费用明细201101_2012年利润情况表-9月" xfId="5203"/>
    <cellStyle name="_2008年玄武发票登记本_费用明细201101_2013年利润情况表-1月" xfId="5205"/>
    <cellStyle name="_2008年玄武发票登记本_费用明细201101_2013年利润情况表-2月" xfId="5208"/>
    <cellStyle name="_2008年玄武发票登记本_费用明细201101_2013年利润情况表汇总-3月（链接自动更新不需手动处理）" xfId="3749"/>
    <cellStyle name="_2008年玄武发票登记本_费用明细201101_2013年利润情况表汇总-4月（链接自动更新不需手动处理）" xfId="5210"/>
    <cellStyle name="_2008年玄武发票登记本_费用明细201101_2013年利润情况表汇总-5月（链接自动更新不需手动处理）" xfId="5215"/>
    <cellStyle name="_2008年玄武发票登记本_费用明细201101_2013年利润情况表汇总-7月（链接自动更新不需手动处理）" xfId="5216"/>
    <cellStyle name="_2008年玄武发票登记本_费用明细201101_2013年利润情况表汇总-8月（链接自动更新不需手动处理）" xfId="5217"/>
    <cellStyle name="_2008年玄武发票登记本_费用明细201101_2013年利润情况表汇总-9月（链接自动更新不需手动处理）" xfId="3283"/>
    <cellStyle name="_2008年玄武发票登记本_费用明细201101_各部门费用明细表-10月" xfId="1865"/>
    <cellStyle name="_2008年玄武发票登记本_费用明细201101_各部门费用明细表-11月" xfId="5218"/>
    <cellStyle name="_2008年玄武发票登记本_费用明细201101_各部门费用明细表-12月" xfId="5219"/>
    <cellStyle name="_2008年玄武发票登记本_费用明细201101_各部门费用明细表-1月" xfId="675"/>
    <cellStyle name="_2008年玄武发票登记本_费用明细201101_各部门费用明细表-2月" xfId="829"/>
    <cellStyle name="_2008年玄武发票登记本_费用明细201101_各部门费用明细表-3月" xfId="5224"/>
    <cellStyle name="_2008年玄武发票登记本_费用明细201101_各部门费用明细表-4月" xfId="5229"/>
    <cellStyle name="_2008年玄武发票登记本_费用明细201101_各部门费用明细表-5月" xfId="5233"/>
    <cellStyle name="_2008年玄武发票登记本_费用明细201101_各部门费用明细表-6月" xfId="5237"/>
    <cellStyle name="_2008年玄武发票登记本_费用明细201101_各部门费用明细表-7月" xfId="5239"/>
    <cellStyle name="_2008年玄武发票登记本_费用明细201101_各部门费用明细表-7月_1" xfId="5063"/>
    <cellStyle name="_2008年玄武发票登记本_费用明细201101_各部门费用明细表-8月" xfId="4833"/>
    <cellStyle name="_2008年玄武发票登记本_费用明细201101_各部门费用明细表-9月" xfId="3606"/>
    <cellStyle name="_2008年玄武发票登记本_费用明细201102" xfId="3395"/>
    <cellStyle name="_2008年玄武发票登记本_费用明细201102_2012年5月报表-20120628" xfId="5244"/>
    <cellStyle name="_2008年玄武发票登记本_费用明细201102_2012年利润情况表-10月" xfId="5252"/>
    <cellStyle name="_2008年玄武发票登记本_费用明细201102_2012年利润情况表-11月" xfId="5254"/>
    <cellStyle name="_2008年玄武发票登记本_费用明细201102_2012年利润情况表-12月" xfId="5255"/>
    <cellStyle name="_2008年玄武发票登记本_费用明细201102_2012年利润情况表-6月" xfId="5257"/>
    <cellStyle name="_2008年玄武发票登记本_费用明细201102_2012年利润情况表-7月" xfId="5258"/>
    <cellStyle name="_2008年玄武发票登记本_费用明细201102_2012年利润情况表-8月" xfId="4118"/>
    <cellStyle name="_2008年玄武发票登记本_费用明细201102_2012年利润情况表-9月" xfId="5265"/>
    <cellStyle name="_2008年玄武发票登记本_费用明细201102_2013年利润情况表-1月" xfId="2287"/>
    <cellStyle name="_2008年玄武发票登记本_费用明细201102_2013年利润情况表-2月" xfId="5270"/>
    <cellStyle name="_2008年玄武发票登记本_费用明细201102_2013年利润情况表汇总-3月（链接自动更新不需手动处理）" xfId="5272"/>
    <cellStyle name="_2008年玄武发票登记本_费用明细201102_2013年利润情况表汇总-4月（链接自动更新不需手动处理）" xfId="5276"/>
    <cellStyle name="_2008年玄武发票登记本_费用明细201102_2013年利润情况表汇总-5月（链接自动更新不需手动处理）" xfId="5278"/>
    <cellStyle name="_2008年玄武发票登记本_费用明细201102_2013年利润情况表汇总-7月（链接自动更新不需手动处理）" xfId="4332"/>
    <cellStyle name="_2008年玄武发票登记本_费用明细201102_2013年利润情况表汇总-8月（链接自动更新不需手动处理）" xfId="2634"/>
    <cellStyle name="_2008年玄武发票登记本_费用明细201102_2013年利润情况表汇总-9月（链接自动更新不需手动处理）" xfId="5281"/>
    <cellStyle name="_2008年玄武发票登记本_费用明细201102_各部门费用明细表-10月" xfId="5286"/>
    <cellStyle name="_2008年玄武发票登记本_费用明细201102_各部门费用明细表-11月" xfId="5296"/>
    <cellStyle name="_2008年玄武发票登记本_费用明细201102_各部门费用明细表-12月" xfId="5301"/>
    <cellStyle name="_2008年玄武发票登记本_费用明细201102_各部门费用明细表-1月" xfId="5302"/>
    <cellStyle name="_2008年玄武发票登记本_费用明细201102_各部门费用明细表-2月" xfId="5303"/>
    <cellStyle name="_2008年玄武发票登记本_费用明细201102_各部门费用明细表-3月" xfId="2318"/>
    <cellStyle name="_2008年玄武发票登记本_费用明细201102_各部门费用明细表-4月" xfId="5307"/>
    <cellStyle name="_2008年玄武发票登记本_费用明细201102_各部门费用明细表-5月" xfId="5308"/>
    <cellStyle name="_2008年玄武发票登记本_费用明细201102_各部门费用明细表-6月" xfId="5309"/>
    <cellStyle name="_2008年玄武发票登记本_费用明细201102_各部门费用明细表-7月" xfId="5311"/>
    <cellStyle name="_2008年玄武发票登记本_费用明细201102_各部门费用明细表-7月_1" xfId="5018"/>
    <cellStyle name="_2008年玄武发票登记本_费用明细201102_各部门费用明细表-8月" xfId="5315"/>
    <cellStyle name="_2008年玄武发票登记本_费用明细201102_各部门费用明细表-9月" xfId="5319"/>
    <cellStyle name="_2008年玄武发票登记本_费用明细201103" xfId="1118"/>
    <cellStyle name="_2008年玄武发票登记本_费用明细201103_2012年5月报表-20120628" xfId="3991"/>
    <cellStyle name="_2008年玄武发票登记本_费用明细201103_2012年利润情况表-10月" xfId="5323"/>
    <cellStyle name="_2008年玄武发票登记本_费用明细201103_2012年利润情况表-11月" xfId="5326"/>
    <cellStyle name="_2008年玄武发票登记本_费用明细201103_2012年利润情况表-12月" xfId="5328"/>
    <cellStyle name="_2008年玄武发票登记本_费用明细201103_2012年利润情况表-6月" xfId="5332"/>
    <cellStyle name="_2008年玄武发票登记本_费用明细201103_2012年利润情况表-7月" xfId="5336"/>
    <cellStyle name="_2008年玄武发票登记本_费用明细201103_2012年利润情况表-8月" xfId="2937"/>
    <cellStyle name="_2008年玄武发票登记本_费用明细201103_2012年利润情况表-9月" xfId="5337"/>
    <cellStyle name="_2008年玄武发票登记本_费用明细201103_2013年利润情况表-1月" xfId="5338"/>
    <cellStyle name="_2008年玄武发票登记本_费用明细201103_2013年利润情况表-2月" xfId="5340"/>
    <cellStyle name="_2008年玄武发票登记本_费用明细201103_2013年利润情况表汇总-3月（链接自动更新不需手动处理）" xfId="5344"/>
    <cellStyle name="_2008年玄武发票登记本_费用明细201103_2013年利润情况表汇总-4月（链接自动更新不需手动处理）" xfId="5345"/>
    <cellStyle name="_2008年玄武发票登记本_费用明细201103_2013年利润情况表汇总-5月（链接自动更新不需手动处理）" xfId="1813"/>
    <cellStyle name="_2008年玄武发票登记本_费用明细201103_2013年利润情况表汇总-7月（链接自动更新不需手动处理）" xfId="4487"/>
    <cellStyle name="_2008年玄武发票登记本_费用明细201103_2013年利润情况表汇总-8月（链接自动更新不需手动处理）" xfId="4548"/>
    <cellStyle name="_2008年玄武发票登记本_费用明细201103_2013年利润情况表汇总-9月（链接自动更新不需手动处理）" xfId="1685"/>
    <cellStyle name="_2008年玄武发票登记本_费用明细201103_各部门费用明细表-10月" xfId="5347"/>
    <cellStyle name="_2008年玄武发票登记本_费用明细201103_各部门费用明细表-11月" xfId="5351"/>
    <cellStyle name="_2008年玄武发票登记本_费用明细201103_各部门费用明细表-12月" xfId="5356"/>
    <cellStyle name="_2008年玄武发票登记本_费用明细201103_各部门费用明细表-1月" xfId="5358"/>
    <cellStyle name="_2008年玄武发票登记本_费用明细201103_各部门费用明细表-2月" xfId="4963"/>
    <cellStyle name="_2008年玄武发票登记本_费用明细201103_各部门费用明细表-3月" xfId="5361"/>
    <cellStyle name="_2008年玄武发票登记本_费用明细201103_各部门费用明细表-4月" xfId="5366"/>
    <cellStyle name="_2008年玄武发票登记本_费用明细201103_各部门费用明细表-5月" xfId="2051"/>
    <cellStyle name="_2008年玄武发票登记本_费用明细201103_各部门费用明细表-6月" xfId="5132"/>
    <cellStyle name="_2008年玄武发票登记本_费用明细201103_各部门费用明细表-7月" xfId="5370"/>
    <cellStyle name="_2008年玄武发票登记本_费用明细201103_各部门费用明细表-7月_1" xfId="2973"/>
    <cellStyle name="_2008年玄武发票登记本_费用明细201103_各部门费用明细表-8月" xfId="1420"/>
    <cellStyle name="_2008年玄武发票登记本_费用明细201103_各部门费用明细表-9月" xfId="5373"/>
    <cellStyle name="_2008年玄武发票登记本_费用明细201104" xfId="1125"/>
    <cellStyle name="_2008年玄武发票登记本_费用明细201104_2012年5月报表-20120628" xfId="3699"/>
    <cellStyle name="_2008年玄武发票登记本_费用明细201104_2012年利润情况表-10月" xfId="5375"/>
    <cellStyle name="_2008年玄武发票登记本_费用明细201104_2012年利润情况表-11月" xfId="5382"/>
    <cellStyle name="_2008年玄武发票登记本_费用明细201104_2012年利润情况表-12月" xfId="5387"/>
    <cellStyle name="_2008年玄武发票登记本_费用明细201104_2012年利润情况表-6月" xfId="4361"/>
    <cellStyle name="_2008年玄武发票登记本_费用明细201104_2012年利润情况表-7月" xfId="5389"/>
    <cellStyle name="_2008年玄武发票登记本_费用明细201104_2012年利润情况表-8月" xfId="5390"/>
    <cellStyle name="_2008年玄武发票登记本_费用明细201104_2012年利润情况表-9月" xfId="5393"/>
    <cellStyle name="_2008年玄武发票登记本_费用明细201104_2013年利润情况表-1月" xfId="5396"/>
    <cellStyle name="_2008年玄武发票登记本_费用明细201104_2013年利润情况表-2月" xfId="5398"/>
    <cellStyle name="_2008年玄武发票登记本_费用明细201104_2013年利润情况表汇总-3月（链接自动更新不需手动处理）" xfId="5404"/>
    <cellStyle name="_2008年玄武发票登记本_费用明细201104_2013年利润情况表汇总-4月（链接自动更新不需手动处理）" xfId="5408"/>
    <cellStyle name="_2008年玄武发票登记本_费用明细201104_2013年利润情况表汇总-5月（链接自动更新不需手动处理）" xfId="5412"/>
    <cellStyle name="_2008年玄武发票登记本_费用明细201104_2013年利润情况表汇总-7月（链接自动更新不需手动处理）" xfId="5415"/>
    <cellStyle name="_2008年玄武发票登记本_费用明细201104_2013年利润情况表汇总-8月（链接自动更新不需手动处理）" xfId="5416"/>
    <cellStyle name="_2008年玄武发票登记本_费用明细201104_2013年利润情况表汇总-9月（链接自动更新不需手动处理）" xfId="5419"/>
    <cellStyle name="_2008年玄武发票登记本_费用明细201104_各部门费用明细表-10月" xfId="5423"/>
    <cellStyle name="_2008年玄武发票登记本_费用明细201104_各部门费用明细表-11月" xfId="5432"/>
    <cellStyle name="_2008年玄武发票登记本_费用明细201104_各部门费用明细表-12月" xfId="5437"/>
    <cellStyle name="_2008年玄武发票登记本_费用明细201104_各部门费用明细表-1月" xfId="5037"/>
    <cellStyle name="_2008年玄武发票登记本_费用明细201104_各部门费用明细表-2月" xfId="5442"/>
    <cellStyle name="_2008年玄武发票登记本_费用明细201104_各部门费用明细表-3月" xfId="5444"/>
    <cellStyle name="_2008年玄武发票登记本_费用明细201104_各部门费用明细表-4月" xfId="5448"/>
    <cellStyle name="_2008年玄武发票登记本_费用明细201104_各部门费用明细表-5月" xfId="5452"/>
    <cellStyle name="_2008年玄武发票登记本_费用明细201104_各部门费用明细表-6月" xfId="5455"/>
    <cellStyle name="_2008年玄武发票登记本_费用明细201104_各部门费用明细表-7月" xfId="5459"/>
    <cellStyle name="_2008年玄武发票登记本_费用明细201104_各部门费用明细表-7月_1" xfId="5460"/>
    <cellStyle name="_2008年玄武发票登记本_费用明细201104_各部门费用明细表-8月" xfId="5461"/>
    <cellStyle name="_2008年玄武发票登记本_费用明细201104_各部门费用明细表-9月" xfId="5464"/>
    <cellStyle name="_2008年玄武发票登记本_费用明细201105" xfId="5470"/>
    <cellStyle name="_2008年玄武发票登记本_费用明细201105_2012年5月报表-20120628" xfId="5476"/>
    <cellStyle name="_2008年玄武发票登记本_费用明细201105_2012年利润情况表-10月" xfId="5479"/>
    <cellStyle name="_2008年玄武发票登记本_费用明细201105_2012年利润情况表-11月" xfId="5485"/>
    <cellStyle name="_2008年玄武发票登记本_费用明细201105_2012年利润情况表-12月" xfId="3049"/>
    <cellStyle name="_2008年玄武发票登记本_费用明细201105_2012年利润情况表-6月" xfId="5488"/>
    <cellStyle name="_2008年玄武发票登记本_费用明细201105_2012年利润情况表-7月" xfId="5491"/>
    <cellStyle name="_2008年玄武发票登记本_费用明细201105_2012年利润情况表-8月" xfId="5494"/>
    <cellStyle name="_2008年玄武发票登记本_费用明细201105_2012年利润情况表-9月" xfId="1837"/>
    <cellStyle name="_2008年玄武发票登记本_费用明细201105_2013年利润情况表-1月" xfId="3488"/>
    <cellStyle name="_2008年玄武发票登记本_费用明细201105_2013年利润情况表-2月" xfId="5499"/>
    <cellStyle name="_2008年玄武发票登记本_费用明细201105_2013年利润情况表汇总-3月（链接自动更新不需手动处理）" xfId="5502"/>
    <cellStyle name="_2008年玄武发票登记本_费用明细201105_2013年利润情况表汇总-4月（链接自动更新不需手动处理）" xfId="4821"/>
    <cellStyle name="_2008年玄武发票登记本_费用明细201105_2013年利润情况表汇总-5月（链接自动更新不需手动处理）" xfId="5505"/>
    <cellStyle name="_2008年玄武发票登记本_费用明细201105_2013年利润情况表汇总-7月（链接自动更新不需手动处理）" xfId="5512"/>
    <cellStyle name="_2008年玄武发票登记本_费用明细201105_2013年利润情况表汇总-8月（链接自动更新不需手动处理）" xfId="765"/>
    <cellStyle name="_2008年玄武发票登记本_费用明细201105_2013年利润情况表汇总-9月（链接自动更新不需手动处理）" xfId="3194"/>
    <cellStyle name="_2008年玄武发票登记本_费用明细201105_各部门费用明细表-10月" xfId="5515"/>
    <cellStyle name="_2008年玄武发票登记本_费用明细201105_各部门费用明细表-11月" xfId="5521"/>
    <cellStyle name="_2008年玄武发票登记本_费用明细201105_各部门费用明细表-12月" xfId="5525"/>
    <cellStyle name="_2008年玄武发票登记本_费用明细201105_各部门费用明细表-1月" xfId="5530"/>
    <cellStyle name="_2008年玄武发票登记本_费用明细201105_各部门费用明细表-2月" xfId="5534"/>
    <cellStyle name="_2008年玄武发票登记本_费用明细201105_各部门费用明细表-3月" xfId="5537"/>
    <cellStyle name="_2008年玄武发票登记本_费用明细201105_各部门费用明细表-4月" xfId="5539"/>
    <cellStyle name="_2008年玄武发票登记本_费用明细201105_各部门费用明细表-5月" xfId="918"/>
    <cellStyle name="_2008年玄武发票登记本_费用明细201105_各部门费用明细表-6月" xfId="5542"/>
    <cellStyle name="_2008年玄武发票登记本_费用明细201105_各部门费用明细表-7月" xfId="2754"/>
    <cellStyle name="_2008年玄武发票登记本_费用明细201105_各部门费用明细表-7月_1" xfId="5545"/>
    <cellStyle name="_2008年玄武发票登记本_费用明细201105_各部门费用明细表-8月" xfId="5547"/>
    <cellStyle name="_2008年玄武发票登记本_费用明细201105_各部门费用明细表-9月" xfId="5551"/>
    <cellStyle name="_2008年玄武发票登记本_费用明细201106" xfId="5556"/>
    <cellStyle name="_2008年玄武发票登记本_费用明细201106_2012年5月报表-20120628" xfId="5559"/>
    <cellStyle name="_2008年玄武发票登记本_费用明细201106_2012年利润情况表-10月" xfId="5561"/>
    <cellStyle name="_2008年玄武发票登记本_费用明细201106_2012年利润情况表-11月" xfId="1921"/>
    <cellStyle name="_2008年玄武发票登记本_费用明细201106_2012年利润情况表-12月" xfId="5565"/>
    <cellStyle name="_2008年玄武发票登记本_费用明细201106_2012年利润情况表-6月" xfId="5569"/>
    <cellStyle name="_2008年玄武发票登记本_费用明细201106_2012年利润情况表-7月" xfId="4414"/>
    <cellStyle name="_2008年玄武发票登记本_费用明细201106_2012年利润情况表-8月" xfId="4352"/>
    <cellStyle name="_2008年玄武发票登记本_费用明细201106_2012年利润情况表-9月" xfId="2027"/>
    <cellStyle name="_2008年玄武发票登记本_费用明细201106_2013年利润情况表-1月" xfId="5573"/>
    <cellStyle name="_2008年玄武发票登记本_费用明细201106_2013年利润情况表-2月" xfId="1089"/>
    <cellStyle name="_2008年玄武发票登记本_费用明细201106_2013年利润情况表汇总-3月（链接自动更新不需手动处理）" xfId="5578"/>
    <cellStyle name="_2008年玄武发票登记本_费用明细201106_2013年利润情况表汇总-4月（链接自动更新不需手动处理）" xfId="5580"/>
    <cellStyle name="_2008年玄武发票登记本_费用明细201106_2013年利润情况表汇总-5月（链接自动更新不需手动处理）" xfId="5585"/>
    <cellStyle name="_2008年玄武发票登记本_费用明细201106_2013年利润情况表汇总-7月（链接自动更新不需手动处理）" xfId="5592"/>
    <cellStyle name="_2008年玄武发票登记本_费用明细201106_2013年利润情况表汇总-8月（链接自动更新不需手动处理）" xfId="5595"/>
    <cellStyle name="_2008年玄武发票登记本_费用明细201106_2013年利润情况表汇总-9月（链接自动更新不需手动处理）" xfId="5598"/>
    <cellStyle name="_2008年玄武发票登记本_费用明细201106_各部门费用明细表-10月" xfId="5603"/>
    <cellStyle name="_2008年玄武发票登记本_费用明细201106_各部门费用明细表-11月" xfId="4061"/>
    <cellStyle name="_2008年玄武发票登记本_费用明细201106_各部门费用明细表-12月" xfId="5605"/>
    <cellStyle name="_2008年玄武发票登记本_费用明细201106_各部门费用明细表-1月" xfId="5608"/>
    <cellStyle name="_2008年玄武发票登记本_费用明细201106_各部门费用明细表-2月" xfId="5613"/>
    <cellStyle name="_2008年玄武发票登记本_费用明细201106_各部门费用明细表-3月" xfId="5615"/>
    <cellStyle name="_2008年玄武发票登记本_费用明细201106_各部门费用明细表-4月" xfId="2703"/>
    <cellStyle name="_2008年玄武发票登记本_费用明细201106_各部门费用明细表-5月" xfId="5620"/>
    <cellStyle name="_2008年玄武发票登记本_费用明细201106_各部门费用明细表-6月" xfId="5621"/>
    <cellStyle name="_2008年玄武发票登记本_费用明细201106_各部门费用明细表-7月" xfId="5624"/>
    <cellStyle name="_2008年玄武发票登记本_费用明细201106_各部门费用明细表-7月_1" xfId="5626"/>
    <cellStyle name="_2008年玄武发票登记本_费用明细201106_各部门费用明细表-8月" xfId="5629"/>
    <cellStyle name="_2008年玄武发票登记本_费用明细201106_各部门费用明细表-9月" xfId="5632"/>
    <cellStyle name="_2008年玄武发票登记本_费用明细201107" xfId="3400"/>
    <cellStyle name="_2008年玄武发票登记本_费用明细201107_2012年5月报表-20120628" xfId="5139"/>
    <cellStyle name="_2008年玄武发票登记本_费用明细201107_2012年利润情况表-10月" xfId="5349"/>
    <cellStyle name="_2008年玄武发票登记本_费用明细201107_2012年利润情况表-11月" xfId="5353"/>
    <cellStyle name="_2008年玄武发票登记本_费用明细201107_2012年利润情况表-12月" xfId="5634"/>
    <cellStyle name="_2008年玄武发票登记本_费用明细201107_2012年利润情况表-6月" xfId="5637"/>
    <cellStyle name="_2008年玄武发票登记本_费用明细201107_2012年利润情况表-7月" xfId="5640"/>
    <cellStyle name="_2008年玄武发票登记本_费用明细201107_2012年利润情况表-8月" xfId="5642"/>
    <cellStyle name="_2008年玄武发票登记本_费用明细201107_2012年利润情况表-9月" xfId="5645"/>
    <cellStyle name="_2008年玄武发票登记本_费用明细201107_2013年利润情况表-1月" xfId="3415"/>
    <cellStyle name="_2008年玄武发票登记本_费用明细201107_2013年利润情况表-2月" xfId="5647"/>
    <cellStyle name="_2008年玄武发票登记本_费用明细201107_2013年利润情况表汇总-3月（链接自动更新不需手动处理）" xfId="3548"/>
    <cellStyle name="_2008年玄武发票登记本_费用明细201107_2013年利润情况表汇总-4月（链接自动更新不需手动处理）" xfId="4778"/>
    <cellStyle name="_2008年玄武发票登记本_费用明细201107_2013年利润情况表汇总-5月（链接自动更新不需手动处理）" xfId="4894"/>
    <cellStyle name="_2008年玄武发票登记本_费用明细201107_2013年利润情况表汇总-7月（链接自动更新不需手动处理）" xfId="1879"/>
    <cellStyle name="_2008年玄武发票登记本_费用明细201107_2013年利润情况表汇总-8月（链接自动更新不需手动处理）" xfId="5122"/>
    <cellStyle name="_2008年玄武发票登记本_费用明细201107_2013年利润情况表汇总-9月（链接自动更新不需手动处理）" xfId="5163"/>
    <cellStyle name="_2008年玄武发票登记本_费用明细201107_各部门费用明细表-10月" xfId="5650"/>
    <cellStyle name="_2008年玄武发票登记本_费用明细201107_各部门费用明细表-11月" xfId="5653"/>
    <cellStyle name="_2008年玄武发票登记本_费用明细201107_各部门费用明细表-12月" xfId="5655"/>
    <cellStyle name="_2008年玄武发票登记本_费用明细201107_各部门费用明细表-1月" xfId="2088"/>
    <cellStyle name="_2008年玄武发票登记本_费用明细201107_各部门费用明细表-2月" xfId="1342"/>
    <cellStyle name="_2008年玄武发票登记本_费用明细201107_各部门费用明细表-3月" xfId="5657"/>
    <cellStyle name="_2008年玄武发票登记本_费用明细201107_各部门费用明细表-4月" xfId="5663"/>
    <cellStyle name="_2008年玄武发票登记本_费用明细201107_各部门费用明细表-5月" xfId="5666"/>
    <cellStyle name="_2008年玄武发票登记本_费用明细201107_各部门费用明细表-6月" xfId="3977"/>
    <cellStyle name="_2008年玄武发票登记本_费用明细201107_各部门费用明细表-7月" xfId="807"/>
    <cellStyle name="_2008年玄武发票登记本_费用明细201107_各部门费用明细表-7月_1" xfId="5669"/>
    <cellStyle name="_2008年玄武发票登记本_费用明细201107_各部门费用明细表-8月" xfId="5671"/>
    <cellStyle name="_2008年玄武发票登记本_费用明细201107_各部门费用明细表-9月" xfId="5678"/>
    <cellStyle name="_2008年玄武发票登记本_费用明细201108" xfId="5683"/>
    <cellStyle name="_2008年玄武发票登记本_费用明细201108_2012年5月报表-20120628" xfId="5685"/>
    <cellStyle name="_2008年玄武发票登记本_费用明细201108_2012年利润情况表-10月" xfId="5687"/>
    <cellStyle name="_2008年玄武发票登记本_费用明细201108_2012年利润情况表-11月" xfId="2624"/>
    <cellStyle name="_2008年玄武发票登记本_费用明细201108_2012年利润情况表-12月" xfId="1466"/>
    <cellStyle name="_2008年玄武发票登记本_费用明细201108_2012年利润情况表-6月" xfId="5689"/>
    <cellStyle name="_2008年玄武发票登记本_费用明细201108_2012年利润情况表-7月" xfId="5690"/>
    <cellStyle name="_2008年玄武发票登记本_费用明细201108_2012年利润情况表-8月" xfId="5692"/>
    <cellStyle name="_2008年玄武发票登记本_费用明细201108_2012年利润情况表-9月" xfId="5693"/>
    <cellStyle name="_2008年玄武发票登记本_费用明细201108_2013年利润情况表-1月" xfId="3172"/>
    <cellStyle name="_2008年玄武发票登记本_费用明细201108_2013年利润情况表-2月" xfId="1280"/>
    <cellStyle name="_2008年玄武发票登记本_费用明细201108_2013年利润情况表汇总-3月（链接自动更新不需手动处理）" xfId="5695"/>
    <cellStyle name="_2008年玄武发票登记本_费用明细201108_2013年利润情况表汇总-4月（链接自动更新不需手动处理）" xfId="5697"/>
    <cellStyle name="_2008年玄武发票登记本_费用明细201108_2013年利润情况表汇总-5月（链接自动更新不需手动处理）" xfId="5699"/>
    <cellStyle name="_2008年玄武发票登记本_费用明细201108_2013年利润情况表汇总-7月（链接自动更新不需手动处理）" xfId="5702"/>
    <cellStyle name="_2008年玄武发票登记本_费用明细201108_2013年利润情况表汇总-8月（链接自动更新不需手动处理）" xfId="5704"/>
    <cellStyle name="_2008年玄武发票登记本_费用明细201108_2013年利润情况表汇总-9月（链接自动更新不需手动处理）" xfId="5708"/>
    <cellStyle name="_2008年玄武发票登记本_费用明细201108_各部门费用明细表-10月" xfId="5709"/>
    <cellStyle name="_2008年玄武发票登记本_费用明细201108_各部门费用明细表-11月" xfId="5712"/>
    <cellStyle name="_2008年玄武发票登记本_费用明细201108_各部门费用明细表-12月" xfId="5715"/>
    <cellStyle name="_2008年玄武发票登记本_费用明细201108_各部门费用明细表-1月" xfId="5716"/>
    <cellStyle name="_2008年玄武发票登记本_费用明细201108_各部门费用明细表-2月" xfId="960"/>
    <cellStyle name="_2008年玄武发票登记本_费用明细201108_各部门费用明细表-3月" xfId="3841"/>
    <cellStyle name="_2008年玄武发票登记本_费用明细201108_各部门费用明细表-4月" xfId="5720"/>
    <cellStyle name="_2008年玄武发票登记本_费用明细201108_各部门费用明细表-5月" xfId="5721"/>
    <cellStyle name="_2008年玄武发票登记本_费用明细201108_各部门费用明细表-6月" xfId="1937"/>
    <cellStyle name="_2008年玄武发票登记本_费用明细201108_各部门费用明细表-7月" xfId="3100"/>
    <cellStyle name="_2008年玄武发票登记本_费用明细201108_各部门费用明细表-7月_1" xfId="5723"/>
    <cellStyle name="_2008年玄武发票登记本_费用明细201108_各部门费用明细表-8月" xfId="5725"/>
    <cellStyle name="_2008年玄武发票登记本_费用明细201108_各部门费用明细表-9月" xfId="2967"/>
    <cellStyle name="_2008年玄武发票登记本_费用明细201109" xfId="5730"/>
    <cellStyle name="_2008年玄武发票登记本_费用明细201109_2012年5月报表-20120628" xfId="5472"/>
    <cellStyle name="_2008年玄武发票登记本_费用明细201109_2012年利润情况表-10月" xfId="5732"/>
    <cellStyle name="_2008年玄武发票登记本_费用明细201109_2012年利润情况表-11月" xfId="5735"/>
    <cellStyle name="_2008年玄武发票登记本_费用明细201109_2012年利润情况表-12月" xfId="5739"/>
    <cellStyle name="_2008年玄武发票登记本_费用明细201109_2012年利润情况表-6月" xfId="5741"/>
    <cellStyle name="_2008年玄武发票登记本_费用明细201109_2012年利润情况表-7月" xfId="4513"/>
    <cellStyle name="_2008年玄武发票登记本_费用明细201109_2012年利润情况表-8月" xfId="5744"/>
    <cellStyle name="_2008年玄武发票登记本_费用明细201109_2012年利润情况表-9月" xfId="5747"/>
    <cellStyle name="_2008年玄武发票登记本_费用明细201109_2013年利润情况表-1月" xfId="5749"/>
    <cellStyle name="_2008年玄武发票登记本_费用明细201109_2013年利润情况表-2月" xfId="5756"/>
    <cellStyle name="_2008年玄武发票登记本_费用明细201109_2013年利润情况表汇总-3月（链接自动更新不需手动处理）" xfId="5757"/>
    <cellStyle name="_2008年玄武发票登记本_费用明细201109_2013年利润情况表汇总-4月（链接自动更新不需手动处理）" xfId="5759"/>
    <cellStyle name="_2008年玄武发票登记本_费用明细201109_2013年利润情况表汇总-5月（链接自动更新不需手动处理）" xfId="5762"/>
    <cellStyle name="_2008年玄武发票登记本_费用明细201109_2013年利润情况表汇总-7月（链接自动更新不需手动处理）" xfId="5764"/>
    <cellStyle name="_2008年玄武发票登记本_费用明细201109_2013年利润情况表汇总-8月（链接自动更新不需手动处理）" xfId="897"/>
    <cellStyle name="_2008年玄武发票登记本_费用明细201109_2013年利润情况表汇总-9月（链接自动更新不需手动处理）" xfId="5766"/>
    <cellStyle name="_2008年玄武发票登记本_费用明细201109_各部门费用明细表-10月" xfId="5768"/>
    <cellStyle name="_2008年玄武发票登记本_费用明细201109_各部门费用明细表-11月" xfId="3728"/>
    <cellStyle name="_2008年玄武发票登记本_费用明细201109_各部门费用明细表-12月" xfId="5770"/>
    <cellStyle name="_2008年玄武发票登记本_费用明细201109_各部门费用明细表-1月" xfId="2496"/>
    <cellStyle name="_2008年玄武发票登记本_费用明细201109_各部门费用明细表-2月" xfId="4428"/>
    <cellStyle name="_2008年玄武发票登记本_费用明细201109_各部门费用明细表-3月" xfId="3857"/>
    <cellStyle name="_2008年玄武发票登记本_费用明细201109_各部门费用明细表-4月" xfId="5043"/>
    <cellStyle name="_2008年玄武发票登记本_费用明细201109_各部门费用明细表-5月" xfId="1877"/>
    <cellStyle name="_2008年玄武发票登记本_费用明细201109_各部门费用明细表-6月" xfId="5775"/>
    <cellStyle name="_2008年玄武发票登记本_费用明细201109_各部门费用明细表-7月" xfId="5776"/>
    <cellStyle name="_2008年玄武发票登记本_费用明细201109_各部门费用明细表-7月_1" xfId="1009"/>
    <cellStyle name="_2008年玄武发票登记本_费用明细201109_各部门费用明细表-8月" xfId="5779"/>
    <cellStyle name="_2008年玄武发票登记本_费用明细201109_各部门费用明细表-9月" xfId="5780"/>
    <cellStyle name="_2008年玄武发票登记本_费用明细201110" xfId="5469"/>
    <cellStyle name="_2008年玄武发票登记本_费用明细201110_2012年5月报表-20120628" xfId="5475"/>
    <cellStyle name="_2008年玄武发票登记本_费用明细201110_2012年利润情况表-10月" xfId="5478"/>
    <cellStyle name="_2008年玄武发票登记本_费用明细201110_2012年利润情况表-11月" xfId="5484"/>
    <cellStyle name="_2008年玄武发票登记本_费用明细201110_2012年利润情况表-12月" xfId="3050"/>
    <cellStyle name="_2008年玄武发票登记本_费用明细201110_2012年利润情况表-6月" xfId="5487"/>
    <cellStyle name="_2008年玄武发票登记本_费用明细201110_2012年利润情况表-7月" xfId="5490"/>
    <cellStyle name="_2008年玄武发票登记本_费用明细201110_2012年利润情况表-8月" xfId="5493"/>
    <cellStyle name="_2008年玄武发票登记本_费用明细201110_2012年利润情况表-9月" xfId="1838"/>
    <cellStyle name="_2008年玄武发票登记本_费用明细201110_2013年利润情况表-1月" xfId="3489"/>
    <cellStyle name="_2008年玄武发票登记本_费用明细201110_2013年利润情况表-2月" xfId="5498"/>
    <cellStyle name="_2008年玄武发票登记本_费用明细201110_2013年利润情况表汇总-3月（链接自动更新不需手动处理）" xfId="5501"/>
    <cellStyle name="_2008年玄武发票登记本_费用明细201110_2013年利润情况表汇总-4月（链接自动更新不需手动处理）" xfId="4820"/>
    <cellStyle name="_2008年玄武发票登记本_费用明细201110_2013年利润情况表汇总-5月（链接自动更新不需手动处理）" xfId="5504"/>
    <cellStyle name="_2008年玄武发票登记本_费用明细201110_2013年利润情况表汇总-7月（链接自动更新不需手动处理）" xfId="5511"/>
    <cellStyle name="_2008年玄武发票登记本_费用明细201110_2013年利润情况表汇总-8月（链接自动更新不需手动处理）" xfId="764"/>
    <cellStyle name="_2008年玄武发票登记本_费用明细201110_2013年利润情况表汇总-9月（链接自动更新不需手动处理）" xfId="3195"/>
    <cellStyle name="_2008年玄武发票登记本_费用明细201110_各部门费用明细表-10月" xfId="5514"/>
    <cellStyle name="_2008年玄武发票登记本_费用明细201110_各部门费用明细表-11月" xfId="5520"/>
    <cellStyle name="_2008年玄武发票登记本_费用明细201110_各部门费用明细表-12月" xfId="5524"/>
    <cellStyle name="_2008年玄武发票登记本_费用明细201110_各部门费用明细表-1月" xfId="5529"/>
    <cellStyle name="_2008年玄武发票登记本_费用明细201110_各部门费用明细表-2月" xfId="5533"/>
    <cellStyle name="_2008年玄武发票登记本_费用明细201110_各部门费用明细表-3月" xfId="5536"/>
    <cellStyle name="_2008年玄武发票登记本_费用明细201110_各部门费用明细表-4月" xfId="5538"/>
    <cellStyle name="_2008年玄武发票登记本_费用明细201110_各部门费用明细表-5月" xfId="917"/>
    <cellStyle name="_2008年玄武发票登记本_费用明细201110_各部门费用明细表-6月" xfId="5541"/>
    <cellStyle name="_2008年玄武发票登记本_费用明细201110_各部门费用明细表-7月" xfId="2755"/>
    <cellStyle name="_2008年玄武发票登记本_费用明细201110_各部门费用明细表-7月_1" xfId="5544"/>
    <cellStyle name="_2008年玄武发票登记本_费用明细201110_各部门费用明细表-8月" xfId="5546"/>
    <cellStyle name="_2008年玄武发票登记本_费用明细201110_各部门费用明细表-9月" xfId="5550"/>
    <cellStyle name="_2008年玄武发票登记本_费用明细201111" xfId="5555"/>
    <cellStyle name="_2008年玄武发票登记本_费用明细201111_2012年5月报表-20120628" xfId="5558"/>
    <cellStyle name="_2008年玄武发票登记本_费用明细201111_2012年利润情况表-10月" xfId="5560"/>
    <cellStyle name="_2008年玄武发票登记本_费用明细201111_2012年利润情况表-11月" xfId="1922"/>
    <cellStyle name="_2008年玄武发票登记本_费用明细201111_2012年利润情况表-12月" xfId="5564"/>
    <cellStyle name="_2008年玄武发票登记本_费用明细201111_2012年利润情况表-6月" xfId="5568"/>
    <cellStyle name="_2008年玄武发票登记本_费用明细201111_2012年利润情况表-7月" xfId="4415"/>
    <cellStyle name="_2008年玄武发票登记本_费用明细201111_2012年利润情况表-8月" xfId="4353"/>
    <cellStyle name="_2008年玄武发票登记本_费用明细201111_2012年利润情况表-9月" xfId="2028"/>
    <cellStyle name="_2008年玄武发票登记本_费用明细201111_2013年利润情况表-1月" xfId="5572"/>
    <cellStyle name="_2008年玄武发票登记本_费用明细201111_2013年利润情况表-2月" xfId="1090"/>
    <cellStyle name="_2008年玄武发票登记本_费用明细201111_2013年利润情况表汇总-3月（链接自动更新不需手动处理）" xfId="5577"/>
    <cellStyle name="_2008年玄武发票登记本_费用明细201111_2013年利润情况表汇总-4月（链接自动更新不需手动处理）" xfId="5579"/>
    <cellStyle name="_2008年玄武发票登记本_费用明细201111_2013年利润情况表汇总-5月（链接自动更新不需手动处理）" xfId="5584"/>
    <cellStyle name="_2008年玄武发票登记本_费用明细201111_2013年利润情况表汇总-7月（链接自动更新不需手动处理）" xfId="5591"/>
    <cellStyle name="_2008年玄武发票登记本_费用明细201111_2013年利润情况表汇总-8月（链接自动更新不需手动处理）" xfId="5594"/>
    <cellStyle name="_2008年玄武发票登记本_费用明细201111_2013年利润情况表汇总-9月（链接自动更新不需手动处理）" xfId="5597"/>
    <cellStyle name="_2008年玄武发票登记本_费用明细201112" xfId="3401"/>
    <cellStyle name="_2008年玄武发票登记本_费用明细201112_2012年5月报表-20120628" xfId="5138"/>
    <cellStyle name="_2008年玄武发票登记本_费用明细201112_2012年利润情况表-10月" xfId="5348"/>
    <cellStyle name="_2008年玄武发票登记本_费用明细201112_2012年利润情况表-11月" xfId="5352"/>
    <cellStyle name="_2008年玄武发票登记本_费用明细201112_2012年利润情况表-12月" xfId="5633"/>
    <cellStyle name="_2008年玄武发票登记本_费用明细201112_2012年利润情况表-6月" xfId="5636"/>
    <cellStyle name="_2008年玄武发票登记本_费用明细201112_2012年利润情况表-7月" xfId="5639"/>
    <cellStyle name="_2008年玄武发票登记本_费用明细201112_2012年利润情况表-8月" xfId="5641"/>
    <cellStyle name="_2008年玄武发票登记本_费用明细201112_2012年利润情况表-9月" xfId="5644"/>
    <cellStyle name="_2008年玄武发票登记本_费用明细201112_2013年利润情况表-1月" xfId="3416"/>
    <cellStyle name="_2008年玄武发票登记本_费用明细201112_2013年利润情况表-2月" xfId="5646"/>
    <cellStyle name="_2008年玄武发票登记本_费用明细201112_2013年利润情况表汇总-3月（链接自动更新不需手动处理）" xfId="3549"/>
    <cellStyle name="_2008年玄武发票登记本_费用明细201112_2013年利润情况表汇总-4月（链接自动更新不需手动处理）" xfId="4777"/>
    <cellStyle name="_2008年玄武发票登记本_费用明细201112_2013年利润情况表汇总-5月（链接自动更新不需手动处理）" xfId="4893"/>
    <cellStyle name="_2008年玄武发票登记本_费用明细201112_2013年利润情况表汇总-7月（链接自动更新不需手动处理）" xfId="1880"/>
    <cellStyle name="_2008年玄武发票登记本_费用明细201112_2013年利润情况表汇总-8月（链接自动更新不需手动处理）" xfId="5121"/>
    <cellStyle name="_2008年玄武发票登记本_费用明细201112_2013年利润情况表汇总-9月（链接自动更新不需手动处理）" xfId="5162"/>
    <cellStyle name="_2008年玄武发票登记本_预算分析-6部门(5月份)" xfId="5785"/>
    <cellStyle name="_2009.01成都伊利（集团）" xfId="49"/>
    <cellStyle name="_2009.02成都伊利液奶报表" xfId="50"/>
    <cellStyle name="_2009.03成都伊利液奶报表" xfId="51"/>
    <cellStyle name="_2009.04成都伊利液奶报表" xfId="52"/>
    <cellStyle name="_2009.06成都伊利（集团）" xfId="53"/>
    <cellStyle name="_2009.06成都伊利液奶报表" xfId="54"/>
    <cellStyle name="_2009.07成都伊利（集团）" xfId="55"/>
    <cellStyle name="_2009.08成都伊利（集团）" xfId="56"/>
    <cellStyle name="_2009.09成都伊利（集团）" xfId="57"/>
    <cellStyle name="_2009.10成都伊利（集团）" xfId="58"/>
    <cellStyle name="_2009.11成都伊利（集团）" xfId="59"/>
    <cellStyle name="_2009.12成都伊利（集团）" xfId="60"/>
    <cellStyle name="_2009年年度清产核资表样（奶粉事业部）" xfId="70"/>
    <cellStyle name="_2009年年度清产核资表样（奶粉事业部）_(冷饮)2009年审计明细表1.20" xfId="71"/>
    <cellStyle name="_2009年年度清产核资表样（奶粉事业部）_(液奶）审计明细表伊利公司适用" xfId="73"/>
    <cellStyle name="_2009年年度清产核资表样（奶粉事业部）_(酸奶）2009年审计明细表" xfId="72"/>
    <cellStyle name="_2009年年度清产核资表样（奶粉事业部）_2009(液奶）审计明细表伊利公司适用yukie" xfId="74"/>
    <cellStyle name="_2009年年度清产核资表样（奶粉事业部）_审计明细表伊利公司适用" xfId="75"/>
    <cellStyle name="_2009年年度清产核资表样（奶粉事业部）_审计明细表伊利公司适用(09年)" xfId="76"/>
    <cellStyle name="_2009年年度清产核资表样（奶粉事业部）_审计明细表伊利公司适用000" xfId="77"/>
    <cellStyle name="_2009年年度清产核资表样（奶粉事业部）_审计明细表伊适用" xfId="78"/>
    <cellStyle name="_2009年第二季度清产核资表样（奶粉事业部本部）" xfId="61"/>
    <cellStyle name="_2009年第二季度清产核资表样（奶粉事业部本部）_(冷饮)2009年审计明细表1.20" xfId="62"/>
    <cellStyle name="_2009年第二季度清产核资表样（奶粉事业部本部）_(液奶）审计明细表伊利公司适用" xfId="64"/>
    <cellStyle name="_2009年第二季度清产核资表样（奶粉事业部本部）_(酸奶）2009年审计明细表" xfId="63"/>
    <cellStyle name="_2009年第二季度清产核资表样（奶粉事业部本部）_2009(液奶）审计明细表伊利公司适用yukie" xfId="65"/>
    <cellStyle name="_2009年第二季度清产核资表样（奶粉事业部本部）_审计明细表伊利公司适用" xfId="66"/>
    <cellStyle name="_2009年第二季度清产核资表样（奶粉事业部本部）_审计明细表伊利公司适用(09年)" xfId="67"/>
    <cellStyle name="_2009年第二季度清产核资表样（奶粉事业部本部）_审计明细表伊利公司适用000" xfId="68"/>
    <cellStyle name="_2009年第二季度清产核资表样（奶粉事业部本部）_审计明细表伊适用" xfId="69"/>
    <cellStyle name="_2010年利润情况表" xfId="2751"/>
    <cellStyle name="_2010年利润情况表 2" xfId="5791"/>
    <cellStyle name="_2011年利润情况表" xfId="5795"/>
    <cellStyle name="_2011年利润情况表 2" xfId="3080"/>
    <cellStyle name="_2011年利润情况表07" xfId="5798"/>
    <cellStyle name="_2011年利润情况表07 2" xfId="5198"/>
    <cellStyle name="_2011年利润情况表08" xfId="5801"/>
    <cellStyle name="_2011年利润情况表08 2" xfId="5803"/>
    <cellStyle name="_2011年利润情况表09" xfId="3573"/>
    <cellStyle name="_2011年利润情况表09 2" xfId="3576"/>
    <cellStyle name="_2011年利润情况表10" xfId="5805"/>
    <cellStyle name="_2011年利润情况表10 2" xfId="5812"/>
    <cellStyle name="_2011年利润情况表11" xfId="2503"/>
    <cellStyle name="_2011年利润情况表11 2" xfId="1298"/>
    <cellStyle name="_2011年利润情况表-12月" xfId="580"/>
    <cellStyle name="_2011年利润情况表-12月 2" xfId="2110"/>
    <cellStyle name="_2011年应收酬金总表(20120322)" xfId="5819"/>
    <cellStyle name="_2011年应收酬金总表(20120322) 2" xfId="5822"/>
    <cellStyle name="_2012年5月报表-20120628" xfId="5824"/>
    <cellStyle name="_2012年5月报表-20120628 2" xfId="5827"/>
    <cellStyle name="_2012年利润情况表-10月" xfId="4729"/>
    <cellStyle name="_2012年利润情况表-10月 2" xfId="5828"/>
    <cellStyle name="_2012年利润情况表-11月" xfId="1360"/>
    <cellStyle name="_2012年利润情况表-11月 2" xfId="797"/>
    <cellStyle name="_2012年利润情况表-12月" xfId="2476"/>
    <cellStyle name="_2012年利润情况表-1月" xfId="711"/>
    <cellStyle name="_2012年利润情况表-1月 2" xfId="5833"/>
    <cellStyle name="_2012年利润情况表-6月" xfId="5835"/>
    <cellStyle name="_2012年利润情况表-6月 2" xfId="5837"/>
    <cellStyle name="_2012年利润情况表-7月" xfId="5839"/>
    <cellStyle name="_2012年利润情况表-7月 2" xfId="5583"/>
    <cellStyle name="_2012年利润情况表-8月" xfId="5842"/>
    <cellStyle name="_2012年利润情况表-8月 2" xfId="5843"/>
    <cellStyle name="_2012年利润情况表-9月" xfId="5845"/>
    <cellStyle name="_2012年利润情况表-9月 2" xfId="5848"/>
    <cellStyle name="_2012年应收酬金总表(20120618)" xfId="2752"/>
    <cellStyle name="_2012年应收酬金总表(20120618) 2" xfId="5794"/>
    <cellStyle name="_2013年利润情况表-1月" xfId="5850"/>
    <cellStyle name="_2013年利润情况表-2月" xfId="3455"/>
    <cellStyle name="_2013年利润情况表汇总-3月（链接自动更新不需手动处理）" xfId="5159"/>
    <cellStyle name="_2013年利润情况表汇总-4月（链接自动更新不需手动处理）" xfId="5851"/>
    <cellStyle name="_2013年利润情况表汇总-5月（链接自动更新不需手动处理）" xfId="5853"/>
    <cellStyle name="_2013年利润情况表汇总-7月（链接自动更新不需手动处理）" xfId="5855"/>
    <cellStyle name="_2013年利润情况表汇总-8月（链接自动更新不需手动处理）" xfId="5859"/>
    <cellStyle name="_2013年利润情况表汇总-9月（链接自动更新不需手动处理）" xfId="4300"/>
    <cellStyle name="_25 Contract vouching" xfId="5862"/>
    <cellStyle name="_2月份住房公积金明细" xfId="5864"/>
    <cellStyle name="_3月份住房公积金明细" xfId="5867"/>
    <cellStyle name="_5月份齐齐哈尔万元版报表" xfId="79"/>
    <cellStyle name="_615广州玄武集团管理报告0801(广州玄武)" xfId="5869"/>
    <cellStyle name="_8  Loans Dec 05-Revised" xfId="969"/>
    <cellStyle name="_8  Loans Dec 05-Revised 1" xfId="4055"/>
    <cellStyle name="_8  Loans Dec 05-Revised 1 2" xfId="5872"/>
    <cellStyle name="_8  Loans Dec 05-Revised 2" xfId="5874"/>
    <cellStyle name="_8  Loans Dec 05-Revised 2 2" xfId="5875"/>
    <cellStyle name="_8  Loans Dec 05-Revised 2 2 2" xfId="5877"/>
    <cellStyle name="_8  Loans Dec 05-Revised_RPT-Evergreen-2006~2008 (RMB)" xfId="2307"/>
    <cellStyle name="_A section" xfId="4306"/>
    <cellStyle name="_A section 1" xfId="2401"/>
    <cellStyle name="_A section 1 2" xfId="2989"/>
    <cellStyle name="_A section 2" xfId="4312"/>
    <cellStyle name="_A section 2 2" xfId="5878"/>
    <cellStyle name="_A section 2 2 2" xfId="3804"/>
    <cellStyle name="_A section_CW" xfId="4520"/>
    <cellStyle name="_A section_CW 1" xfId="5881"/>
    <cellStyle name="_A section_CW 1 2" xfId="5882"/>
    <cellStyle name="_A section_CW 2" xfId="5883"/>
    <cellStyle name="_A section_CW 2 2" xfId="3829"/>
    <cellStyle name="_A section_CW 2 2 2" xfId="3832"/>
    <cellStyle name="_A section_CW_RPT-Evergreen-2006~2008 (RMB)" xfId="4538"/>
    <cellStyle name="_A section_Meifu" xfId="5886"/>
    <cellStyle name="_A section_Meifu 1" xfId="5891"/>
    <cellStyle name="_A section_Meifu 1 2" xfId="5892"/>
    <cellStyle name="_A section_Meifu 2" xfId="5894"/>
    <cellStyle name="_A section_Meifu 2 2" xfId="2845"/>
    <cellStyle name="_A section_Meifu 2 2 2" xfId="2853"/>
    <cellStyle name="_A section_Meifu 2004-5" xfId="5898"/>
    <cellStyle name="_A section_Meifu 2004-5 1" xfId="1338"/>
    <cellStyle name="_A section_Meifu 2004-5 1 2" xfId="5901"/>
    <cellStyle name="_A section_Meifu 2004-5 2" xfId="5904"/>
    <cellStyle name="_A section_Meifu 2004-5 2 2" xfId="4173"/>
    <cellStyle name="_A section_Meifu 2004-5 2 2 2" xfId="5906"/>
    <cellStyle name="_A section_Meifu 2004-5_RPT-Evergreen-2006~2008 (RMB)" xfId="4080"/>
    <cellStyle name="_A section_Meifu_RPT-Evergreen-2006~2008 (RMB)" xfId="3481"/>
    <cellStyle name="_A section_RPT-Evergreen-2006~2008 (RMB)" xfId="4043"/>
    <cellStyle name="_A section_Yingfu (2004-5)" xfId="5844"/>
    <cellStyle name="_A section_Yingfu (2004-5) 1" xfId="3180"/>
    <cellStyle name="_A section_Yingfu (2004-5) 1 2" xfId="5910"/>
    <cellStyle name="_A section_Yingfu (2004-5) 2" xfId="5847"/>
    <cellStyle name="_A section_Yingfu (2004-5) 2 2" xfId="5911"/>
    <cellStyle name="_A section_Yingfu (2004-5) 2 2 2" xfId="5913"/>
    <cellStyle name="_A section_Yingfu (2004-5)_RPT-Evergreen-2006~2008 (RMB)" xfId="4947"/>
    <cellStyle name="_A section_Yingfu_06" xfId="2580"/>
    <cellStyle name="_A section_Yingfu_06 1" xfId="5918"/>
    <cellStyle name="_A section_Yingfu_06 1 2" xfId="5923"/>
    <cellStyle name="_A section_Yingfu_06 2" xfId="5925"/>
    <cellStyle name="_A section_Yingfu_06 2 2" xfId="5926"/>
    <cellStyle name="_A section_Yingfu_06 2 2 2" xfId="5928"/>
    <cellStyle name="_A section_Yingfu_06_RPT-Evergreen-2006~2008 (RMB)" xfId="2010"/>
    <cellStyle name="_A_Baoxing" xfId="3908"/>
    <cellStyle name="_A_Baoxing 1" xfId="5929"/>
    <cellStyle name="_A_Baoxing 1 2" xfId="3516"/>
    <cellStyle name="_A_Baoxing 2" xfId="5241"/>
    <cellStyle name="_A_Baoxing 2 2" xfId="3010"/>
    <cellStyle name="_A_Baoxing 2 2 2" xfId="5932"/>
    <cellStyle name="_A_Baoxing_RPT-Evergreen-2006~2008 (RMB)" xfId="5936"/>
    <cellStyle name="_A_Hejing Developer" xfId="5938"/>
    <cellStyle name="_A_Hejing Developer 1" xfId="1080"/>
    <cellStyle name="_A_Hejing Developer 1 2" xfId="5944"/>
    <cellStyle name="_A_Hejing Developer 2" xfId="3848"/>
    <cellStyle name="_A_Hejing Developer 2 2" xfId="3931"/>
    <cellStyle name="_A_Hejing Developer 2006" xfId="3285"/>
    <cellStyle name="_A_Hejing Developer 2006 1" xfId="5772"/>
    <cellStyle name="_A_Hejing Developer 2006 1 2" xfId="2739"/>
    <cellStyle name="_A_Hejing Developer 2006 2" xfId="3288"/>
    <cellStyle name="_A_Hejing Developer 2006 2 2" xfId="5945"/>
    <cellStyle name="_A_Hejing Developer 2006_C600 - PUD Aug 2007" xfId="5949"/>
    <cellStyle name="_A_Hejing Developer 2006_C600 - PUD Aug 2007 1" xfId="5955"/>
    <cellStyle name="_A_Hejing Developer 2006_C600 - PUD Aug 2007 1 2" xfId="5957"/>
    <cellStyle name="_A_Hejing Developer 2006_C600 - PUD Aug 2007 2" xfId="5958"/>
    <cellStyle name="_A_Hejing Developer 2006_C600 - PUD Aug 2007 2 2" xfId="5960"/>
    <cellStyle name="_A_Hejing Developer 2006_Note 18 - PUD" xfId="5962"/>
    <cellStyle name="_A_Hejing Developer 2006_Note 18 - PUD 1" xfId="3654"/>
    <cellStyle name="_A_Hejing Developer 2006_Note 18 - PUD 1 2" xfId="5964"/>
    <cellStyle name="_A_Hejing Developer 2006_Note 18 - PUD 2" xfId="3218"/>
    <cellStyle name="_A_Hejing Developer 2006_Note 18 - PUD 2 2" xfId="3222"/>
    <cellStyle name="_A_Hejing Developer 2006_PUD breakdown (25 May 07)" xfId="5968"/>
    <cellStyle name="_A_Hejing Developer 2006_PUD breakdown (25 May 07) 1" xfId="4381"/>
    <cellStyle name="_A_Hejing Developer 2006_PUD breakdown (25 May 07) 1 2" xfId="5969"/>
    <cellStyle name="_A_Hejing Developer 2006_PUD breakdown (25 May 07) 2" xfId="2648"/>
    <cellStyle name="_A_Hejing Developer 2006_PUD breakdown (25 May 07) 2 2" xfId="2652"/>
    <cellStyle name="_A_Hejing Developer 2006_PUD by company (26 May 07)" xfId="4013"/>
    <cellStyle name="_A_Hejing Developer 2006_PUD by company (26 May 07) 1" xfId="5973"/>
    <cellStyle name="_A_Hejing Developer 2006_PUD by company (26 May 07) 1 2" xfId="5974"/>
    <cellStyle name="_A_Hejing Developer 2006_PUD by company (26 May 07) 2" xfId="4015"/>
    <cellStyle name="_A_Hejing Developer 2006_PUD by company (26 May 07) 2 2" xfId="5976"/>
    <cellStyle name="_A_Hejing Developer 2006_PUD by company (3 Sep 07)" xfId="5979"/>
    <cellStyle name="_A_Hejing Developer 2006_PUD by company (3 Sep 07) 1" xfId="2164"/>
    <cellStyle name="_A_Hejing Developer 2006_PUD by company (3 Sep 07) 1 2" xfId="2174"/>
    <cellStyle name="_A_Hejing Developer 2006_PUD by company (3 Sep 07) 2" xfId="2185"/>
    <cellStyle name="_A_Hejing Developer 2006_PUD by company (3 Sep 07) 2 2" xfId="5983"/>
    <cellStyle name="_A_Hejing Developer 2006_PUD to client" xfId="2068"/>
    <cellStyle name="_A_Hejing Developer 2006_PUD to client 1" xfId="5984"/>
    <cellStyle name="_A_Hejing Developer 2006_PUD to client 1 2" xfId="5989"/>
    <cellStyle name="_A_Hejing Developer 2006_PUD to client 2" xfId="678"/>
    <cellStyle name="_A_Hejing Developer 2006_PUD to client 2 2" xfId="5991"/>
    <cellStyle name="_A_Hejing Developer_C600 - PUD Aug 2007" xfId="4302"/>
    <cellStyle name="_A_Hejing Developer_C600 - PUD Aug 2007 1" xfId="5993"/>
    <cellStyle name="_A_Hejing Developer_C600 - PUD Aug 2007 1 2" xfId="5996"/>
    <cellStyle name="_A_Hejing Developer_C600 - PUD Aug 2007 2" xfId="5718"/>
    <cellStyle name="_A_Hejing Developer_C600 - PUD Aug 2007 2 2" xfId="5997"/>
    <cellStyle name="_A_Hejing Developer_Note 18 - PUD" xfId="5267"/>
    <cellStyle name="_A_Hejing Developer_Note 18 - PUD 1" xfId="2125"/>
    <cellStyle name="_A_Hejing Developer_Note 18 - PUD 1 2" xfId="1994"/>
    <cellStyle name="_A_Hejing Developer_Note 18 - PUD 2" xfId="6000"/>
    <cellStyle name="_A_Hejing Developer_Note 18 - PUD 2 2" xfId="6002"/>
    <cellStyle name="_A_Hejing Developer_PUD breakdown (25 May 07)" xfId="3146"/>
    <cellStyle name="_A_Hejing Developer_PUD breakdown (25 May 07) 1" xfId="6003"/>
    <cellStyle name="_A_Hejing Developer_PUD breakdown (25 May 07) 1 2" xfId="6004"/>
    <cellStyle name="_A_Hejing Developer_PUD breakdown (25 May 07) 2" xfId="2354"/>
    <cellStyle name="_A_Hejing Developer_PUD breakdown (25 May 07) 2 2" xfId="2358"/>
    <cellStyle name="_A_Hejing Developer_PUD by company (26 May 07)" xfId="5714"/>
    <cellStyle name="_A_Hejing Developer_PUD by company (26 May 07) 1" xfId="6007"/>
    <cellStyle name="_A_Hejing Developer_PUD by company (26 May 07) 1 2" xfId="1934"/>
    <cellStyle name="_A_Hejing Developer_PUD by company (26 May 07) 2" xfId="6009"/>
    <cellStyle name="_A_Hejing Developer_PUD by company (26 May 07) 2 2" xfId="5722"/>
    <cellStyle name="_A_Hejing Developer_PUD by company (3 Sep 07)" xfId="6011"/>
    <cellStyle name="_A_Hejing Developer_PUD by company (3 Sep 07) 1" xfId="6013"/>
    <cellStyle name="_A_Hejing Developer_PUD by company (3 Sep 07) 1 2" xfId="6014"/>
    <cellStyle name="_A_Hejing Developer_PUD by company (3 Sep 07) 2" xfId="6015"/>
    <cellStyle name="_A_Hejing Developer_PUD by company (3 Sep 07) 2 2" xfId="4206"/>
    <cellStyle name="_A_Hejing Developer_PUD to client" xfId="3562"/>
    <cellStyle name="_A_Hejing Developer_PUD to client 1" xfId="5182"/>
    <cellStyle name="_A_Hejing Developer_PUD to client 1 2" xfId="1661"/>
    <cellStyle name="_A_Hejing Developer_PUD to client 2" xfId="6016"/>
    <cellStyle name="_A_Hejing Developer_PUD to client 2 2" xfId="4125"/>
    <cellStyle name="_A_Junzhao" xfId="5275"/>
    <cellStyle name="_A_Junzhao 1" xfId="6017"/>
    <cellStyle name="_A_Junzhao 1 2" xfId="689"/>
    <cellStyle name="_A_Junzhao 2" xfId="6020"/>
    <cellStyle name="_A_Junzhao 2 2" xfId="6022"/>
    <cellStyle name="_A_Junzhao 2 2 2" xfId="3253"/>
    <cellStyle name="_A_Junzhao_RPT-Evergreen-2006~2008 (RMB)" xfId="3095"/>
    <cellStyle name="_A_Kaihui" xfId="2597"/>
    <cellStyle name="_A_Kaihui 1" xfId="6027"/>
    <cellStyle name="_A_Kaihui 1 2" xfId="6029"/>
    <cellStyle name="_A_Kaihui 2" xfId="2605"/>
    <cellStyle name="_A_Kaihui 2 2" xfId="6036"/>
    <cellStyle name="_A_NingJun" xfId="6041"/>
    <cellStyle name="_A_NingJun 1" xfId="2653"/>
    <cellStyle name="_A_NingJun 1 2" xfId="6043"/>
    <cellStyle name="_A_NingJun 2" xfId="1938"/>
    <cellStyle name="_A_NingJun 2 2" xfId="1951"/>
    <cellStyle name="_A_NingJun 2 2 2" xfId="6050"/>
    <cellStyle name="_A_NingJun_RPT-Evergreen-2006~2008 (RMB)" xfId="6052"/>
    <cellStyle name="_A_Taifu" xfId="6053"/>
    <cellStyle name="_A_Taifu 1" xfId="6054"/>
    <cellStyle name="_A_Taifu 1 2" xfId="6056"/>
    <cellStyle name="_A_Taifu 2" xfId="6060"/>
    <cellStyle name="_A_Taifu 2 2" xfId="6063"/>
    <cellStyle name="_A_Taifu 2 2 2" xfId="6065"/>
    <cellStyle name="_A_Taifu_RPT-Evergreen-2006~2008 (RMB)" xfId="6068"/>
    <cellStyle name="_A_Tianjian 2006" xfId="3706"/>
    <cellStyle name="_A_Tianjian 2006 1" xfId="3710"/>
    <cellStyle name="_A_Tianjian 2006 1 2" xfId="3712"/>
    <cellStyle name="_A_Tianjian 2006 2" xfId="3717"/>
    <cellStyle name="_A_Tianjian 2006 2 2" xfId="3723"/>
    <cellStyle name="_A_Tianjian 2006_C600 - PUD Aug 2007" xfId="6070"/>
    <cellStyle name="_A_Tianjian 2006_C600 - PUD Aug 2007 1" xfId="6074"/>
    <cellStyle name="_A_Tianjian 2006_C600 - PUD Aug 2007 1 2" xfId="6080"/>
    <cellStyle name="_A_Tianjian 2006_C600 - PUD Aug 2007 2" xfId="6082"/>
    <cellStyle name="_A_Tianjian 2006_C600 - PUD Aug 2007 2 2" xfId="6086"/>
    <cellStyle name="_A_Tianjian 2006_Note 18 - PUD" xfId="6092"/>
    <cellStyle name="_A_Tianjian 2006_Note 18 - PUD 1" xfId="6093"/>
    <cellStyle name="_A_Tianjian 2006_Note 18 - PUD 1 2" xfId="6094"/>
    <cellStyle name="_A_Tianjian 2006_Note 18 - PUD 2" xfId="6097"/>
    <cellStyle name="_A_Tianjian 2006_Note 18 - PUD 2 2" xfId="3641"/>
    <cellStyle name="_A_Tianjian 2006_PUD breakdown (25 May 07)" xfId="6098"/>
    <cellStyle name="_A_Tianjian 2006_PUD breakdown (25 May 07) 1" xfId="5054"/>
    <cellStyle name="_A_Tianjian 2006_PUD breakdown (25 May 07) 1 2" xfId="6100"/>
    <cellStyle name="_A_Tianjian 2006_PUD breakdown (25 May 07) 2" xfId="4955"/>
    <cellStyle name="_A_Tianjian 2006_PUD breakdown (25 May 07) 2 2" xfId="6105"/>
    <cellStyle name="_A_Tianjian 2006_PUD by company (26 May 07)" xfId="6109"/>
    <cellStyle name="_A_Tianjian 2006_PUD by company (26 May 07) 1" xfId="5810"/>
    <cellStyle name="_A_Tianjian 2006_PUD by company (26 May 07) 1 2" xfId="6116"/>
    <cellStyle name="_A_Tianjian 2006_PUD by company (26 May 07) 2" xfId="6121"/>
    <cellStyle name="_A_Tianjian 2006_PUD by company (26 May 07) 2 2" xfId="1264"/>
    <cellStyle name="_A_Tianjian 2006_PUD by company (3 Sep 07)" xfId="4081"/>
    <cellStyle name="_A_Tianjian 2006_PUD by company (3 Sep 07) 1" xfId="6126"/>
    <cellStyle name="_A_Tianjian 2006_PUD by company (3 Sep 07) 1 2" xfId="6128"/>
    <cellStyle name="_A_Tianjian 2006_PUD by company (3 Sep 07) 2" xfId="6130"/>
    <cellStyle name="_A_Tianjian 2006_PUD by company (3 Sep 07) 2 2" xfId="6131"/>
    <cellStyle name="_A_Tianjian 2006_PUD to client" xfId="4407"/>
    <cellStyle name="_A_Tianjian 2006_PUD to client 1" xfId="4574"/>
    <cellStyle name="_A_Tianjian 2006_PUD to client 1 2" xfId="6133"/>
    <cellStyle name="_A_Tianjian 2006_PUD to client 2" xfId="6138"/>
    <cellStyle name="_A_Tianjian 2006_PUD to client 2 2" xfId="6141"/>
    <cellStyle name="_A_Zhongtianying" xfId="1799"/>
    <cellStyle name="_A_Zhongtianying 1" xfId="6143"/>
    <cellStyle name="_A_Zhongtianying 1 2" xfId="3781"/>
    <cellStyle name="_A_Zhongtianying 2" xfId="804"/>
    <cellStyle name="_A_Zhongtianying 2 2" xfId="6144"/>
    <cellStyle name="_A_Zhongtianying_C600 - PUD Aug 2007" xfId="6149"/>
    <cellStyle name="_A_Zhongtianying_C600 - PUD Aug 2007 1" xfId="6151"/>
    <cellStyle name="_A_Zhongtianying_C600 - PUD Aug 2007 1 2" xfId="6153"/>
    <cellStyle name="_A_Zhongtianying_C600 - PUD Aug 2007 2" xfId="6161"/>
    <cellStyle name="_A_Zhongtianying_C600 - PUD Aug 2007 2 2" xfId="6163"/>
    <cellStyle name="_A_Zhongtianying_Note 18 - PUD" xfId="6166"/>
    <cellStyle name="_A_Zhongtianying_Note 18 - PUD 1" xfId="6169"/>
    <cellStyle name="_A_Zhongtianying_Note 18 - PUD 1 2" xfId="6171"/>
    <cellStyle name="_A_Zhongtianying_Note 18 - PUD 2" xfId="6175"/>
    <cellStyle name="_A_Zhongtianying_Note 18 - PUD 2 2" xfId="6176"/>
    <cellStyle name="_A_Zhongtianying_PUD breakdown (25 May 07)" xfId="6181"/>
    <cellStyle name="_A_Zhongtianying_PUD breakdown (25 May 07) 1" xfId="6184"/>
    <cellStyle name="_A_Zhongtianying_PUD breakdown (25 May 07) 1 2" xfId="6189"/>
    <cellStyle name="_A_Zhongtianying_PUD breakdown (25 May 07) 2" xfId="6194"/>
    <cellStyle name="_A_Zhongtianying_PUD breakdown (25 May 07) 2 2" xfId="6197"/>
    <cellStyle name="_A_Zhongtianying_PUD by company (26 May 07)" xfId="2784"/>
    <cellStyle name="_A_Zhongtianying_PUD by company (26 May 07) 1" xfId="4329"/>
    <cellStyle name="_A_Zhongtianying_PUD by company (26 May 07) 1 2" xfId="3434"/>
    <cellStyle name="_A_Zhongtianying_PUD by company (26 May 07) 2" xfId="2789"/>
    <cellStyle name="_A_Zhongtianying_PUD by company (26 May 07) 2 2" xfId="1893"/>
    <cellStyle name="_A_Zhongtianying_PUD by company (3 Sep 07)" xfId="3669"/>
    <cellStyle name="_A_Zhongtianying_PUD by company (3 Sep 07) 1" xfId="6198"/>
    <cellStyle name="_A_Zhongtianying_PUD by company (3 Sep 07) 1 2" xfId="6199"/>
    <cellStyle name="_A_Zhongtianying_PUD by company (3 Sep 07) 2" xfId="6200"/>
    <cellStyle name="_A_Zhongtianying_PUD by company (3 Sep 07) 2 2" xfId="6090"/>
    <cellStyle name="_A_Zhongtianying_PUD to client" xfId="6201"/>
    <cellStyle name="_A_Zhongtianying_PUD to client 1" xfId="6202"/>
    <cellStyle name="_A_Zhongtianying_PUD to client 1 2" xfId="2589"/>
    <cellStyle name="_A_Zhongtianying_PUD to client 2" xfId="6204"/>
    <cellStyle name="_A_Zhongtianying_PUD to client 2 2" xfId="3917"/>
    <cellStyle name="_A100-consolidation TB_2003 14 Nov (version 1) LAST" xfId="6205"/>
    <cellStyle name="_A100-consolidation TB_2003 14 Nov (version 1) LAST 1" xfId="6206"/>
    <cellStyle name="_A100-consolidation TB_2003 14 Nov (version 1) LAST 1 2" xfId="6210"/>
    <cellStyle name="_A100-consolidation TB_2003 14 Nov (version 1) LAST 2" xfId="6211"/>
    <cellStyle name="_A100-consolidation TB_2003 14 Nov (version 1) LAST 2 2" xfId="4611"/>
    <cellStyle name="_A100-consolidation TB_2003 14 Nov (version 1) LAST 2 2 2" xfId="6213"/>
    <cellStyle name="_A100-consolidation TB_2003 14 Nov (version 1) LAST_RPT-Evergreen-2006~2008 (RMB)" xfId="6218"/>
    <cellStyle name="_A100-consolidation TB-2003 (3.3.07)(MY)" xfId="6220"/>
    <cellStyle name="_A100-consolidation TB-2003 (3.3.07)(MY) 1" xfId="5431"/>
    <cellStyle name="_A100-consolidation TB-2003 (3.3.07)(MY) 1 2" xfId="6222"/>
    <cellStyle name="_A100-consolidation TB-2003 (3.3.07)(MY) 2" xfId="6224"/>
    <cellStyle name="_A100-consolidation TB-2003 (3.3.07)(MY) 2 2" xfId="6228"/>
    <cellStyle name="_A100-consolidation TB-2003 (3.3.07)(MY) 2 2 2" xfId="6229"/>
    <cellStyle name="_A100-consolidation TB-2003 (3.3.07)(MY)_RPT-Evergreen-2006~2008 (RMB)" xfId="6232"/>
    <cellStyle name="_A100-consolidation TB-2004" xfId="6233"/>
    <cellStyle name="_A100-consolidation TB-2004 (2.2.07)_FL" xfId="6235"/>
    <cellStyle name="_A100-consolidation TB-2004 (2.2.07)_FL 1" xfId="6238"/>
    <cellStyle name="_A100-consolidation TB-2004 (2.2.07)_FL 1 2" xfId="4831"/>
    <cellStyle name="_A100-consolidation TB-2004 (2.2.07)_FL 2" xfId="6241"/>
    <cellStyle name="_A100-consolidation TB-2004 (2.2.07)_FL 2 2" xfId="4569"/>
    <cellStyle name="_A100-consolidation TB-2004 (2.2.07)_FL 2 2 2" xfId="6243"/>
    <cellStyle name="_A100-consolidation TB-2004 (2.2.07)_FL_RPT-Evergreen-2006~2008 (RMB)" xfId="6244"/>
    <cellStyle name="_A100-consolidation TB-2004 (28.12.06)" xfId="6248"/>
    <cellStyle name="_A100-consolidation TB-2004 (28.12.06) 1" xfId="6250"/>
    <cellStyle name="_A100-consolidation TB-2004 (28.12.06) 1 2" xfId="6251"/>
    <cellStyle name="_A100-consolidation TB-2004 (28.12.06) 2" xfId="6253"/>
    <cellStyle name="_A100-consolidation TB-2004 (28.12.06) 2 2" xfId="755"/>
    <cellStyle name="_A100-consolidation TB-2004 (28.12.06) 2 2 2" xfId="6255"/>
    <cellStyle name="_A100-consolidation TB-2004 (28.12.06)_RPT-Evergreen-2006~2008 (RMB)" xfId="6258"/>
    <cellStyle name="_A100-consolidation TB-2004 (4.2.07 11pm)" xfId="6259"/>
    <cellStyle name="_A100-consolidation TB-2004 (4.2.07 11pm) 1" xfId="6261"/>
    <cellStyle name="_A100-consolidation TB-2004 (4.2.07 11pm) 1 2" xfId="6262"/>
    <cellStyle name="_A100-consolidation TB-2004 (4.2.07 11pm) 2" xfId="6263"/>
    <cellStyle name="_A100-consolidation TB-2004 (4.2.07 11pm) 2 2" xfId="6264"/>
    <cellStyle name="_A100-consolidation TB-2004 (4.2.07 11pm) 2 2 2" xfId="4788"/>
    <cellStyle name="_A100-consolidation TB-2004 (4.2.07 11pm)_RPT-Evergreen-2006~2008 (RMB)" xfId="6265"/>
    <cellStyle name="_A100-consolidation TB-2004 (5.3.07)_single co" xfId="6274"/>
    <cellStyle name="_A100-consolidation TB-2004 (5.3.07)_single co 1" xfId="5754"/>
    <cellStyle name="_A100-consolidation TB-2004 (5.3.07)_single co 1 2" xfId="5618"/>
    <cellStyle name="_A100-consolidation TB-2004 (5.3.07)_single co 2" xfId="6276"/>
    <cellStyle name="_A100-consolidation TB-2004 (5.3.07)_single co 2 2" xfId="2584"/>
    <cellStyle name="_A100-consolidation TB-2004 (5.3.07)_single co 2 2 2" xfId="5760"/>
    <cellStyle name="_A100-consolidation TB-2004 (5.3.07)_single co_RPT-Evergreen-2006~2008 (RMB)" xfId="6277"/>
    <cellStyle name="_A100-consolidation TB-2004 (Eric)" xfId="6279"/>
    <cellStyle name="_A100-consolidation TB-2004 (Eric) 1" xfId="6286"/>
    <cellStyle name="_A100-consolidation TB-2004 (Eric) 1 2" xfId="6288"/>
    <cellStyle name="_A100-consolidation TB-2004 (Eric) 2" xfId="6289"/>
    <cellStyle name="_A100-consolidation TB-2004 (Eric) 2 2" xfId="6292"/>
    <cellStyle name="_A100-consolidation TB-2004 (Eric) 2 2 2" xfId="6294"/>
    <cellStyle name="_A100-consolidation TB-2004 (Eric)_RPT-Evergreen-2006~2008 (RMB)" xfId="6296"/>
    <cellStyle name="_A100-consolidation TB-2004 (Sam)" xfId="6298"/>
    <cellStyle name="_A100-consolidation TB-2004 (Sam) 1" xfId="6300"/>
    <cellStyle name="_A100-consolidation TB-2004 (Sam) 1 2" xfId="6301"/>
    <cellStyle name="_A100-consolidation TB-2004 (Sam) 2" xfId="6304"/>
    <cellStyle name="_A100-consolidation TB-2004 (Sam) 2 2" xfId="5600"/>
    <cellStyle name="_A100-consolidation TB-2004 (Sam) 2 2 2" xfId="5966"/>
    <cellStyle name="_A100-consolidation TB-2004 (Sam)_RPT-Evergreen-2006~2008 (RMB)" xfId="6236"/>
    <cellStyle name="_A100-consolidation TB-2004 1" xfId="3996"/>
    <cellStyle name="_A100-consolidation TB-2004 1 2" xfId="1069"/>
    <cellStyle name="_A100-consolidation TB-2004 2" xfId="6306"/>
    <cellStyle name="_A100-consolidation TB-2004 2 2" xfId="4471"/>
    <cellStyle name="_A100-consolidation TB-2004 2 2 2" xfId="1824"/>
    <cellStyle name="_A100-consolidation TB-2004_RPT-Evergreen-2006~2008 (RMB)" xfId="6308"/>
    <cellStyle name="_A100-consolidation TB-2005 (2.2.07)_FL" xfId="2071"/>
    <cellStyle name="_A100-consolidation TB-2005 (2.2.07)_FL 1" xfId="6309"/>
    <cellStyle name="_A100-consolidation TB-2005 (2.2.07)_FL 1 2" xfId="6313"/>
    <cellStyle name="_A100-consolidation TB-2005 (2.2.07)_FL 2" xfId="3328"/>
    <cellStyle name="_A100-consolidation TB-2005 (2.2.07)_FL 2 2" xfId="3335"/>
    <cellStyle name="_A100-consolidation TB-2005 (2.2.07)_FL 2 2 2" xfId="6317"/>
    <cellStyle name="_A100-consolidation TB-2005 (2.2.07)_FL_RPT-Evergreen-2006~2008 (RMB)" xfId="6320"/>
    <cellStyle name="_A100-consolidation TB-2005 (28(1).12.06)" xfId="4249"/>
    <cellStyle name="_A100-consolidation TB-2005 (28(1).12.06) 1" xfId="4418"/>
    <cellStyle name="_A100-consolidation TB-2005 (28(1).12.06) 1 2" xfId="6322"/>
    <cellStyle name="_A100-consolidation TB-2005 (28(1).12.06) 2" xfId="6323"/>
    <cellStyle name="_A100-consolidation TB-2005 (28(1).12.06) 2 2" xfId="6326"/>
    <cellStyle name="_A100-consolidation TB-2005 (28(1).12.06) 2 2 2" xfId="6328"/>
    <cellStyle name="_A100-consolidation TB-2005 (28(1).12.06)_RPT-Evergreen-2006~2008 (RMB)" xfId="6335"/>
    <cellStyle name="_A100-consolidation TB-2005 (28.12.06)" xfId="6338"/>
    <cellStyle name="_A100-consolidation TB-2005 (28.12.06) 1" xfId="2954"/>
    <cellStyle name="_A100-consolidation TB-2005 (28.12.06) 1 2" xfId="2958"/>
    <cellStyle name="_A100-consolidation TB-2005 (28.12.06) 2" xfId="6334"/>
    <cellStyle name="_A100-consolidation TB-2005 (28.12.06) 2 2" xfId="6343"/>
    <cellStyle name="_A100-consolidation TB-2005 (28.12.06) 2 2 2" xfId="6345"/>
    <cellStyle name="_A100-consolidation TB-2005 (28.12.06)_RPT-Evergreen-2006~2008 (RMB)" xfId="4335"/>
    <cellStyle name="_A100-consolidation TB-2005 (4.2.07 11pm)" xfId="1849"/>
    <cellStyle name="_A100-consolidation TB-2005 (4.2.07 11pm) 1" xfId="3457"/>
    <cellStyle name="_A100-consolidation TB-2005 (4.2.07 11pm) 1 2" xfId="3464"/>
    <cellStyle name="_A100-consolidation TB-2005 (4.2.07 11pm) 2" xfId="6346"/>
    <cellStyle name="_A100-consolidation TB-2005 (4.2.07 11pm) 2 2" xfId="5517"/>
    <cellStyle name="_A100-consolidation TB-2005 (4.2.07 11pm) 2 2 2" xfId="6353"/>
    <cellStyle name="_A100-consolidation TB-2005 (4.2.07 11pm)_RPT-Evergreen-2006~2008 (RMB)" xfId="6358"/>
    <cellStyle name="_A100-consolidation TB-2005 (5.3.07)_single co" xfId="4769"/>
    <cellStyle name="_A100-consolidation TB-2005 (5.3.07)_single co 1" xfId="6360"/>
    <cellStyle name="_A100-consolidation TB-2005 (5.3.07)_single co 1 2" xfId="6361"/>
    <cellStyle name="_A100-consolidation TB-2005 (5.3.07)_single co 2" xfId="6363"/>
    <cellStyle name="_A100-consolidation TB-2005 (5.3.07)_single co 2 2" xfId="4405"/>
    <cellStyle name="_A100-consolidation TB-2005 (5.3.07)_single co 2 2 2" xfId="6365"/>
    <cellStyle name="_A100-consolidation TB-2005 (5.3.07)_single co_RPT-Evergreen-2006~2008 (RMB)" xfId="6370"/>
    <cellStyle name="_A100-consolidation TB-2005 (6.4.07)_single co" xfId="2114"/>
    <cellStyle name="_A100-consolidation TB-2005 (6.4.07)_single co 1" xfId="581"/>
    <cellStyle name="_A100-consolidation TB-2005 (6.4.07)_single co 1 2" xfId="2112"/>
    <cellStyle name="_A100-consolidation TB-2005 (6.4.07)_single co 2" xfId="2116"/>
    <cellStyle name="_A100-consolidation TB-2005 (6.4.07)_single co 2 2" xfId="2119"/>
    <cellStyle name="_A100-consolidation TB-2005 (6.4.07)_single co 2 2 2" xfId="4481"/>
    <cellStyle name="_A100-consolidation TB-2005 (6.4.07)_single co_RPT-Evergreen-2006~2008 (RMB)" xfId="6372"/>
    <cellStyle name="_A100-consolidation TB-2005 (Sam)" xfId="6373"/>
    <cellStyle name="_A100-consolidation TB-2005 (Sam) 1" xfId="1000"/>
    <cellStyle name="_A100-consolidation TB-2005 (Sam) 1 2" xfId="1013"/>
    <cellStyle name="_A100-consolidation TB-2005 (Sam) 2" xfId="1233"/>
    <cellStyle name="_A100-consolidation TB-2005 (Sam) 2 2" xfId="1240"/>
    <cellStyle name="_A100-consolidation TB-2005 (Sam) 2 2 2" xfId="2976"/>
    <cellStyle name="_A100-consolidation TB-2005 (Sam)_RPT-Evergreen-2006~2008 (RMB)" xfId="1989"/>
    <cellStyle name="_A100-consolidation TB-2006 (2.4.07)_single co" xfId="4593"/>
    <cellStyle name="_A100-consolidation TB-2006 (2.4.07)_single co 1" xfId="3944"/>
    <cellStyle name="_A100-consolidation TB-2006 (2.4.07)_single co 1 2" xfId="6375"/>
    <cellStyle name="_A100-consolidation TB-2006 (2.4.07)_single co 2" xfId="6376"/>
    <cellStyle name="_A100-consolidation TB-2006 (2.4.07)_single co 2 2" xfId="2031"/>
    <cellStyle name="_A100-consolidation TB-2006 (2.4.07)_single co 2 2 2" xfId="2045"/>
    <cellStyle name="_A100-consolidation TB-2006 (2.4.07)_single co_RPT-Evergreen-2006~2008 (RMB)" xfId="1797"/>
    <cellStyle name="_A100-consolidation TB-2006 (5.3.07)_single co" xfId="6377"/>
    <cellStyle name="_A100-consolidation TB-2006 (5.3.07)_single co 1" xfId="3139"/>
    <cellStyle name="_A100-consolidation TB-2006 (5.3.07)_single co 1 2" xfId="3797"/>
    <cellStyle name="_A100-consolidation TB-2006 (5.3.07)_single co 2" xfId="3988"/>
    <cellStyle name="_A100-consolidation TB-2006 (5.3.07)_single co 2 2" xfId="3997"/>
    <cellStyle name="_A100-consolidation TB-2006 (5.3.07)_single co 2 2 2" xfId="1072"/>
    <cellStyle name="_A100-consolidation TB-2006 (5.3.07)_single co_RPT-Evergreen-2006~2008 (RMB)" xfId="2979"/>
    <cellStyle name="_A100-consolidation TB-2006 (6.4.07)_single co" xfId="3182"/>
    <cellStyle name="_A100-consolidation TB-2006 (6.4.07)_single co 1" xfId="6383"/>
    <cellStyle name="_A100-consolidation TB-2006 (6.4.07)_single co 1 2" xfId="6384"/>
    <cellStyle name="_A100-consolidation TB-2006 (6.4.07)_single co 2" xfId="5909"/>
    <cellStyle name="_A100-consolidation TB-2006 (6.4.07)_single co 2 2" xfId="5649"/>
    <cellStyle name="_A100-consolidation TB-2006 (6.4.07)_single co 2 2 2" xfId="6388"/>
    <cellStyle name="_A100-consolidation TB-2006 (6.4.07)_single co_RPT-Evergreen-2006~2008 (RMB)" xfId="6390"/>
    <cellStyle name="_A100-consolidation TB-2006 (Eric)" xfId="5581"/>
    <cellStyle name="_A100-consolidation TB-2006 (Eric) 1" xfId="6392"/>
    <cellStyle name="_A100-consolidation TB-2006 (Eric) 1 2" xfId="6394"/>
    <cellStyle name="_A100-consolidation TB-2006 (Eric) 2" xfId="6396"/>
    <cellStyle name="_A100-consolidation TB-2006 (Eric) 2 2" xfId="6400"/>
    <cellStyle name="_A100-consolidation TB-2006 (Eric) 2 2 2" xfId="6407"/>
    <cellStyle name="_A100-consolidation TB-2006 (Eric)_RPT-Evergreen-2006~2008 (RMB)" xfId="5378"/>
    <cellStyle name="_A100-consolidation TB-2007 - BS" xfId="6408"/>
    <cellStyle name="_A100-consolidation TB-2007 - BS 1" xfId="6412"/>
    <cellStyle name="_A100-consolidation TB-2007 - BS 1 2" xfId="6413"/>
    <cellStyle name="_A100-consolidation TB-2007 - BS 2" xfId="4957"/>
    <cellStyle name="_A100-consolidation TB-2007 - BS 2 2" xfId="6414"/>
    <cellStyle name="_A100-consolidation TB-2007 - BS 2 2 2" xfId="6416"/>
    <cellStyle name="_A100-consolidation TB-2007 - BS.0707" xfId="6419"/>
    <cellStyle name="_A100-consolidation TB-2007 - BS.0707 1" xfId="6426"/>
    <cellStyle name="_A100-consolidation TB-2007 - BS.0707 1 2" xfId="4601"/>
    <cellStyle name="_A100-consolidation TB-2007 - BS.0707 2" xfId="6429"/>
    <cellStyle name="_A100-consolidation TB-2007 - BS.0707 2 2" xfId="4587"/>
    <cellStyle name="_A100-consolidation TB-2007 - BS.0707 2 2 2" xfId="6431"/>
    <cellStyle name="_A100-consolidation TB-2007 - BS.0707_RPT-Evergreen-2006~2008 (RMB)" xfId="6437"/>
    <cellStyle name="_A100-consolidation TB-2007 - BS_RPT-Evergreen-2006~2008 (RMB)" xfId="6439"/>
    <cellStyle name="_A100-consolidation working-2003" xfId="6096"/>
    <cellStyle name="_A100-consolidation working-2003 1" xfId="6442"/>
    <cellStyle name="_A100-consolidation working-2003 1 2" xfId="6443"/>
    <cellStyle name="_A100-consolidation working-2003 2" xfId="3642"/>
    <cellStyle name="_A100-consolidation working-2003 2 2" xfId="3644"/>
    <cellStyle name="_A100-consolidation working-2003 2 2 2" xfId="6446"/>
    <cellStyle name="_A100-consolidation working-2003_RPT-Evergreen-2006~2008 (RMB)" xfId="6451"/>
    <cellStyle name="_A100-consolidation working-2004" xfId="6455"/>
    <cellStyle name="_A100-consolidation working-2004 1" xfId="6456"/>
    <cellStyle name="_A100-consolidation working-2004 1 2" xfId="6457"/>
    <cellStyle name="_A100-consolidation working-2004 2" xfId="3512"/>
    <cellStyle name="_A100-consolidation working-2004 2 2" xfId="6463"/>
    <cellStyle name="_A100-consolidation working-2004 2 2 2" xfId="6467"/>
    <cellStyle name="_A100-consolidation working-2004_RPT-Evergreen-2006~2008 (RMB)" xfId="6468"/>
    <cellStyle name="_A100-consolidation working-2005" xfId="4526"/>
    <cellStyle name="_A100-consolidation working-2005 1" xfId="6472"/>
    <cellStyle name="_A100-consolidation working-2005 1 2" xfId="6475"/>
    <cellStyle name="_A100-consolidation working-2005 2" xfId="6476"/>
    <cellStyle name="_A100-consolidation working-2005 2 2" xfId="6479"/>
    <cellStyle name="_A100-consolidation working-2005 2 2 2" xfId="6480"/>
    <cellStyle name="_A100-consolidation working-2005_RPT-Evergreen-2006~2008 (RMB)" xfId="6482"/>
    <cellStyle name="_A3&amp;A5_试算平衡表" xfId="2260"/>
    <cellStyle name="_A3&amp;A5_试算平衡表 2" xfId="2627"/>
    <cellStyle name="_A300 (revised_5.26)" xfId="1756"/>
    <cellStyle name="_A300 (revised_5.26) 1" xfId="6483"/>
    <cellStyle name="_A300 (revised_5.26) 1 2" xfId="6487"/>
    <cellStyle name="_A300 (revised_5.26) 2" xfId="4794"/>
    <cellStyle name="_A300 (revised_5.26) 2 2" xfId="5093"/>
    <cellStyle name="_A300 (revised_5.26)_Evergreen Consolidation (RMB)-1118AM" xfId="2438"/>
    <cellStyle name="_A300 (revised_5.26)_Rental re-test 2005" xfId="6490"/>
    <cellStyle name="_A300 (revised_5.26)_Rental re-test 2005 1" xfId="6491"/>
    <cellStyle name="_A300 (revised_5.26)_Rental re-test 2005 1 2" xfId="4052"/>
    <cellStyle name="_A300 (revised_5.26)_Rental re-test 2005 2" xfId="6495"/>
    <cellStyle name="_A300 (revised_5.26)_Rental re-test 2005 2 2" xfId="4075"/>
    <cellStyle name="_A300 (revised_5.26)_Rental re-test 2005_Evergreen Consolidation (RMB)-1118AM" xfId="6498"/>
    <cellStyle name="_A300 (revised_5.26)_Rental re-test 2005_RPT-Evergreen-2006~2008 (RMB)" xfId="6474"/>
    <cellStyle name="_A300 (revised_5.26)_RPT-Evergreen-2006~2008 (RMB)" xfId="6500"/>
    <cellStyle name="_A300 (revised_5.26)_合景泰富集團 - 待處理清單  (13.4.07)" xfId="6103"/>
    <cellStyle name="_A300 (revised_5.26)_合景泰富集團 - 待處理清單  (13.4.07) 1" xfId="6525"/>
    <cellStyle name="_A300 (revised_5.26)_合景泰富集團 - 待處理清單  (13.4.07) 1 2" xfId="6526"/>
    <cellStyle name="_A300 (revised_5.26)_合景泰富集團 - 待處理清單  (13.4.07) 2" xfId="6528"/>
    <cellStyle name="_A300 (revised_5.26)_合景泰富集團 - 待處理清單  (13.4.07) 2 2" xfId="6534"/>
    <cellStyle name="_A300 (revised_5.26)_合景泰富集團 - 待處理清單  (13.4.07)_Evergreen Consolidation (RMB)-1118AM" xfId="6538"/>
    <cellStyle name="_A300 (revised_5.26)_合景泰富集團 - 待處理清單  (13.4.07)_RPT-Evergreen-2006~2008 (RMB)" xfId="6543"/>
    <cellStyle name="_A300 (revised_5.26)_合景泰富集團 - 待處理清單  (27.1.07)" xfId="840"/>
    <cellStyle name="_A300 (revised_5.26)_合景泰富集團 - 待處理清單  (27.1.07) 1" xfId="3338"/>
    <cellStyle name="_A300 (revised_5.26)_合景泰富集團 - 待處理清單  (27.1.07) 1 2" xfId="6315"/>
    <cellStyle name="_A300 (revised_5.26)_合景泰富集團 - 待處理清單  (27.1.07) 2" xfId="6546"/>
    <cellStyle name="_A300 (revised_5.26)_合景泰富集團 - 待處理清單  (27.1.07) 2 2" xfId="6548"/>
    <cellStyle name="_A300 (revised_5.26)_合景泰富集團 - 待處理清單  (27.1.07)_Evergreen Consolidation (RMB)-1118AM" xfId="1322"/>
    <cellStyle name="_A300 (revised_5.26)_合景泰富集團 - 待處理清單  (27.1.07)_RPT-Evergreen-2006~2008 (RMB)" xfId="6550"/>
    <cellStyle name="_A300 (revised_5.26)_待處理事项 - 所有公司 (2006年11月8日)  Discussion with KONG" xfId="6502"/>
    <cellStyle name="_A300 (revised_5.26)_待處理事项 - 所有公司 (2006年11月8日)  Discussion with KONG 1" xfId="6503"/>
    <cellStyle name="_A300 (revised_5.26)_待處理事项 - 所有公司 (2006年11月8日)  Discussion with KONG 1 2" xfId="6505"/>
    <cellStyle name="_A300 (revised_5.26)_待處理事项 - 所有公司 (2006年11月8日)  Discussion with KONG 2" xfId="6510"/>
    <cellStyle name="_A300 (revised_5.26)_待處理事项 - 所有公司 (2006年11月8日)  Discussion with KONG 2 2" xfId="6515"/>
    <cellStyle name="_A300 (revised_5.26)_待處理事项 - 所有公司 (2006年11月8日)  Discussion with KONG_Evergreen Consolidation (RMB)-1118AM" xfId="6521"/>
    <cellStyle name="_A300 (revised_5.26)_待處理事项 - 所有公司 (2006年11月8日)  Discussion with KONG_RPT-Evergreen-2006~2008 (RMB)" xfId="6524"/>
    <cellStyle name="_A300 A500 and leadschedules- first quarter 2004" xfId="5706"/>
    <cellStyle name="_A300 A500 and leadschedules- first quarter 2004_2006年佛山车轮审计资料（安永）" xfId="6551"/>
    <cellStyle name="_A300 A500 and leadschedules- first quarter 2004_2006年佛山车轮审计资料（安永）_OS of F09" xfId="2384"/>
    <cellStyle name="_A300 A500 and leadschedules- first quarter 2004_OS list-Tina" xfId="6552"/>
    <cellStyle name="_A300 A500 and leadschedules- first quarter 2004_OS list-Tina_2006年佛山车轮审计资料（安永）" xfId="3627"/>
    <cellStyle name="_A300 A500 and leadschedules- first quarter 2004_OS list-Tina_2006年佛山车轮审计资料（安永）_OS of F09" xfId="6554"/>
    <cellStyle name="_A300 A500 and leadschedules- first quarter 2004_OS list-Tina_OS of F09" xfId="6559"/>
    <cellStyle name="_A300 A500 and leadschedules- first quarter 2004_OS list-Tina_公司信息（往来款函证）" xfId="6119"/>
    <cellStyle name="_A300 A500 and leadschedules- first quarter 2004_OS list-Tina_公司信息（往来款函证）_2006年佛山车轮审计资料（安永）" xfId="6564"/>
    <cellStyle name="_A300 A500 and leadschedules- first quarter 2004_OS list-Tina_公司信息（往来款函证）_2006年佛山车轮审计资料（安永）_OS of F09" xfId="5700"/>
    <cellStyle name="_A300 A500 and leadschedules- first quarter 2004_OS list-Tina_公司信息（往来款函证）_OS of F09" xfId="6566"/>
    <cellStyle name="_A300 A500 and leadschedules- first quarter 2004_OS of F09" xfId="4416"/>
    <cellStyle name="_A300 A500 and leadschedules- first quarter 2004_公司信息（往来款函证）" xfId="6567"/>
    <cellStyle name="_A300 A500 and leadschedules- first quarter 2004_公司信息（往来款函证）_2006年佛山车轮审计资料（安永）" xfId="6572"/>
    <cellStyle name="_A300 A500 and leadschedules- first quarter 2004_公司信息（往来款函证）_2006年佛山车轮审计资料（安永）_OS of F09" xfId="3589"/>
    <cellStyle name="_A300 A500 and leadschedules- first quarter 2004_公司信息（往来款函证）_OS of F09" xfId="6573"/>
    <cellStyle name="_A300 with Breakdown" xfId="6575"/>
    <cellStyle name="_A300 with Breakdown_2006年佛山车轮审计资料（安永）" xfId="6577"/>
    <cellStyle name="_A300 with Breakdown_2006年佛山车轮审计资料（安永）_OS of F09" xfId="6578"/>
    <cellStyle name="_A300 with Breakdown_addition2003" xfId="2231"/>
    <cellStyle name="_A300 with Breakdown_addition2003 2" xfId="2243"/>
    <cellStyle name="_A300 with Breakdown_Book1" xfId="4753"/>
    <cellStyle name="_A300 with Breakdown_Book1 2" xfId="6579"/>
    <cellStyle name="_A300 with Breakdown_Consol package 8 April" xfId="6580"/>
    <cellStyle name="_A300 with Breakdown_Consol package 8 April 2" xfId="6581"/>
    <cellStyle name="_A300 with Breakdown_Consol package 8 April_addition2003" xfId="6585"/>
    <cellStyle name="_A300 with Breakdown_Consol package 8 April_Book1" xfId="6454"/>
    <cellStyle name="_A300 with Breakdown_Consol package 8 April_Book1 2" xfId="3513"/>
    <cellStyle name="_A300 with Breakdown_Consol package 8 April_D" xfId="6590"/>
    <cellStyle name="_A300 with Breakdown_Consol package 8 April_DEG- K - Fixed Assets" xfId="6591"/>
    <cellStyle name="_A300 with Breakdown_Consol package 8 April_DEG- K - Fixed Assets 2" xfId="6593"/>
    <cellStyle name="_A300 with Breakdown_Consol package 8 April_DEG- K - Fixed Assets_K_YF_Fixed Assets-12.13" xfId="3801"/>
    <cellStyle name="_A300 with Breakdown_Consol package 8 April_DEG- K - Fixed Assets_K_YF_Fixed Assets-12.13_addition2003" xfId="1248"/>
    <cellStyle name="_A300 with Breakdown_Consol package 8 April_DEG- K - Fixed Assets_K_YF_Fixed Assets-12.13_addition2003 2" xfId="1252"/>
    <cellStyle name="_A300 with Breakdown_Consol package 8 April_DEG- K - Fixed Assets_K_YF_Fixed Assets-12.13_Book1" xfId="2943"/>
    <cellStyle name="_A300 with Breakdown_Consol package 8 April_DEG- K - Fixed Assets_K_YF_Fixed Assets-12.13_D" xfId="4566"/>
    <cellStyle name="_A300 with Breakdown_Consol package 8 April_DEG- K - Fixed Assets_K_YF_Fixed Assets-12.13_K_YF_Fixed Assets-12.22" xfId="6595"/>
    <cellStyle name="_A300 with Breakdown_Consol package 8 April_DEG- K - Fixed Assets_K_YF_Fixed Assets-12.13_K_YF_Fixed Assets-12.22 2" xfId="950"/>
    <cellStyle name="_A300 with Breakdown_Consol package 8 April_DEG- K - Fixed Assets_K_YF_Fixed Assets-12.13_K200-04" xfId="1998"/>
    <cellStyle name="_A300 with Breakdown_Consol package 8 April_DEG- K - Fixed Assets_K_YF_Fixed Assets-12.13_K200-04 2" xfId="1415"/>
    <cellStyle name="_A300 with Breakdown_Consol package 8 April_DEG- K - Fixed Assets_SX-FA-12.14" xfId="6601"/>
    <cellStyle name="_A300 with Breakdown_Consol package 8 April_DEG- K - Fixed Assets_SX-FA-12.14_addition2003" xfId="6602"/>
    <cellStyle name="_A300 with Breakdown_Consol package 8 April_DEG- K - Fixed Assets_SX-FA-12.14_addition2003 2" xfId="6604"/>
    <cellStyle name="_A300 with Breakdown_Consol package 8 April_DEG- K - Fixed Assets_SX-FA-12.14_Book1" xfId="6497"/>
    <cellStyle name="_A300 with Breakdown_Consol package 8 April_DEG- K - Fixed Assets_SX-FA-12.14_Book1 2" xfId="6606"/>
    <cellStyle name="_A300 with Breakdown_Consol package 8 April_DEG- K - Fixed Assets_SX-FA-12.14_D" xfId="6610"/>
    <cellStyle name="_A300 with Breakdown_Consol package 8 April_DEG- K - Fixed Assets_SX-FA-12.14_D 2" xfId="6614"/>
    <cellStyle name="_A300 with Breakdown_Consol package 8 April_DEG- K - Fixed Assets_SX-FA-12.14_K_YF_Fixed Assets-12.22" xfId="6381"/>
    <cellStyle name="_A300 with Breakdown_Consol package 8 April_DEG- K - Fixed Assets_SX-FA-12.14_K200-04" xfId="6617"/>
    <cellStyle name="_A300 with Breakdown_Consol package 8 April_DEG- K - Fixed Assets_YF_K_Fixed assets" xfId="6621"/>
    <cellStyle name="_A300 with Breakdown_Consol package 8 April_DEG- K - Fixed Assets_YF_K_Fixed Assets 03 &amp; 04" xfId="2619"/>
    <cellStyle name="_A300 with Breakdown_Consol package 8 April_DEG- K - Fixed Assets_YF_K_Fixed Assets 03 &amp; 04_addition2003" xfId="6622"/>
    <cellStyle name="_A300 with Breakdown_Consol package 8 April_DEG- K - Fixed Assets_YF_K_Fixed Assets 03 &amp; 04_addition2003 2" xfId="6625"/>
    <cellStyle name="_A300 with Breakdown_Consol package 8 April_DEG- K - Fixed Assets_YF_K_Fixed Assets 03 &amp; 04_Book1" xfId="6628"/>
    <cellStyle name="_A300 with Breakdown_Consol package 8 April_DEG- K - Fixed Assets_YF_K_Fixed Assets 03 &amp; 04_Book1 2" xfId="6629"/>
    <cellStyle name="_A300 with Breakdown_Consol package 8 April_DEG- K - Fixed Assets_YF_K_Fixed Assets 03 &amp; 04_D" xfId="6631"/>
    <cellStyle name="_A300 with Breakdown_Consol package 8 April_DEG- K - Fixed Assets_YF_K_Fixed Assets 03 &amp; 04_D 2" xfId="6636"/>
    <cellStyle name="_A300 with Breakdown_Consol package 8 April_DEG- K - Fixed Assets_YF_K_Fixed Assets 03 &amp; 04_K_YF_Fixed Assets-12.22" xfId="6356"/>
    <cellStyle name="_A300 with Breakdown_Consol package 8 April_DEG- K - Fixed Assets_YF_K_Fixed Assets 03 &amp; 04_K_YF_Fixed Assets-12.22 2" xfId="6640"/>
    <cellStyle name="_A300 with Breakdown_Consol package 8 April_DEG- K - Fixed Assets_YF_K_Fixed Assets 03 &amp; 04_K200-04" xfId="6644"/>
    <cellStyle name="_A300 with Breakdown_Consol package 8 April_DEG- K - Fixed Assets_YF_K_Fixed Assets 03 &amp; 04-1" xfId="3883"/>
    <cellStyle name="_A300 with Breakdown_Consol package 8 April_DEG- K - Fixed Assets_YF_K_Fixed Assets 03 &amp; 04-1 2" xfId="1339"/>
    <cellStyle name="_A300 with Breakdown_Consol package 8 April_DEG- K - Fixed Assets_YF_K_Fixed Assets 03 &amp; 04-1_addition2003" xfId="6645"/>
    <cellStyle name="_A300 with Breakdown_Consol package 8 April_DEG- K - Fixed Assets_YF_K_Fixed Assets 03 &amp; 04-1_Book1" xfId="6647"/>
    <cellStyle name="_A300 with Breakdown_Consol package 8 April_DEG- K - Fixed Assets_YF_K_Fixed Assets 03 &amp; 04-1_D" xfId="6650"/>
    <cellStyle name="_A300 with Breakdown_Consol package 8 April_DEG- K - Fixed Assets_YF_K_Fixed Assets 03 &amp; 04-1_K_YF_Fixed Assets-12.22" xfId="6652"/>
    <cellStyle name="_A300 with Breakdown_Consol package 8 April_DEG- K - Fixed Assets_YF_K_Fixed Assets 03 &amp; 04-1_K200-04" xfId="6654"/>
    <cellStyle name="_A300 with Breakdown_Consol package 8 April_DEG- K - Fixed Assets_YF_K_Fixed Assets 03 &amp; 04-1_K200-04 2" xfId="6655"/>
    <cellStyle name="_A300 with Breakdown_Consol package 8 April_DEG- K - Fixed Assets_YF_K_Fixed Assets 03 &amp; 04-2" xfId="4767"/>
    <cellStyle name="_A300 with Breakdown_Consol package 8 April_DEG- K - Fixed Assets_YF_K_Fixed Assets 03 &amp; 04-2 2" xfId="6656"/>
    <cellStyle name="_A300 with Breakdown_Consol package 8 April_DEG- K - Fixed Assets_YF_K_Fixed Assets 03 &amp; 04-2_addition2003" xfId="6657"/>
    <cellStyle name="_A300 with Breakdown_Consol package 8 April_DEG- K - Fixed Assets_YF_K_Fixed Assets 03 &amp; 04-2_Book1" xfId="6661"/>
    <cellStyle name="_A300 with Breakdown_Consol package 8 April_DEG- K - Fixed Assets_YF_K_Fixed Assets 03 &amp; 04-2_Book1 2" xfId="6668"/>
    <cellStyle name="_A300 with Breakdown_Consol package 8 April_DEG- K - Fixed Assets_YF_K_Fixed Assets 03 &amp; 04-2_D" xfId="956"/>
    <cellStyle name="_A300 with Breakdown_Consol package 8 April_DEG- K - Fixed Assets_YF_K_Fixed Assets 03 &amp; 04-2_K_YF_Fixed Assets-12.22" xfId="6671"/>
    <cellStyle name="_A300 with Breakdown_Consol package 8 April_DEG- K - Fixed Assets_YF_K_Fixed Assets 03 &amp; 04-2_K200-04" xfId="6672"/>
    <cellStyle name="_A300 with Breakdown_Consol package 8 April_DEG- K - Fixed Assets_YF_K_Fixed Assets 03 &amp; 04-3" xfId="6676"/>
    <cellStyle name="_A300 with Breakdown_Consol package 8 April_DEG- K - Fixed Assets_YF_K_Fixed Assets 03 &amp; 04-3 2" xfId="6678"/>
    <cellStyle name="_A300 with Breakdown_Consol package 8 April_DEG- K - Fixed Assets_YF_K_Fixed Assets 03 &amp; 04-3_addition2003" xfId="6680"/>
    <cellStyle name="_A300 with Breakdown_Consol package 8 April_DEG- K - Fixed Assets_YF_K_Fixed Assets 03 &amp; 04-3_Book1" xfId="4951"/>
    <cellStyle name="_A300 with Breakdown_Consol package 8 April_DEG- K - Fixed Assets_YF_K_Fixed Assets 03 &amp; 04-3_Book1 2" xfId="6101"/>
    <cellStyle name="_A300 with Breakdown_Consol package 8 April_DEG- K - Fixed Assets_YF_K_Fixed Assets 03 &amp; 04-3_D" xfId="745"/>
    <cellStyle name="_A300 with Breakdown_Consol package 8 April_DEG- K - Fixed Assets_YF_K_Fixed Assets 03 &amp; 04-3_K_YF_Fixed Assets-12.22" xfId="1854"/>
    <cellStyle name="_A300 with Breakdown_Consol package 8 April_DEG- K - Fixed Assets_YF_K_Fixed Assets 03 &amp; 04-3_K200-04" xfId="6685"/>
    <cellStyle name="_A300 with Breakdown_Consol package 8 April_DEG- K - Fixed Assets_YF_K_Fixed Assets 03 &amp; 04-3_K200-04 2" xfId="6686"/>
    <cellStyle name="_A300 with Breakdown_Consol package 8 April_DEG- K - Fixed Assets_YF_K_Fixed assets_addition2003" xfId="5331"/>
    <cellStyle name="_A300 with Breakdown_Consol package 8 April_DEG- K - Fixed Assets_YF_K_Fixed assets_addition2003 2" xfId="6688"/>
    <cellStyle name="_A300 with Breakdown_Consol package 8 April_DEG- K - Fixed Assets_YF_K_Fixed assets_Book1" xfId="1207"/>
    <cellStyle name="_A300 with Breakdown_Consol package 8 April_DEG- K - Fixed Assets_YF_K_Fixed assets_Book1 2" xfId="6689"/>
    <cellStyle name="_A300 with Breakdown_Consol package 8 April_DEG- K - Fixed Assets_YF_K_Fixed assets_D" xfId="6695"/>
    <cellStyle name="_A300 with Breakdown_Consol package 8 April_DEG- K - Fixed Assets_YF_K_Fixed assets_D 2" xfId="6698"/>
    <cellStyle name="_A300 with Breakdown_Consol package 8 April_DEG- K - Fixed Assets_YF_K_Fixed assets_K_YF_Fixed Assets-12.22" xfId="6700"/>
    <cellStyle name="_A300 with Breakdown_Consol package 8 April_DEG- K - Fixed Assets_YF_K_Fixed assets_K_YF_Fixed Assets-12.22 2" xfId="6701"/>
    <cellStyle name="_A300 with Breakdown_Consol package 8 April_DEG- K - Fixed Assets_YF_K_Fixed assets_K200-04" xfId="1650"/>
    <cellStyle name="_A300 with Breakdown_Consol package 8 April_DEG- K - Fixed Assets_YF_K_Fixed assets_K200-04 2" xfId="1663"/>
    <cellStyle name="_A300 with Breakdown_Consol package 8 April_K_YF_Fixed Assets-12.22" xfId="3125"/>
    <cellStyle name="_A300 with Breakdown_Consol package 8 April_K200-04" xfId="1323"/>
    <cellStyle name="_A300 with Breakdown_D" xfId="3719"/>
    <cellStyle name="_A300 with Breakdown_D 2" xfId="3725"/>
    <cellStyle name="_A300 with Breakdown_DEG- K - Fixed Assets" xfId="5701"/>
    <cellStyle name="_A300 with Breakdown_DEG- K - Fixed Assets 2" xfId="6702"/>
    <cellStyle name="_A300 with Breakdown_DEG- K - Fixed Assets_K_YF_Fixed Assets-12.13" xfId="6705"/>
    <cellStyle name="_A300 with Breakdown_DEG- K - Fixed Assets_K_YF_Fixed Assets-12.13 2" xfId="6707"/>
    <cellStyle name="_A300 with Breakdown_DEG- K - Fixed Assets_K_YF_Fixed Assets-12.13_addition2003" xfId="6023"/>
    <cellStyle name="_A300 with Breakdown_DEG- K - Fixed Assets_K_YF_Fixed Assets-12.13_Book1" xfId="4226"/>
    <cellStyle name="_A300 with Breakdown_DEG- K - Fixed Assets_K_YF_Fixed Assets-12.13_Book1 2" xfId="4233"/>
    <cellStyle name="_A300 with Breakdown_DEG- K - Fixed Assets_K_YF_Fixed Assets-12.13_D" xfId="6709"/>
    <cellStyle name="_A300 with Breakdown_DEG- K - Fixed Assets_K_YF_Fixed Assets-12.13_D 2" xfId="6711"/>
    <cellStyle name="_A300 with Breakdown_DEG- K - Fixed Assets_K_YF_Fixed Assets-12.13_K_YF_Fixed Assets-12.22" xfId="6715"/>
    <cellStyle name="_A300 with Breakdown_DEG- K - Fixed Assets_K_YF_Fixed Assets-12.13_K200-04" xfId="4789"/>
    <cellStyle name="_A300 with Breakdown_DEG- K - Fixed Assets_SX-FA-12.14" xfId="6330"/>
    <cellStyle name="_A300 with Breakdown_DEG- K - Fixed Assets_SX-FA-12.14 2" xfId="6342"/>
    <cellStyle name="_A300 with Breakdown_DEG- K - Fixed Assets_SX-FA-12.14_addition2003" xfId="6716"/>
    <cellStyle name="_A300 with Breakdown_DEG- K - Fixed Assets_SX-FA-12.14_addition2003 2" xfId="3925"/>
    <cellStyle name="_A300 with Breakdown_DEG- K - Fixed Assets_SX-FA-12.14_Book1" xfId="6717"/>
    <cellStyle name="_A300 with Breakdown_DEG- K - Fixed Assets_SX-FA-12.14_D" xfId="6718"/>
    <cellStyle name="_A300 with Breakdown_DEG- K - Fixed Assets_SX-FA-12.14_K_YF_Fixed Assets-12.22" xfId="5896"/>
    <cellStyle name="_A300 with Breakdown_DEG- K - Fixed Assets_SX-FA-12.14_K200-04" xfId="6721"/>
    <cellStyle name="_A300 with Breakdown_DEG- K - Fixed Assets_YF_K_Fixed assets" xfId="6723"/>
    <cellStyle name="_A300 with Breakdown_DEG- K - Fixed Assets_YF_K_Fixed Assets 03 &amp; 04" xfId="6724"/>
    <cellStyle name="_A300 with Breakdown_DEG- K - Fixed Assets_YF_K_Fixed Assets 03 &amp; 04 2" xfId="6726"/>
    <cellStyle name="_A300 with Breakdown_DEG- K - Fixed Assets_YF_K_Fixed Assets 03 &amp; 04_addition2003" xfId="4258"/>
    <cellStyle name="_A300 with Breakdown_DEG- K - Fixed Assets_YF_K_Fixed Assets 03 &amp; 04_addition2003 2" xfId="3165"/>
    <cellStyle name="_A300 with Breakdown_DEG- K - Fixed Assets_YF_K_Fixed Assets 03 &amp; 04_Book1" xfId="6728"/>
    <cellStyle name="_A300 with Breakdown_DEG- K - Fixed Assets_YF_K_Fixed Assets 03 &amp; 04_Book1 2" xfId="3054"/>
    <cellStyle name="_A300 with Breakdown_DEG- K - Fixed Assets_YF_K_Fixed Assets 03 &amp; 04_D" xfId="6730"/>
    <cellStyle name="_A300 with Breakdown_DEG- K - Fixed Assets_YF_K_Fixed Assets 03 &amp; 04_D 2" xfId="6732"/>
    <cellStyle name="_A300 with Breakdown_DEG- K - Fixed Assets_YF_K_Fixed Assets 03 &amp; 04_K_YF_Fixed Assets-12.22" xfId="6738"/>
    <cellStyle name="_A300 with Breakdown_DEG- K - Fixed Assets_YF_K_Fixed Assets 03 &amp; 04_K200-04" xfId="6354"/>
    <cellStyle name="_A300 with Breakdown_DEG- K - Fixed Assets_YF_K_Fixed Assets 03 &amp; 04_K200-04 2" xfId="6638"/>
    <cellStyle name="_A300 with Breakdown_DEG- K - Fixed Assets_YF_K_Fixed Assets 03 &amp; 04-1" xfId="6588"/>
    <cellStyle name="_A300 with Breakdown_DEG- K - Fixed Assets_YF_K_Fixed Assets 03 &amp; 04-1 2" xfId="6741"/>
    <cellStyle name="_A300 with Breakdown_DEG- K - Fixed Assets_YF_K_Fixed Assets 03 &amp; 04-1_addition2003" xfId="6607"/>
    <cellStyle name="_A300 with Breakdown_DEG- K - Fixed Assets_YF_K_Fixed Assets 03 &amp; 04-1_addition2003 2" xfId="6612"/>
    <cellStyle name="_A300 with Breakdown_DEG- K - Fixed Assets_YF_K_Fixed Assets 03 &amp; 04-1_Book1" xfId="6744"/>
    <cellStyle name="_A300 with Breakdown_DEG- K - Fixed Assets_YF_K_Fixed Assets 03 &amp; 04-1_Book1 2" xfId="6747"/>
    <cellStyle name="_A300 with Breakdown_DEG- K - Fixed Assets_YF_K_Fixed Assets 03 &amp; 04-1_D" xfId="5933"/>
    <cellStyle name="_A300 with Breakdown_DEG- K - Fixed Assets_YF_K_Fixed Assets 03 &amp; 04-1_D 2" xfId="6748"/>
    <cellStyle name="_A300 with Breakdown_DEG- K - Fixed Assets_YF_K_Fixed Assets 03 &amp; 04-1_K_YF_Fixed Assets-12.22" xfId="6750"/>
    <cellStyle name="_A300 with Breakdown_DEG- K - Fixed Assets_YF_K_Fixed Assets 03 &amp; 04-1_K_YF_Fixed Assets-12.22 2" xfId="5127"/>
    <cellStyle name="_A300 with Breakdown_DEG- K - Fixed Assets_YF_K_Fixed Assets 03 &amp; 04-1_K200-04" xfId="6752"/>
    <cellStyle name="_A300 with Breakdown_DEG- K - Fixed Assets_YF_K_Fixed Assets 03 &amp; 04-1_K200-04 2" xfId="6756"/>
    <cellStyle name="_A300 with Breakdown_DEG- K - Fixed Assets_YF_K_Fixed Assets 03 &amp; 04-2" xfId="6761"/>
    <cellStyle name="_A300 with Breakdown_DEG- K - Fixed Assets_YF_K_Fixed Assets 03 &amp; 04-2 2" xfId="6763"/>
    <cellStyle name="_A300 with Breakdown_DEG- K - Fixed Assets_YF_K_Fixed Assets 03 &amp; 04-2_addition2003" xfId="6765"/>
    <cellStyle name="_A300 with Breakdown_DEG- K - Fixed Assets_YF_K_Fixed Assets 03 &amp; 04-2_addition2003 2" xfId="6771"/>
    <cellStyle name="_A300 with Breakdown_DEG- K - Fixed Assets_YF_K_Fixed Assets 03 &amp; 04-2_Book1" xfId="6775"/>
    <cellStyle name="_A300 with Breakdown_DEG- K - Fixed Assets_YF_K_Fixed Assets 03 &amp; 04-2_D" xfId="6781"/>
    <cellStyle name="_A300 with Breakdown_DEG- K - Fixed Assets_YF_K_Fixed Assets 03 &amp; 04-2_D 2" xfId="6784"/>
    <cellStyle name="_A300 with Breakdown_DEG- K - Fixed Assets_YF_K_Fixed Assets 03 &amp; 04-2_K_YF_Fixed Assets-12.22" xfId="6792"/>
    <cellStyle name="_A300 with Breakdown_DEG- K - Fixed Assets_YF_K_Fixed Assets 03 &amp; 04-2_K200-04" xfId="6796"/>
    <cellStyle name="_A300 with Breakdown_DEG- K - Fixed Assets_YF_K_Fixed Assets 03 &amp; 04-2_K200-04 2" xfId="6798"/>
    <cellStyle name="_A300 with Breakdown_DEG- K - Fixed Assets_YF_K_Fixed Assets 03 &amp; 04-3" xfId="6048"/>
    <cellStyle name="_A300 with Breakdown_DEG- K - Fixed Assets_YF_K_Fixed Assets 03 &amp; 04-3 2" xfId="6800"/>
    <cellStyle name="_A300 with Breakdown_DEG- K - Fixed Assets_YF_K_Fixed Assets 03 &amp; 04-3_addition2003" xfId="6803"/>
    <cellStyle name="_A300 with Breakdown_DEG- K - Fixed Assets_YF_K_Fixed Assets 03 &amp; 04-3_addition2003 2" xfId="6804"/>
    <cellStyle name="_A300 with Breakdown_DEG- K - Fixed Assets_YF_K_Fixed Assets 03 &amp; 04-3_Book1" xfId="6805"/>
    <cellStyle name="_A300 with Breakdown_DEG- K - Fixed Assets_YF_K_Fixed Assets 03 &amp; 04-3_Book1 2" xfId="6807"/>
    <cellStyle name="_A300 with Breakdown_DEG- K - Fixed Assets_YF_K_Fixed Assets 03 &amp; 04-3_D" xfId="5588"/>
    <cellStyle name="_A300 with Breakdown_DEG- K - Fixed Assets_YF_K_Fixed Assets 03 &amp; 04-3_D 2" xfId="6808"/>
    <cellStyle name="_A300 with Breakdown_DEG- K - Fixed Assets_YF_K_Fixed Assets 03 &amp; 04-3_K_YF_Fixed Assets-12.22" xfId="6809"/>
    <cellStyle name="_A300 with Breakdown_DEG- K - Fixed Assets_YF_K_Fixed Assets 03 &amp; 04-3_K_YF_Fixed Assets-12.22 2" xfId="6810"/>
    <cellStyle name="_A300 with Breakdown_DEG- K - Fixed Assets_YF_K_Fixed Assets 03 &amp; 04-3_K200-04" xfId="6814"/>
    <cellStyle name="_A300 with Breakdown_DEG- K - Fixed Assets_YF_K_Fixed Assets 03 &amp; 04-3_K200-04 2" xfId="5041"/>
    <cellStyle name="_A300 with Breakdown_DEG- K - Fixed Assets_YF_K_Fixed assets 2" xfId="6815"/>
    <cellStyle name="_A300 with Breakdown_DEG- K - Fixed Assets_YF_K_Fixed assets_addition2003" xfId="895"/>
    <cellStyle name="_A300 with Breakdown_DEG- K - Fixed Assets_YF_K_Fixed assets_Book1" xfId="4575"/>
    <cellStyle name="_A300 with Breakdown_DEG- K - Fixed Assets_YF_K_Fixed assets_Book1 2" xfId="6132"/>
    <cellStyle name="_A300 with Breakdown_DEG- K - Fixed Assets_YF_K_Fixed assets_D" xfId="6817"/>
    <cellStyle name="_A300 with Breakdown_DEG- K - Fixed Assets_YF_K_Fixed assets_D 2" xfId="6819"/>
    <cellStyle name="_A300 with Breakdown_DEG- K - Fixed Assets_YF_K_Fixed assets_K_YF_Fixed Assets-12.22" xfId="2613"/>
    <cellStyle name="_A300 with Breakdown_DEG- K - Fixed Assets_YF_K_Fixed assets_K_YF_Fixed Assets-12.22 2" xfId="2625"/>
    <cellStyle name="_A300 with Breakdown_DEG- K - Fixed Assets_YF_K_Fixed assets_K200-04" xfId="6282"/>
    <cellStyle name="_A300 with Breakdown_K_YF_Fixed Assets-12.22" xfId="3748"/>
    <cellStyle name="_A300 with Breakdown_K_YF_Fixed Assets-12.22 2" xfId="3759"/>
    <cellStyle name="_A300 with Breakdown_K200-04" xfId="6821"/>
    <cellStyle name="_A300 with Breakdown_OS list-Tina" xfId="6619"/>
    <cellStyle name="_A300 with Breakdown_OS list-Tina_2006年佛山车轮审计资料（安永）" xfId="5330"/>
    <cellStyle name="_A300 with Breakdown_OS list-Tina_2006年佛山车轮审计资料（安永）_OS of F09" xfId="6824"/>
    <cellStyle name="_A300 with Breakdown_OS list-Tina_OS of F09" xfId="1808"/>
    <cellStyle name="_A300 with Breakdown_OS list-Tina_公司信息（往来款函证）" xfId="6421"/>
    <cellStyle name="_A300 with Breakdown_OS list-Tina_公司信息（往来款函证）_2006年佛山车轮审计资料（安永）" xfId="2538"/>
    <cellStyle name="_A300 with Breakdown_OS list-Tina_公司信息（往来款函证）_2006年佛山车轮审计资料（安永）_OS of F09" xfId="4580"/>
    <cellStyle name="_A300 with Breakdown_OS list-Tina_公司信息（往来款函证）_OS of F09" xfId="6825"/>
    <cellStyle name="_A300 with Breakdown_OS of F09" xfId="1305"/>
    <cellStyle name="_A300 with Breakdown_公司信息（往来款函证）" xfId="6829"/>
    <cellStyle name="_A300 with Breakdown_公司信息（往来款函证）_2006年佛山车轮审计资料（安永）" xfId="6831"/>
    <cellStyle name="_A300 with Breakdown_公司信息（往来款函证）_2006年佛山车轮审计资料（安永）_OS of F09" xfId="2721"/>
    <cellStyle name="_A300 with Breakdown_公司信息（往来款函证）_OS of F09" xfId="2711"/>
    <cellStyle name="_A300_Baicheng" xfId="6836"/>
    <cellStyle name="_A300_Baicheng 1" xfId="6428"/>
    <cellStyle name="_A300_Baicheng 1 2" xfId="4589"/>
    <cellStyle name="_A300_Baicheng 2" xfId="6837"/>
    <cellStyle name="_A300_Baicheng 2 2" xfId="6838"/>
    <cellStyle name="_A300_FuHui" xfId="6839"/>
    <cellStyle name="_A300_FuHui 1" xfId="6840"/>
    <cellStyle name="_A300_FuHui 1 2" xfId="5057"/>
    <cellStyle name="_A300_FuHui 2" xfId="6842"/>
    <cellStyle name="_A300_FuHui 2 2" xfId="6844"/>
    <cellStyle name="_A300_FuHui 2 2 2" xfId="1764"/>
    <cellStyle name="_A300_FuHui_RPT-Evergreen-2006~2008 (RMB)" xfId="6845"/>
    <cellStyle name="_A500" xfId="6846"/>
    <cellStyle name="_A500 1" xfId="6849"/>
    <cellStyle name="_A500 1 2" xfId="6852"/>
    <cellStyle name="_A500 2" xfId="6853"/>
    <cellStyle name="_A500 2 2" xfId="4838"/>
    <cellStyle name="_A500 2 2 2" xfId="5694"/>
    <cellStyle name="_A500_RPT-Evergreen-2006~2008 (RMB)" xfId="6854"/>
    <cellStyle name="_A500-06 (2)" xfId="6857"/>
    <cellStyle name="_A500-06 (2) 1" xfId="6863"/>
    <cellStyle name="_A500-06 (2) 1 2" xfId="6866"/>
    <cellStyle name="_A500-06 (2) 2" xfId="6869"/>
    <cellStyle name="_A500-06 (2) 2 2" xfId="6874"/>
    <cellStyle name="_A500-06 (2) 2 2 2" xfId="2035"/>
    <cellStyle name="_A500-06 (2)_RPT-Evergreen-2006~2008 (RMB)" xfId="5796"/>
    <cellStyle name="_A500-A540_HL_03&amp;04_20060121" xfId="5817"/>
    <cellStyle name="_A500-A540_HL_03&amp;04_20060121 2" xfId="5820"/>
    <cellStyle name="_A500-TPT" xfId="6877"/>
    <cellStyle name="_A500-TPT 1" xfId="2201"/>
    <cellStyle name="_A500-TPT 1 2" xfId="6881"/>
    <cellStyle name="_A500-TPT 2" xfId="6883"/>
    <cellStyle name="_A500-TPT 2 2" xfId="3154"/>
    <cellStyle name="_A500-TPT 2 2 2" xfId="3157"/>
    <cellStyle name="_A500-TPT_RPT-Evergreen-2006~2008 (RMB)" xfId="6884"/>
    <cellStyle name="_A-5-1 Consol Adj details-PRC" xfId="6886"/>
    <cellStyle name="_A-5-1 Consol Adj details-PRC 1" xfId="6107"/>
    <cellStyle name="_A-5-1 Consol Adj details-PRC 1 2" xfId="6118"/>
    <cellStyle name="_A-5-1 Consol Adj details-PRC 2" xfId="1841"/>
    <cellStyle name="_A-5-1 Consol Adj details-PRC 2 2" xfId="1843"/>
    <cellStyle name="_A-5-1 Consol Adj details-PRC_C600 - PUD Aug 2007" xfId="6888"/>
    <cellStyle name="_A-5-1 Consol Adj details-PRC_C600 - PUD Aug 2007 1" xfId="6890"/>
    <cellStyle name="_A-5-1 Consol Adj details-PRC_C600 - PUD Aug 2007 1 2" xfId="6892"/>
    <cellStyle name="_A-5-1 Consol Adj details-PRC_C600 - PUD Aug 2007 2" xfId="6894"/>
    <cellStyle name="_A-5-1 Consol Adj details-PRC_C600 - PUD Aug 2007 2 2" xfId="6896"/>
    <cellStyle name="_A-5-1 Consol Adj details-PRC_Note 18 - PUD" xfId="6897"/>
    <cellStyle name="_A-5-1 Consol Adj details-PRC_Note 18 - PUD 1" xfId="6899"/>
    <cellStyle name="_A-5-1 Consol Adj details-PRC_Note 18 - PUD 1 2" xfId="5915"/>
    <cellStyle name="_A-5-1 Consol Adj details-PRC_Note 18 - PUD 2" xfId="6905"/>
    <cellStyle name="_A-5-1 Consol Adj details-PRC_Note 18 - PUD 2 2" xfId="6909"/>
    <cellStyle name="_A-5-1 Consol Adj details-PRC_PUD breakdown (25 May 07)" xfId="5482"/>
    <cellStyle name="_A-5-1 Consol Adj details-PRC_PUD breakdown (25 May 07) 1" xfId="6911"/>
    <cellStyle name="_A-5-1 Consol Adj details-PRC_PUD breakdown (25 May 07) 1 2" xfId="6912"/>
    <cellStyle name="_A-5-1 Consol Adj details-PRC_PUD breakdown (25 May 07) 2" xfId="6917"/>
    <cellStyle name="_A-5-1 Consol Adj details-PRC_PUD breakdown (25 May 07) 2 2" xfId="6919"/>
    <cellStyle name="_A-5-1 Consol Adj details-PRC_PUD by company (26 May 07)" xfId="6920"/>
    <cellStyle name="_A-5-1 Consol Adj details-PRC_PUD by company (26 May 07) 1" xfId="6924"/>
    <cellStyle name="_A-5-1 Consol Adj details-PRC_PUD by company (26 May 07) 1 2" xfId="6926"/>
    <cellStyle name="_A-5-1 Consol Adj details-PRC_PUD by company (26 May 07) 2" xfId="6927"/>
    <cellStyle name="_A-5-1 Consol Adj details-PRC_PUD by company (26 May 07) 2 2" xfId="6928"/>
    <cellStyle name="_A-5-1 Consol Adj details-PRC_PUD by company (3 Sep 07)" xfId="4890"/>
    <cellStyle name="_A-5-1 Consol Adj details-PRC_PUD by company (3 Sep 07) 1" xfId="3241"/>
    <cellStyle name="_A-5-1 Consol Adj details-PRC_PUD by company (3 Sep 07) 1 2" xfId="3248"/>
    <cellStyle name="_A-5-1 Consol Adj details-PRC_PUD by company (3 Sep 07) 2" xfId="5612"/>
    <cellStyle name="_A-5-1 Consol Adj details-PRC_PUD by company (3 Sep 07) 2 2" xfId="6931"/>
    <cellStyle name="_A-5-1 Consol Adj details-PRC_PUD to client" xfId="1261"/>
    <cellStyle name="_A-5-1 Consol Adj details-PRC_PUD to client 1" xfId="6945"/>
    <cellStyle name="_A-5-1 Consol Adj details-PRC_PUD to client 1 2" xfId="6946"/>
    <cellStyle name="_A-5-1 Consol Adj details-PRC_PUD to client 2" xfId="6948"/>
    <cellStyle name="_A-5-1 Consol Adj details-PRC_PUD to client 2 2" xfId="6952"/>
    <cellStyle name="_A-Baocheng 2007" xfId="6954"/>
    <cellStyle name="_A-Baocheng 2007 1" xfId="5884"/>
    <cellStyle name="_A-Baocheng 2007 1 2" xfId="5893"/>
    <cellStyle name="_A-Baocheng 2007 2" xfId="6955"/>
    <cellStyle name="_A-Baocheng 2007 2 2" xfId="6959"/>
    <cellStyle name="_A-Dahe 2007" xfId="1533"/>
    <cellStyle name="_A-Dahe 2007 1" xfId="6350"/>
    <cellStyle name="_A-Dahe 2007 1 2" xfId="6960"/>
    <cellStyle name="_A-Dahe 2007 2" xfId="6962"/>
    <cellStyle name="_A-Dahe 2007 2 2" xfId="6965"/>
    <cellStyle name="_A-DCD 2007" xfId="6967"/>
    <cellStyle name="_A-DCD 2007 1" xfId="6969"/>
    <cellStyle name="_A-DCD 2007 1 2" xfId="6973"/>
    <cellStyle name="_A-DCD 2007 2" xfId="4733"/>
    <cellStyle name="_A-DCD 2007 2 2" xfId="6975"/>
    <cellStyle name="_A-DCD 2007_A-DCD_081231" xfId="6977"/>
    <cellStyle name="_A-DCD 2007_A-DCD_081231 1" xfId="2682"/>
    <cellStyle name="_A-DCD 2007_A-DCD_081231 1 2" xfId="2689"/>
    <cellStyle name="_A-DCD 2007_A-DCD_081231 2" xfId="6979"/>
    <cellStyle name="_A-DCD 2007_A-DCD_081231 2 2" xfId="6980"/>
    <cellStyle name="_A-DCD_081231" xfId="6982"/>
    <cellStyle name="_A-DCD_081231 1" xfId="6984"/>
    <cellStyle name="_A-DCD_081231 1 2" xfId="6985"/>
    <cellStyle name="_A-DCD_081231 2" xfId="585"/>
    <cellStyle name="_A-DCD_081231 2 2" xfId="2433"/>
    <cellStyle name="_A-DCD_081231_A-DCD_081231" xfId="2599"/>
    <cellStyle name="_A-DCD_081231_A-DCD_081231 1" xfId="6136"/>
    <cellStyle name="_A-DCD_081231_A-DCD_081231 1 2" xfId="6140"/>
    <cellStyle name="_A-DCD_081231_A-DCD_081231 2" xfId="6032"/>
    <cellStyle name="_A-DCD_081231_A-DCD_081231 2 2" xfId="5105"/>
    <cellStyle name="_addition2003" xfId="1788"/>
    <cellStyle name="_Adj - 合景2006" xfId="6986"/>
    <cellStyle name="_Adj - 合景2006 1" xfId="6987"/>
    <cellStyle name="_Adj - 合景2006 1 2" xfId="6989"/>
    <cellStyle name="_Adj - 合景2006 2" xfId="6993"/>
    <cellStyle name="_Adj - 合景2006 2 2" xfId="2374"/>
    <cellStyle name="_Adj - 合景2006_C600 - PUD Aug 2007" xfId="6385"/>
    <cellStyle name="_Adj - 合景2006_C600 - PUD Aug 2007 1" xfId="4116"/>
    <cellStyle name="_Adj - 合景2006_C600 - PUD Aug 2007 1 2" xfId="4464"/>
    <cellStyle name="_Adj - 合景2006_C600 - PUD Aug 2007 2" xfId="6994"/>
    <cellStyle name="_Adj - 合景2006_C600 - PUD Aug 2007 2 2" xfId="6616"/>
    <cellStyle name="_Adj - 合景2006_Note 18 - PUD" xfId="6997"/>
    <cellStyle name="_Adj - 合景2006_Note 18 - PUD 1" xfId="2145"/>
    <cellStyle name="_Adj - 合景2006_Note 18 - PUD 1 2" xfId="6998"/>
    <cellStyle name="_Adj - 合景2006_Note 18 - PUD 2" xfId="7001"/>
    <cellStyle name="_Adj - 合景2006_Note 18 - PUD 2 2" xfId="7005"/>
    <cellStyle name="_Adj - 合景2006_PUD breakdown (25 May 07)" xfId="1192"/>
    <cellStyle name="_Adj - 合景2006_PUD breakdown (25 May 07) 1" xfId="5392"/>
    <cellStyle name="_Adj - 合景2006_PUD breakdown (25 May 07) 1 2" xfId="3799"/>
    <cellStyle name="_Adj - 合景2006_PUD breakdown (25 May 07) 2" xfId="5458"/>
    <cellStyle name="_Adj - 合景2006_PUD breakdown (25 May 07) 2 2" xfId="7009"/>
    <cellStyle name="_Adj - 合景2006_PUD by company (26 May 07)" xfId="6822"/>
    <cellStyle name="_Adj - 合景2006_PUD by company (26 May 07) 1" xfId="1163"/>
    <cellStyle name="_Adj - 合景2006_PUD by company (26 May 07) 1 2" xfId="7011"/>
    <cellStyle name="_Adj - 合景2006_PUD by company (26 May 07) 2" xfId="1170"/>
    <cellStyle name="_Adj - 合景2006_PUD by company (26 May 07) 2 2" xfId="7013"/>
    <cellStyle name="_Adj - 合景2006_PUD by company (3 Sep 07)" xfId="7015"/>
    <cellStyle name="_Adj - 合景2006_PUD by company (3 Sep 07) 1" xfId="4931"/>
    <cellStyle name="_Adj - 合景2006_PUD by company (3 Sep 07) 1 2" xfId="722"/>
    <cellStyle name="_Adj - 合景2006_PUD by company (3 Sep 07) 2" xfId="4702"/>
    <cellStyle name="_Adj - 合景2006_PUD by company (3 Sep 07) 2 2" xfId="4756"/>
    <cellStyle name="_Adj - 合景2006_PUD to client" xfId="5221"/>
    <cellStyle name="_Adj - 合景2006_PUD to client 1" xfId="7018"/>
    <cellStyle name="_Adj - 合景2006_PUD to client 1 2" xfId="4784"/>
    <cellStyle name="_Adj - 合景2006_PUD to client 2" xfId="7019"/>
    <cellStyle name="_Adj - 合景2006_PUD to client 2 2" xfId="7021"/>
    <cellStyle name="_adj list_to client_30.7.07" xfId="5978"/>
    <cellStyle name="_adj list_to client_30.7.07 1" xfId="2166"/>
    <cellStyle name="_adj list_to client_30.7.07 1 2" xfId="2176"/>
    <cellStyle name="_adj list_to client_30.7.07 2" xfId="2187"/>
    <cellStyle name="_adj list_to client_30.7.07 2 2" xfId="5980"/>
    <cellStyle name="_ADJ-Conso" xfId="7023"/>
    <cellStyle name="_ADJ-Conso 2" xfId="7025"/>
    <cellStyle name="_A-DSD 2007" xfId="5207"/>
    <cellStyle name="_A-DSD 2007 1" xfId="7026"/>
    <cellStyle name="_A-DSD 2007 1 2" xfId="7027"/>
    <cellStyle name="_A-DSD 2007 2" xfId="7028"/>
    <cellStyle name="_A-DSD 2007 2 2" xfId="3903"/>
    <cellStyle name="_A-Engineering 2007" xfId="6660"/>
    <cellStyle name="_A-Engineering 2007 1" xfId="7030"/>
    <cellStyle name="_A-Engineering 2007 1 2" xfId="2447"/>
    <cellStyle name="_A-Engineering 2007 2" xfId="6666"/>
    <cellStyle name="_A-Engineering 2007 2 2" xfId="7032"/>
    <cellStyle name="_A-Fermentation 2007" xfId="7035"/>
    <cellStyle name="_A-Fermentation 2007 1" xfId="7037"/>
    <cellStyle name="_A-Fermentation 2007 1 2" xfId="7040"/>
    <cellStyle name="_A-Fermentation 2007 2" xfId="7043"/>
    <cellStyle name="_A-Fermentation 2007 2 2" xfId="4134"/>
    <cellStyle name="_A-Industrial 2007" xfId="5784"/>
    <cellStyle name="_A-Industrial 2007 1" xfId="5305"/>
    <cellStyle name="_A-Industrial 2007 1 2" xfId="7046"/>
    <cellStyle name="_A-Industrial 2007 2" xfId="2301"/>
    <cellStyle name="_A-Industrial 2007 2 2" xfId="2304"/>
    <cellStyle name="_AJE" xfId="1027"/>
    <cellStyle name="_AJE 1" xfId="5248"/>
    <cellStyle name="_AJE 1 2" xfId="6269"/>
    <cellStyle name="_AJE 2" xfId="1046"/>
    <cellStyle name="_AJE 2 2" xfId="7047"/>
    <cellStyle name="_AJE_2008" xfId="7053"/>
    <cellStyle name="_AJE_2008 1" xfId="7055"/>
    <cellStyle name="_AJE_2008 1 2" xfId="7057"/>
    <cellStyle name="_AJE_2008 2" xfId="7059"/>
    <cellStyle name="_AJE_2008 2 2" xfId="7062"/>
    <cellStyle name="_AJE_Evergreen - TPE - Appendix V_Scope determination_Dec4" xfId="7063"/>
    <cellStyle name="_AJE_Evergreen - TPE - Appendix V_Scope determination_Dec4 1" xfId="4366"/>
    <cellStyle name="_AJE_Evergreen - TPE - Appendix V_Scope determination_Dec4 1 2" xfId="7065"/>
    <cellStyle name="_AJE_Evergreen - TPE - Appendix V_Scope determination_Dec4 2" xfId="7067"/>
    <cellStyle name="_AJE_Evergreen - TPE - Appendix V_Scope determination_Dec4 2 2" xfId="7071"/>
    <cellStyle name="_AJE_Evergreen - TPE - Appendix V_Scope determination_Dec4_Evergreen - TPE - Appendix V_Scope determination_090902" xfId="6789"/>
    <cellStyle name="_AJE_Evergreen - TPE - Appendix V_Scope determination_Dec4_Evergreen - TPE - Appendix V_Scope determination_090902 1" xfId="6436"/>
    <cellStyle name="_AJE_Evergreen - TPE - Appendix V_Scope determination_Dec4_Evergreen - TPE - Appendix V_Scope determination_090902 1 2" xfId="4497"/>
    <cellStyle name="_AJE_Evergreen - TPE - Appendix V_Scope determination_Dec4_Evergreen - TPE - Appendix V_Scope determination_090902 2" xfId="7075"/>
    <cellStyle name="_AJE_Evergreen - TPE - Appendix V_Scope determination_Dec4_Evergreen - TPE - Appendix V_Scope determination_090902 2 2" xfId="7076"/>
    <cellStyle name="_AJE_Evergreen - TPE - Appendix V_Scope determination_Dec4_Evergreen - TPE - Appendix V_Scope determination_090902_2008" xfId="6106"/>
    <cellStyle name="_AJE_Evergreen - TPE - Appendix V_Scope determination_Dec4_Evergreen - TPE - Appendix V_Scope determination_090902_2008 1" xfId="5808"/>
    <cellStyle name="_AJE_Evergreen - TPE - Appendix V_Scope determination_Dec4_Evergreen - TPE - Appendix V_Scope determination_090902_2008 1 2" xfId="6115"/>
    <cellStyle name="_AJE_Evergreen - TPE - Appendix V_Scope determination_Dec4_Evergreen - TPE - Appendix V_Scope determination_090902_2008 2" xfId="6117"/>
    <cellStyle name="_AJE_Evergreen - TPE - Appendix V_Scope determination_Dec4_Evergreen - TPE - Appendix V_Scope determination_090902_2008 2 2" xfId="1266"/>
    <cellStyle name="_A-Jincheng 2007" xfId="7078"/>
    <cellStyle name="_A-Jincheng 2007 1" xfId="7079"/>
    <cellStyle name="_A-Jincheng 2007 1 2" xfId="1244"/>
    <cellStyle name="_A-Jincheng 2007 2" xfId="3500"/>
    <cellStyle name="_A-Jincheng 2007 2 2" xfId="3502"/>
    <cellStyle name="_A-Modified Starch 2007" xfId="3879"/>
    <cellStyle name="_A-Modified Starch 2007 1" xfId="7084"/>
    <cellStyle name="_A-Modified Starch 2007 1 2" xfId="7085"/>
    <cellStyle name="_A-Modified Starch 2007 2" xfId="7087"/>
    <cellStyle name="_A-Modified Starch 2007 2 2" xfId="7090"/>
    <cellStyle name="_APP_GZ-U_U200-5.28" xfId="7092"/>
    <cellStyle name="_Appendix IV(b)_Individual company TE and Audit Scope Consideration-updated-annulized" xfId="7093"/>
    <cellStyle name="_Appendix IV(b)_Individual company TE and Audit Scope Consideration-updated-annulized 1" xfId="2439"/>
    <cellStyle name="_Appendix IV(b)_Individual company TE and Audit Scope Consideration-updated-annulized 1 2" xfId="3131"/>
    <cellStyle name="_Appendix IV(b)_Individual company TE and Audit Scope Consideration-updated-annulized 2" xfId="7095"/>
    <cellStyle name="_Appendix IV(b)_Individual company TE and Audit Scope Consideration-updated-annulized 2 2" xfId="7098"/>
    <cellStyle name="_Appendix IV(b)_Individual company TE and Audit Scope Consideration-updated-annulized 2 2 2" xfId="5751"/>
    <cellStyle name="_Appendix IV(b)_Individual company TE and Audit Scope Consideration-updated-annulized_RPT-Evergreen-2006~2008 (RMB)" xfId="7101"/>
    <cellStyle name="_Appendix15_经营性承诺和资本性承诺" xfId="6925"/>
    <cellStyle name="_Appendix9_应交税金（除增值税）明细及变动情况" xfId="7104"/>
    <cellStyle name="_AR confirmation Control list-2004" xfId="1676"/>
    <cellStyle name="_AR confirmation Control list-2004 1" xfId="7105"/>
    <cellStyle name="_AR confirmation Control list-2004 1 2" xfId="7107"/>
    <cellStyle name="_AR confirmation Control list-2004 2" xfId="4096"/>
    <cellStyle name="_AR confirmation Control list-2004 2 2" xfId="4104"/>
    <cellStyle name="_AR confirmation Control list-2004_2006年审计待处理事项清单" xfId="1624"/>
    <cellStyle name="_AR confirmation Control list-2004_2006年审计待处理事项清单 1" xfId="7108"/>
    <cellStyle name="_AR confirmation Control list-2004_2006年审计待处理事项清单 1 2" xfId="906"/>
    <cellStyle name="_AR confirmation Control list-2004_2006年审计待处理事项清单 2" xfId="1641"/>
    <cellStyle name="_AR confirmation Control list-2004_2006年审计待处理事项清单 2 2" xfId="7110"/>
    <cellStyle name="_AR confirmation Control list-2004_2006年审计待处理事项清单_Evergreen Consolidation (RMB)-1118AM" xfId="7115"/>
    <cellStyle name="_AR confirmation Control list-2004_2006年审计待处理事项清单_RPT-Evergreen-2006~2008 (RMB)" xfId="7116"/>
    <cellStyle name="_AR confirmation Control list-2004_Evergreen Consolidation (RMB)-1118AM" xfId="7117"/>
    <cellStyle name="_AR confirmation Control list-2004_F - HeJing Developer" xfId="2232"/>
    <cellStyle name="_AR confirmation Control list-2004_F - HeJing Developer 1" xfId="2235"/>
    <cellStyle name="_AR confirmation Control list-2004_F - HeJing Developer 1 2" xfId="2237"/>
    <cellStyle name="_AR confirmation Control list-2004_F - HeJing Developer 2" xfId="2244"/>
    <cellStyle name="_AR confirmation Control list-2004_F - HeJing Developer 2 2" xfId="2248"/>
    <cellStyle name="_AR confirmation Control list-2004_F - HeJing Developer 2006" xfId="3611"/>
    <cellStyle name="_AR confirmation Control list-2004_F - HeJing Developer 2006 1" xfId="5790"/>
    <cellStyle name="_AR confirmation Control list-2004_F - HeJing Developer 2006 1 2" xfId="832"/>
    <cellStyle name="_AR confirmation Control list-2004_F - HeJing Developer 2006 2" xfId="7118"/>
    <cellStyle name="_AR confirmation Control list-2004_F - HeJing Developer 2006 2 2" xfId="7120"/>
    <cellStyle name="_AR confirmation Control list-2004_F - HeJing Developer 2006_Evergreen Consolidation (RMB)-1118AM" xfId="631"/>
    <cellStyle name="_AR confirmation Control list-2004_F - HeJing Developer 2006_RPT-Evergreen-2006~2008 (RMB)" xfId="4674"/>
    <cellStyle name="_AR confirmation Control list-2004_F - HeJing Developer_Evergreen Consolidation (RMB)-1118AM" xfId="2629"/>
    <cellStyle name="_AR confirmation Control list-2004_F - HeJing Developer_RPT-Evergreen-2006~2008 (RMB)" xfId="3356"/>
    <cellStyle name="_AR confirmation Control list-2004_OP OR Confirmation list to be sent @23.5.07" xfId="7122"/>
    <cellStyle name="_AR confirmation Control list-2004_OP OR Confirmation list to be sent @23.5.07 1" xfId="6786"/>
    <cellStyle name="_AR confirmation Control list-2004_OP OR Confirmation list to be sent @23.5.07 1 2" xfId="7074"/>
    <cellStyle name="_AR confirmation Control list-2004_OP OR Confirmation list to be sent @23.5.07 2" xfId="7127"/>
    <cellStyle name="_AR confirmation Control list-2004_OP OR Confirmation list to be sent @23.5.07 2 2" xfId="4495"/>
    <cellStyle name="_AR confirmation Control list-2004_OP OR Confirmation list to be sent @23.5.07_Evergreen Consolidation (RMB)-1118AM" xfId="7129"/>
    <cellStyle name="_AR confirmation Control list-2004_OP OR Confirmation list to be sent @23.5.07_RPT-Evergreen-2006~2008 (RMB)" xfId="5648"/>
    <cellStyle name="_AR confirmation Control list-2004_P - HeJing Developer (06)" xfId="4726"/>
    <cellStyle name="_AR confirmation Control list-2004_P - HeJing Developer (06) 1" xfId="7132"/>
    <cellStyle name="_AR confirmation Control list-2004_P - HeJing Developer (06) 1 2" xfId="7134"/>
    <cellStyle name="_AR confirmation Control list-2004_P - HeJing Developer (06) 2" xfId="5402"/>
    <cellStyle name="_AR confirmation Control list-2004_P - HeJing Developer (06) 2 2" xfId="5410"/>
    <cellStyle name="_AR confirmation Control list-2004_P - HeJing Developer (06)_Evergreen Consolidation (RMB)-1118AM" xfId="3077"/>
    <cellStyle name="_AR confirmation Control list-2004_P - HeJing Developer (06)_RPT-Evergreen-2006~2008 (RMB)" xfId="5691"/>
    <cellStyle name="_AR confirmation Control list-2004_P - HeJing Developer 2006 (MY) 15.2.07" xfId="7139"/>
    <cellStyle name="_AR confirmation Control list-2004_P - HeJing Developer 2006 (MY) 15.2.07 1" xfId="5256"/>
    <cellStyle name="_AR confirmation Control list-2004_P - HeJing Developer 2006 (MY) 15.2.07 1 2" xfId="7141"/>
    <cellStyle name="_AR confirmation Control list-2004_P - HeJing Developer 2006 (MY) 15.2.07 2" xfId="7143"/>
    <cellStyle name="_AR confirmation Control list-2004_P - HeJing Developer 2006 (MY) 15.2.07 2 2" xfId="6501"/>
    <cellStyle name="_AR confirmation Control list-2004_P - HeJing Developer 2006 (MY) 15.2.07_Evergreen Consolidation (RMB)-1118AM" xfId="7145"/>
    <cellStyle name="_AR confirmation Control list-2004_P - HeJing Developer 2006 (MY) 15.2.07_RPT-Evergreen-2006~2008 (RMB)" xfId="7148"/>
    <cellStyle name="_AR confirmation Control list-2004_P - HeJing Developer 2006 (MY) 3.2.07" xfId="7151"/>
    <cellStyle name="_AR confirmation Control list-2004_P - HeJing Developer 2006 (MY) 3.2.07 1" xfId="7152"/>
    <cellStyle name="_AR confirmation Control list-2004_P - HeJing Developer 2006 (MY) 3.2.07 1 2" xfId="7155"/>
    <cellStyle name="_AR confirmation Control list-2004_P - HeJing Developer 2006 (MY) 3.2.07 2" xfId="4707"/>
    <cellStyle name="_AR confirmation Control list-2004_P - HeJing Developer 2006 (MY) 3.2.07 2 2" xfId="7158"/>
    <cellStyle name="_AR confirmation Control list-2004_P - HeJing Developer 2006 (MY) 3.2.07_Evergreen Consolidation (RMB)-1118AM" xfId="7161"/>
    <cellStyle name="_AR confirmation Control list-2004_P - HeJing Developer 2006 (MY) 3.2.07_RPT-Evergreen-2006~2008 (RMB)" xfId="7163"/>
    <cellStyle name="_AR confirmation Control list-2004_P_HeJing Developer" xfId="7165"/>
    <cellStyle name="_AR confirmation Control list-2004_P_HeJing Developer 1" xfId="7170"/>
    <cellStyle name="_AR confirmation Control list-2004_P_HeJing Developer 1 2" xfId="5661"/>
    <cellStyle name="_AR confirmation Control list-2004_P_HeJing Developer 2" xfId="7173"/>
    <cellStyle name="_AR confirmation Control list-2004_P_HeJing Developer 2 2" xfId="5676"/>
    <cellStyle name="_AR confirmation Control list-2004_P_HeJing Developer_Evergreen Consolidation (RMB)-1118AM" xfId="6066"/>
    <cellStyle name="_AR confirmation Control list-2004_P_HeJing Developer_RPT-Evergreen-2006~2008 (RMB)" xfId="7178"/>
    <cellStyle name="_AR confirmation Control list-2004_Rental re-test 2005" xfId="7179"/>
    <cellStyle name="_AR confirmation Control list-2004_Rental re-test 2005 1" xfId="7182"/>
    <cellStyle name="_AR confirmation Control list-2004_Rental re-test 2005 1 2" xfId="7183"/>
    <cellStyle name="_AR confirmation Control list-2004_Rental re-test 2005 2" xfId="7184"/>
    <cellStyle name="_AR confirmation Control list-2004_Rental re-test 2005 2 2" xfId="7185"/>
    <cellStyle name="_AR confirmation Control list-2004_Rental re-test 2005_Evergreen Consolidation (RMB)-1118AM" xfId="7186"/>
    <cellStyle name="_AR confirmation Control list-2004_Rental re-test 2005_RPT-Evergreen-2006~2008 (RMB)" xfId="2531"/>
    <cellStyle name="_AR confirmation Control list-2004_RPT-Evergreen-2006~2008 (RMB)" xfId="6843"/>
    <cellStyle name="_AR confirmation Control list-2004_合景" xfId="7192"/>
    <cellStyle name="_AR confirmation Control list-2004_合景 1" xfId="2895"/>
    <cellStyle name="_AR confirmation Control list-2004_合景 1 2" xfId="2905"/>
    <cellStyle name="_AR confirmation Control list-2004_合景 2" xfId="5318"/>
    <cellStyle name="_AR confirmation Control list-2004_合景 2 2" xfId="3429"/>
    <cellStyle name="_AR confirmation Control list-2004_合景_Evergreen Consolidation (RMB)-1118AM" xfId="7194"/>
    <cellStyle name="_AR confirmation Control list-2004_合景_RPT-Evergreen-2006~2008 (RMB)" xfId="5738"/>
    <cellStyle name="_AR confirmation Control list-2004_合景泰富集團 - 待處理清單  (13.4.07)" xfId="7196"/>
    <cellStyle name="_AR confirmation Control list-2004_合景泰富集團 - 待處理清單  (13.4.07) 1" xfId="3713"/>
    <cellStyle name="_AR confirmation Control list-2004_合景泰富集團 - 待處理清單  (13.4.07) 1 2" xfId="7199"/>
    <cellStyle name="_AR confirmation Control list-2004_合景泰富集團 - 待處理清單  (13.4.07) 2" xfId="7200"/>
    <cellStyle name="_AR confirmation Control list-2004_合景泰富集團 - 待處理清單  (13.4.07) 2 2" xfId="7201"/>
    <cellStyle name="_AR confirmation Control list-2004_合景泰富集團 - 待處理清單  (13.4.07)_Evergreen Consolidation (RMB)-1118AM" xfId="7203"/>
    <cellStyle name="_AR confirmation Control list-2004_合景泰富集團 - 待處理清單  (13.4.07)_RPT-Evergreen-2006~2008 (RMB)" xfId="7206"/>
    <cellStyle name="_AR confirmation Control list-2004_合景泰富集團 - 待處理清單  (27.1.07)" xfId="7208"/>
    <cellStyle name="_AR confirmation Control list-2004_合景泰富集團 - 待處理清單  (27.1.07) 1" xfId="3505"/>
    <cellStyle name="_AR confirmation Control list-2004_合景泰富集團 - 待處理清單  (27.1.07) 1 2" xfId="3510"/>
    <cellStyle name="_AR confirmation Control list-2004_合景泰富集團 - 待處理清單  (27.1.07) 2" xfId="4088"/>
    <cellStyle name="_AR confirmation Control list-2004_合景泰富集團 - 待處理清單  (27.1.07) 2 2" xfId="7168"/>
    <cellStyle name="_AR confirmation Control list-2004_合景泰富集團 - 待處理清單  (27.1.07)_Evergreen Consolidation (RMB)-1118AM" xfId="7167"/>
    <cellStyle name="_AR confirmation Control list-2004_合景泰富集團 - 待處理清單  (27.1.07)_RPT-Evergreen-2006~2008 (RMB)" xfId="2292"/>
    <cellStyle name="_AR confirmation Control list-2004_待處理事项 - 所有公司 (2006年11月8日)  Discussion with KONG" xfId="7188"/>
    <cellStyle name="_AR confirmation Control list-2004_待處理事项 - 所有公司 (2006年11月8日)  Discussion with KONG 1" xfId="7189"/>
    <cellStyle name="_AR confirmation Control list-2004_待處理事项 - 所有公司 (2006年11月8日)  Discussion with KONG 1 2" xfId="7190"/>
    <cellStyle name="_AR confirmation Control list-2004_待處理事项 - 所有公司 (2006年11月8日)  Discussion with KONG 2" xfId="3650"/>
    <cellStyle name="_AR confirmation Control list-2004_待處理事项 - 所有公司 (2006年11月8日)  Discussion with KONG 2 2" xfId="3655"/>
    <cellStyle name="_AR confirmation Control list-2004_待處理事项 - 所有公司 (2006年11月8日)  Discussion with KONG_Evergreen Consolidation (RMB)-1118AM" xfId="6833"/>
    <cellStyle name="_AR confirmation Control list-2004_待處理事项 - 所有公司 (2006年11月8日)  Discussion with KONG_RPT-Evergreen-2006~2008 (RMB)" xfId="5435"/>
    <cellStyle name="_AR-DSO" xfId="7210"/>
    <cellStyle name="_A-Songyuan 2006" xfId="7214"/>
    <cellStyle name="_A-Songyuan 2006 1" xfId="3257"/>
    <cellStyle name="_A-Songyuan 2006 1 2" xfId="7215"/>
    <cellStyle name="_A-Songyuan 2006 2" xfId="7216"/>
    <cellStyle name="_A-Songyuan 2006 2 2" xfId="7217"/>
    <cellStyle name="_A-Xinhengchang_04&amp;05_25.4.07" xfId="6508"/>
    <cellStyle name="_A-Xinhengchang_04&amp;05_25.4.07 1" xfId="4537"/>
    <cellStyle name="_A-Xinhengchang_04&amp;05_25.4.07 1 2" xfId="7219"/>
    <cellStyle name="_A-Xinhengchang_04&amp;05_25.4.07 2" xfId="6512"/>
    <cellStyle name="_A-Xinhengchang_04&amp;05_25.4.07 2 2" xfId="7222"/>
    <cellStyle name="_A-Xinhengchang_04&amp;05_25.4.07 2 2 2" xfId="7226"/>
    <cellStyle name="_A-Xinhengchang_04&amp;05_25.4.07_RPT-Evergreen-2006~2008 (RMB)" xfId="7229"/>
    <cellStyle name="_A-Xinhengchang_06_30.4.07" xfId="779"/>
    <cellStyle name="_A-Xinhengchang_06_30.4.07 1" xfId="3745"/>
    <cellStyle name="_A-Xinhengchang_06_30.4.07 1 2" xfId="6005"/>
    <cellStyle name="_A-Xinhengchang_06_30.4.07 2" xfId="3105"/>
    <cellStyle name="_A-Xinhengchang_06_30.4.07 2 2" xfId="3108"/>
    <cellStyle name="_A-Xinhengchang_06_30.4.07 2 2 2" xfId="5638"/>
    <cellStyle name="_A-Xinhengchang_06_30.4.07_RPT-Evergreen-2006~2008 (RMB)" xfId="4419"/>
    <cellStyle name="_A-Yucheng 2007" xfId="7231"/>
    <cellStyle name="_A-Yucheng 2007 1" xfId="6058"/>
    <cellStyle name="_A-Yucheng 2007 1 2" xfId="6061"/>
    <cellStyle name="_A-Yucheng 2007 2" xfId="7233"/>
    <cellStyle name="_A-Yucheng 2007 2 2" xfId="4994"/>
    <cellStyle name="_Balance sheet-from Lim" xfId="1784"/>
    <cellStyle name="_Balance sheet-from Lim 1" xfId="4624"/>
    <cellStyle name="_Balance sheet-from Lim 1 2" xfId="5510"/>
    <cellStyle name="_Balance sheet-from Lim 2" xfId="7239"/>
    <cellStyle name="_Balance sheet-from Lim 2 2" xfId="7240"/>
    <cellStyle name="_Balance sheet-from Lim_RPT-Evergreen-2006~2008 (RMB)" xfId="5652"/>
    <cellStyle name="_Bank and other loan" xfId="7241"/>
    <cellStyle name="_Bank and other loan 2" xfId="7242"/>
    <cellStyle name="_Bank and other loan_package" xfId="7244"/>
    <cellStyle name="_Bank and other loan_package 2" xfId="7248"/>
    <cellStyle name="_Bank and other loan_package_disclousure need provide by management" xfId="7249"/>
    <cellStyle name="_Bank and other loan_package_YTH EY Reporting Package-2005-james" xfId="610"/>
    <cellStyle name="_Bank and other loan_reporting K&amp;J" xfId="7251"/>
    <cellStyle name="_Bank and other loan_reporting K&amp;J 05" xfId="7252"/>
    <cellStyle name="_Bank and other loan_reporting K&amp;J 05_disclousure need provide by management" xfId="1833"/>
    <cellStyle name="_Bank and other loan_reporting K&amp;J 05_YTH EY Reporting Package-2005-james" xfId="1568"/>
    <cellStyle name="_Bank and other loan_reporting K&amp;J 05_YTH EY Reporting Package-2005-james 2" xfId="1576"/>
    <cellStyle name="_Bank and other loan_reporting K&amp;J_disclousure need provide by management" xfId="5087"/>
    <cellStyle name="_Bank and other loan_reporting K&amp;J_disclousure need provide by management 2" xfId="4218"/>
    <cellStyle name="_Bank and other loan_reporting K&amp;J_YTH EY Reporting Package-2005-james" xfId="1262"/>
    <cellStyle name="_BD Eorder Sales Report04" xfId="7258"/>
    <cellStyle name="_BD REPORT-Aug 2003" xfId="7259"/>
    <cellStyle name="_BD REPORT-Aug 2003_BDM Inventory Movement report Apr-04" xfId="7260"/>
    <cellStyle name="_BD REPORT-Aug 2003_BDM Inventory Movement report Apr-04_MSK F303, F411 (backup) V2" xfId="5102"/>
    <cellStyle name="_BD REPORT-Aug 2003_BDM Inventory Movement report Apr-04_NSK HK Ltd-Dec 05 WP" xfId="7266"/>
    <cellStyle name="_BD REPORT-Aug 2003_BDM Inventory Movement report Apr-04_NSK-Jun 05 - for review" xfId="7267"/>
    <cellStyle name="_BD REPORT-Aug 2003_BDM Inventory Movement report Apr-04_NSK-Jun 05 - for review_MSK F303, F411 (backup) V2" xfId="595"/>
    <cellStyle name="_BD REPORT-Aug 2003_BDM Inventory Movement report Apr-04_NSK-Jun 05 - for review_NSK HK Ltd-Dec 05 WP" xfId="2482"/>
    <cellStyle name="_BD REPORT-Aug 2003_BDM Inventory Movement report Apr-04_NSK-Jun 05 - for review_NSK HK Ltd-Dec 05 WP_updated P" xfId="5972"/>
    <cellStyle name="_BD REPORT-Aug 2003_BDM Inventory Movement report Aug-03" xfId="7268"/>
    <cellStyle name="_BD REPORT-Aug 2003_BDM Inventory Movement report Aug-03_MSK F303, F411 (backup) V2" xfId="2542"/>
    <cellStyle name="_BD REPORT-Aug 2003_BDM Inventory Movement report Aug-03_NSK HK Ltd-Dec 05 WP" xfId="7269"/>
    <cellStyle name="_BD REPORT-Aug 2003_BDM Inventory Movement report Aug-03_NSK-Jun 05 - for review" xfId="6556"/>
    <cellStyle name="_BD REPORT-Aug 2003_BDM Inventory Movement report Aug-03_NSK-Jun 05 - for review_MSK F303, F411 (backup) V2" xfId="7271"/>
    <cellStyle name="_BD REPORT-Aug 2003_BDM Inventory Movement report Aug-03_NSK-Jun 05 - for review_NSK HK Ltd-Dec 05 WP" xfId="6504"/>
    <cellStyle name="_BD REPORT-Aug 2003_BDM Inventory Movement report Aug-03_NSK-Jun 05 - for review_NSK HK Ltd-Dec 05 WP_updated P" xfId="5900"/>
    <cellStyle name="_BD REPORT-Aug 2003_BDM Inventory Movement report Dec-03" xfId="7272"/>
    <cellStyle name="_BD REPORT-Aug 2003_BDM Inventory Movement report Dec-03_MSK F303, F411 (backup) V2" xfId="7275"/>
    <cellStyle name="_BD REPORT-Aug 2003_BDM Inventory Movement report Dec-03_NSK HK Ltd-Dec 05 WP" xfId="7277"/>
    <cellStyle name="_BD REPORT-Aug 2003_BDM Inventory Movement report Dec-03_NSK-Jun 05 - for review" xfId="7282"/>
    <cellStyle name="_BD REPORT-Aug 2003_BDM Inventory Movement report Dec-03_NSK-Jun 05 - for review_MSK F303, F411 (backup) V2" xfId="7285"/>
    <cellStyle name="_BD REPORT-Aug 2003_BDM Inventory Movement report Dec-03_NSK-Jun 05 - for review_NSK HK Ltd-Dec 05 WP" xfId="3760"/>
    <cellStyle name="_BD REPORT-Aug 2003_BDM Inventory Movement report Dec-03_NSK-Jun 05 - for review_NSK HK Ltd-Dec 05 WP_updated P" xfId="7288"/>
    <cellStyle name="_BD REPORT-Aug 2003_BDM Inventory Movement report Feb-04" xfId="7299"/>
    <cellStyle name="_BD REPORT-Aug 2003_BDM Inventory Movement report Feb-04_MSK F303, F411 (backup) V2" xfId="4517"/>
    <cellStyle name="_BD REPORT-Aug 2003_BDM Inventory Movement report Feb-04_NSK HK Ltd-Dec 05 WP" xfId="4816"/>
    <cellStyle name="_BD REPORT-Aug 2003_BDM Inventory Movement report Feb-04_NSK-Jun 05 - for review" xfId="1344"/>
    <cellStyle name="_BD REPORT-Aug 2003_BDM Inventory Movement report Feb-04_NSK-Jun 05 - for review_MSK F303, F411 (backup) V2" xfId="6941"/>
    <cellStyle name="_BD REPORT-Aug 2003_BDM Inventory Movement report Feb-04_NSK-Jun 05 - for review_NSK HK Ltd-Dec 05 WP" xfId="7302"/>
    <cellStyle name="_BD REPORT-Aug 2003_BDM Inventory Movement report Feb-04_NSK-Jun 05 - for review_NSK HK Ltd-Dec 05 WP_updated P" xfId="5920"/>
    <cellStyle name="_BD REPORT-Aug 2003_BDM Inventory Movement report Jan-04" xfId="7306"/>
    <cellStyle name="_BD REPORT-Aug 2003_BDM Inventory Movement report Jan-04_MSK F303, F411 (backup) V2" xfId="7307"/>
    <cellStyle name="_BD REPORT-Aug 2003_BDM Inventory Movement report Jan-04_NSK HK Ltd-Dec 05 WP" xfId="7224"/>
    <cellStyle name="_BD REPORT-Aug 2003_BDM Inventory Movement report Jan-04_NSK-Jun 05 - for review" xfId="6403"/>
    <cellStyle name="_BD REPORT-Aug 2003_BDM Inventory Movement report Jan-04_NSK-Jun 05 - for review_MSK F303, F411 (backup) V2" xfId="7263"/>
    <cellStyle name="_BD REPORT-Aug 2003_BDM Inventory Movement report Jan-04_NSK-Jun 05 - for review_NSK HK Ltd-Dec 05 WP" xfId="7309"/>
    <cellStyle name="_BD REPORT-Aug 2003_BDM Inventory Movement report Jan-04_NSK-Jun 05 - for review_NSK HK Ltd-Dec 05 WP_updated P" xfId="5441"/>
    <cellStyle name="_BD REPORT-Aug 2003_BDM Inventory Movement report Jun-04" xfId="7310"/>
    <cellStyle name="_BD REPORT-Aug 2003_BDM Inventory Movement report Jun-04_MSK F303, F411 (backup) V2" xfId="7314"/>
    <cellStyle name="_BD REPORT-Aug 2003_BDM Inventory Movement report Jun-04_NSK HK Ltd-Dec 05 WP" xfId="7041"/>
    <cellStyle name="_BD REPORT-Aug 2003_BDM Inventory Movement report Jun-04_NSK-Jun 05 - for review" xfId="7317"/>
    <cellStyle name="_BD REPORT-Aug 2003_BDM Inventory Movement report Jun-04_NSK-Jun 05 - for review_MSK F303, F411 (backup) V2" xfId="744"/>
    <cellStyle name="_BD REPORT-Aug 2003_BDM Inventory Movement report Jun-04_NSK-Jun 05 - for review_NSK HK Ltd-Dec 05 WP" xfId="4787"/>
    <cellStyle name="_BD REPORT-Aug 2003_BDM Inventory Movement report Jun-04_NSK-Jun 05 - for review_NSK HK Ltd-Dec 05 WP_updated P" xfId="7318"/>
    <cellStyle name="_BD REPORT-Aug 2003_BDM Inventory Movement report Mar-04" xfId="4901"/>
    <cellStyle name="_BD REPORT-Aug 2003_BDM Inventory Movement report Mar-04_MSK F303, F411 (backup) V2" xfId="688"/>
    <cellStyle name="_BD REPORT-Aug 2003_BDM Inventory Movement report Mar-04_NSK HK Ltd-Dec 05 WP" xfId="7232"/>
    <cellStyle name="_BD REPORT-Aug 2003_BDM Inventory Movement report Mar-04_NSK-Jun 05 - for review" xfId="3989"/>
    <cellStyle name="_BD REPORT-Aug 2003_BDM Inventory Movement report Mar-04_NSK-Jun 05 - for review_MSK F303, F411 (backup) V2" xfId="7295"/>
    <cellStyle name="_BD REPORT-Aug 2003_BDM Inventory Movement report Mar-04_NSK-Jun 05 - for review_NSK HK Ltd-Dec 05 WP" xfId="4255"/>
    <cellStyle name="_BD REPORT-Aug 2003_BDM Inventory Movement report Mar-04_NSK-Jun 05 - for review_NSK HK Ltd-Dec 05 WP_updated P" xfId="7319"/>
    <cellStyle name="_BD REPORT-Aug 2003_BDM Inventory Movement report May-04" xfId="7322"/>
    <cellStyle name="_BD REPORT-Aug 2003_BDM Inventory Movement report May-04_MSK F303, F411 (backup) V2" xfId="7323"/>
    <cellStyle name="_BD REPORT-Aug 2003_BDM Inventory Movement report May-04_NSK HK Ltd-Dec 05 WP" xfId="7324"/>
    <cellStyle name="_BD REPORT-Aug 2003_BDM Inventory Movement report May-04_NSK-Jun 05 - for review" xfId="7325"/>
    <cellStyle name="_BD REPORT-Aug 2003_BDM Inventory Movement report May-04_NSK-Jun 05 - for review_MSK F303, F411 (backup) V2" xfId="2429"/>
    <cellStyle name="_BD REPORT-Aug 2003_BDM Inventory Movement report May-04_NSK-Jun 05 - for review_NSK HK Ltd-Dec 05 WP" xfId="3932"/>
    <cellStyle name="_BD REPORT-Aug 2003_BDM Inventory Movement report May-04_NSK-Jun 05 - for review_NSK HK Ltd-Dec 05 WP_updated P" xfId="7327"/>
    <cellStyle name="_BD REPORT-Aug 2003_BDM Inventory Movement report Nov-03" xfId="7330"/>
    <cellStyle name="_BD REPORT-Aug 2003_BDM Inventory Movement report Nov-03_MSK F303, F411 (backup) V2" xfId="7335"/>
    <cellStyle name="_BD REPORT-Aug 2003_BDM Inventory Movement report Nov-03_NSK HK Ltd-Dec 05 WP" xfId="1884"/>
    <cellStyle name="_BD REPORT-Aug 2003_BDM Inventory Movement report Nov-03_NSK-Jun 05 - for review" xfId="7336"/>
    <cellStyle name="_BD REPORT-Aug 2003_BDM Inventory Movement report Nov-03_NSK-Jun 05 - for review_MSK F303, F411 (backup) V2" xfId="6179"/>
    <cellStyle name="_BD REPORT-Aug 2003_BDM Inventory Movement report Nov-03_NSK-Jun 05 - for review_NSK HK Ltd-Dec 05 WP" xfId="7337"/>
    <cellStyle name="_BD REPORT-Aug 2003_BDM Inventory Movement report Nov-03_NSK-Jun 05 - for review_NSK HK Ltd-Dec 05 WP_updated P" xfId="3782"/>
    <cellStyle name="_BD REPORT-Aug 2003_BDM Inventory Movement report Oct-03" xfId="7339"/>
    <cellStyle name="_BD REPORT-Aug 2003_BDM Inventory Movement report Oct-03_MSK F303, F411 (backup) V2" xfId="1094"/>
    <cellStyle name="_BD REPORT-Aug 2003_BDM Inventory Movement report Oct-03_NSK HK Ltd-Dec 05 WP" xfId="7342"/>
    <cellStyle name="_BD REPORT-Aug 2003_BDM Inventory Movement report Oct-03_NSK-Jun 05 - for review" xfId="6231"/>
    <cellStyle name="_BD REPORT-Aug 2003_BDM Inventory Movement report Oct-03_NSK-Jun 05 - for review_MSK F303, F411 (backup) V2" xfId="4828"/>
    <cellStyle name="_BD REPORT-Aug 2003_BDM Inventory Movement report Oct-03_NSK-Jun 05 - for review_NSK HK Ltd-Dec 05 WP" xfId="7345"/>
    <cellStyle name="_BD REPORT-Aug 2003_BDM Inventory Movement report Oct-03_NSK-Jun 05 - for review_NSK HK Ltd-Dec 05 WP_updated P" xfId="4736"/>
    <cellStyle name="_BD REPORT-Aug 2003_BDM Inventory Movement report Sep-03" xfId="7347"/>
    <cellStyle name="_BD REPORT-Aug 2003_BDM Inventory Movement report Sep-03_MSK F303, F411 (backup) V2" xfId="3315"/>
    <cellStyle name="_BD REPORT-Aug 2003_BDM Inventory Movement report Sep-03_NSK HK Ltd-Dec 05 WP" xfId="2326"/>
    <cellStyle name="_BD REPORT-Aug 2003_BDM Inventory Movement report Sep-03_NSK-Jun 05 - for review" xfId="7350"/>
    <cellStyle name="_BD REPORT-Aug 2003_BDM Inventory Movement report Sep-03_NSK-Jun 05 - for review_MSK F303, F411 (backup) V2" xfId="6780"/>
    <cellStyle name="_BD REPORT-Aug 2003_BDM Inventory Movement report Sep-03_NSK-Jun 05 - for review_NSK HK Ltd-Dec 05 WP" xfId="6266"/>
    <cellStyle name="_BD REPORT-Aug 2003_BDM Inventory Movement report Sep-03_NSK-Jun 05 - for review_NSK HK Ltd-Dec 05 WP_updated P" xfId="7300"/>
    <cellStyle name="_BD REPORT-Aug 2003_MSK F303, F411 (backup) V2" xfId="7351"/>
    <cellStyle name="_BD REPORT-Aug 2003_NSK HK Ltd-Dec 05 WP" xfId="7355"/>
    <cellStyle name="_BD REPORT-Aug 2003_NSK-Jun 05 - for review" xfId="1036"/>
    <cellStyle name="_BD REPORT-Aug 2003_NSK-Jun 05 - for review_MSK F303, F411 (backup) V2" xfId="2141"/>
    <cellStyle name="_BD REPORT-Aug 2003_NSK-Jun 05 - for review_NSK HK Ltd-Dec 05 WP" xfId="2508"/>
    <cellStyle name="_BD REPORT-Aug 2003_NSK-Jun 05 - for review_NSK HK Ltd-Dec 05 WP_updated P" xfId="5830"/>
    <cellStyle name="_BD REPORT-Aug 2003_Sales report Jul 04" xfId="7312"/>
    <cellStyle name="_BD REPORT-Aug 2003_Sales report May 04" xfId="947"/>
    <cellStyle name="_BD REPORT-Aug 2003_Sales report May 04_BDM Inventory Movement report Aug-04" xfId="6873"/>
    <cellStyle name="_BD REPORT-Aug 2003_Sales report May 04_BDM Inventory Movement report Aug-04_MSK F303, F411 (backup) V2" xfId="7356"/>
    <cellStyle name="_BD REPORT-Aug 2003_Sales report May 04_BDM Inventory Movement report Aug-04_NSK HK Ltd-Dec 05 WP" xfId="3518"/>
    <cellStyle name="_BD REPORT-Aug 2003_Sales report May 04_BDM Inventory Movement report Aug-04_NSK-Jun 05 - for review" xfId="7346"/>
    <cellStyle name="_BD REPORT-Aug 2003_Sales report May 04_BDM Inventory Movement report Aug-04_NSK-Jun 05 - for review_MSK F303, F411 (backup) V2" xfId="3318"/>
    <cellStyle name="_BD REPORT-Aug 2003_Sales report May 04_BDM Inventory Movement report Aug-04_NSK-Jun 05 - for review_NSK HK Ltd-Dec 05 WP" xfId="2327"/>
    <cellStyle name="_BD REPORT-Aug 2003_Sales report May 04_BDM Inventory Movement report Aug-04_NSK-Jun 05 - for review_NSK HK Ltd-Dec 05 WP_updated P" xfId="7357"/>
    <cellStyle name="_BD REPORT-Aug 2003_Sales report May 04_BDM Inventory Movement report Jul-04" xfId="1477"/>
    <cellStyle name="_BD REPORT-Aug 2003_Sales report May 04_BDM Inventory report 20040930" xfId="7358"/>
    <cellStyle name="_BD REPORT-Aug 2003_Sales report May 04_BDM Inventory report 20040930_MSK F303, F411 (backup) V2" xfId="7360"/>
    <cellStyle name="_BD REPORT-Aug 2003_Sales report May 04_BDM Inventory report 20040930_NSK HK Ltd-Dec 05 WP" xfId="7363"/>
    <cellStyle name="_BD REPORT-Aug 2003_Sales report May 04_BDM Inventory report 20040930_NSK-Jun 05 - for review" xfId="4918"/>
    <cellStyle name="_BD REPORT-Aug 2003_Sales report May 04_BDM Inventory report 20040930_NSK-Jun 05 - for review_MSK F303, F411 (backup) V2" xfId="6089"/>
    <cellStyle name="_BD REPORT-Aug 2003_Sales report May 04_BDM Inventory report 20040930_NSK-Jun 05 - for review_NSK HK Ltd-Dec 05 WP" xfId="7364"/>
    <cellStyle name="_BD REPORT-Aug 2003_Sales report May 04_BDM Inventory report 20040930_NSK-Jun 05 - for review_NSK HK Ltd-Dec 05 WP_updated P" xfId="5091"/>
    <cellStyle name="_BD REPORT-Aug 2003_Sales report May 04_MSK F303, F411 (backup) V2" xfId="3838"/>
    <cellStyle name="_BD REPORT-Aug 2003_Sales report May 04_NSK HK Ltd-Dec 05 WP" xfId="5857"/>
    <cellStyle name="_BD REPORT-Aug 2003_Sales report May 04_NSK-Jun 05 - for review" xfId="4082"/>
    <cellStyle name="_BD REPORT-Aug 2003_Sales report May 04_NSK-Jun 05 - for review_MSK F303, F411 (backup) V2" xfId="1768"/>
    <cellStyle name="_BD REPORT-Aug 2003_Sales report May 04_NSK-Jun 05 - for review_NSK HK Ltd-Dec 05 WP" xfId="7365"/>
    <cellStyle name="_BD REPORT-Aug 2003_Sales report May 04_NSK-Jun 05 - for review_NSK HK Ltd-Dec 05 WP_updated P" xfId="3952"/>
    <cellStyle name="_BD Reports and Schedule Follow-up-revise" xfId="7366"/>
    <cellStyle name="_BD Reports and Schedule Follow-up-revise_MSK F303, F411 (backup) V2" xfId="6303"/>
    <cellStyle name="_BD Reports and Schedule Follow-up-revise_NSK HK Ltd-Dec 05 WP" xfId="5681"/>
    <cellStyle name="_BD Reports and Schedule Follow-up-revise_NSK-Jun 05 - for review" xfId="7344"/>
    <cellStyle name="_BD Reports and Schedule Follow-up-revise_NSK-Jun 05 - for review_MSK F303, F411 (backup) V2" xfId="2730"/>
    <cellStyle name="_BD Reports and Schedule Follow-up-revise_NSK-Jun 05 - for review_NSK HK Ltd-Dec 05 WP" xfId="3701"/>
    <cellStyle name="_BD Reports and Schedule Follow-up-revise_NSK-Jun 05 - for review_NSK HK Ltd-Dec 05 WP_updated P" xfId="4323"/>
    <cellStyle name="_BD Reports and Schedule Follow-up-revise_SHRDC BDM Inventory Report 2003-5" xfId="7369"/>
    <cellStyle name="_BD Reports and Schedule Follow-up-revise_SHRDC BDM Inventory Report 2003-5_MSK F303, F411 (backup) V2" xfId="6462"/>
    <cellStyle name="_BD Reports and Schedule Follow-up-revise_SHRDC BDM Inventory Report 2003-5_NSK HK Ltd-Dec 05 WP" xfId="7372"/>
    <cellStyle name="_BD Reports and Schedule Follow-up-revise_SHRDC BDM Inventory Report 2003-5_NSK-Jun 05 - for review" xfId="7376"/>
    <cellStyle name="_BD Reports and Schedule Follow-up-revise_SHRDC BDM Inventory Report 2003-5_NSK-Jun 05 - for review_MSK F303, F411 (backup) V2" xfId="7378"/>
    <cellStyle name="_BD Reports and Schedule Follow-up-revise_SHRDC BDM Inventory Report 2003-5_NSK-Jun 05 - for review_NSK HK Ltd-Dec 05 WP" xfId="5668"/>
    <cellStyle name="_BD Reports and Schedule Follow-up-revise_SHRDC BDM Inventory Report 2003-5_NSK-Jun 05 - for review_NSK HK Ltd-Dec 05 WP_updated P" xfId="6012"/>
    <cellStyle name="_BDM Inventory Movement report Apr-04" xfId="7380"/>
    <cellStyle name="_BDM Inventory Movement report Aug-03" xfId="7381"/>
    <cellStyle name="_BDM Inventory Movement report Aug-03_MSK F303, F411 (backup) V2" xfId="3381"/>
    <cellStyle name="_BDM Inventory Movement report Aug-03_NSK HK Ltd-Dec 05 WP" xfId="5363"/>
    <cellStyle name="_BDM Inventory Movement report Aug-03_NSK-Jun 05 - for review" xfId="1952"/>
    <cellStyle name="_BDM Inventory Movement report Aug-03_NSK-Jun 05 - for review_MSK F303, F411 (backup) V2" xfId="4241"/>
    <cellStyle name="_BDM Inventory Movement report Aug-03_NSK-Jun 05 - for review_NSK HK Ltd-Dec 05 WP" xfId="1026"/>
    <cellStyle name="_BDM Inventory Movement report Aug-03_NSK-Jun 05 - for review_NSK HK Ltd-Dec 05 WP_updated P" xfId="6401"/>
    <cellStyle name="_BDM Inventory Movement report Dec-03" xfId="7383"/>
    <cellStyle name="_BDM Inventory Movement report Feb-04" xfId="7385"/>
    <cellStyle name="_BDM Inventory Movement report Jan-04" xfId="1673"/>
    <cellStyle name="_BDM Inventory Movement report Jun-04" xfId="7389"/>
    <cellStyle name="_BDM Inventory Movement report Mar-04" xfId="7391"/>
    <cellStyle name="_BDM Inventory Movement report May-04" xfId="7392"/>
    <cellStyle name="_BDM Inventory Movement report Nov-03" xfId="4384"/>
    <cellStyle name="_BDM Inventory Movement report Oct-03" xfId="3670"/>
    <cellStyle name="_BDM Inventory Movement report Oct-03_MSK F303, F411 (backup) V2" xfId="7395"/>
    <cellStyle name="_BDM Inventory Movement report Oct-03_NSK HK Ltd-Dec 05 WP" xfId="7399"/>
    <cellStyle name="_BDM Inventory Movement report Oct-03_NSK-Jun 05 - for review" xfId="2614"/>
    <cellStyle name="_BDM Inventory Movement report Oct-03_NSK-Jun 05 - for review_MSK F303, F411 (backup) V2" xfId="7404"/>
    <cellStyle name="_BDM Inventory Movement report Oct-03_NSK-Jun 05 - for review_NSK HK Ltd-Dec 05 WP" xfId="7407"/>
    <cellStyle name="_BDM Inventory Movement report Oct-03_NSK-Jun 05 - for review_NSK HK Ltd-Dec 05 WP_updated P" xfId="7410"/>
    <cellStyle name="_BDM Inventory Movement report Sep-03" xfId="7412"/>
    <cellStyle name="_BDM Inventory Movement report Sep-03_MSK F303, F411 (backup) V2" xfId="7413"/>
    <cellStyle name="_BDM Inventory Movement report Sep-03_NSK HK Ltd-Dec 05 WP" xfId="6173"/>
    <cellStyle name="_BDM Inventory Movement report Sep-03_NSK-Jun 05 - for review" xfId="1747"/>
    <cellStyle name="_BDM Inventory Movement report Sep-03_NSK-Jun 05 - for review_MSK F303, F411 (backup) V2" xfId="1504"/>
    <cellStyle name="_BDM Inventory Movement report Sep-03_NSK-Jun 05 - for review_NSK HK Ltd-Dec 05 WP" xfId="7417"/>
    <cellStyle name="_BDM Inventory Movement report Sep-03_NSK-Jun 05 - for review_NSK HK Ltd-Dec 05 WP_updated P" xfId="7422"/>
    <cellStyle name="_BDM Nov-03" xfId="3149"/>
    <cellStyle name="_BDM质量检测货物清单－更新20040903" xfId="1741"/>
    <cellStyle name="_BDM质量检测货物清单－更新20040903_MSK F303, F411 (backup) V2" xfId="4539"/>
    <cellStyle name="_BDM质量检测货物清单－更新20040903_NSK HK Ltd-Dec 05 WP" xfId="7426"/>
    <cellStyle name="_BDM质量检测货物清单－更新20040903_NSK-Jun 05 - for review" xfId="6114"/>
    <cellStyle name="_BDM质量检测货物清单－更新20040903_NSK-Jun 05 - for review_MSK F303, F411 (backup) V2" xfId="7427"/>
    <cellStyle name="_BDM质量检测货物清单－更新20040903_NSK-Jun 05 - for review_NSK HK Ltd-Dec 05 WP" xfId="7430"/>
    <cellStyle name="_BDM质量检测货物清单－更新20040903_NSK-Jun 05 - for review_NSK HK Ltd-Dec 05 WP_updated P" xfId="3919"/>
    <cellStyle name="_BDM质量检测进度表-09" xfId="7432"/>
    <cellStyle name="_BDM质量检测进度表-09_MSK F303, F411 (backup) V2" xfId="7433"/>
    <cellStyle name="_BDM质量检测进度表-09_NSK HK Ltd-Dec 05 WP" xfId="7435"/>
    <cellStyle name="_BDM质量检测进度表-09_NSK-Jun 05 - for review" xfId="1292"/>
    <cellStyle name="_BDM质量检测进度表-09_NSK-Jun 05 - for review_MSK F303, F411 (backup) V2" xfId="2276"/>
    <cellStyle name="_BDM质量检测进度表-09_NSK-Jun 05 - for review_NSK HK Ltd-Dec 05 WP" xfId="7400"/>
    <cellStyle name="_BDM质量检测进度表-09_NSK-Jun 05 - for review_NSK HK Ltd-Dec 05 WP_updated P" xfId="6533"/>
    <cellStyle name="_BDM质量检测进度表-091" xfId="2771"/>
    <cellStyle name="_BDM质量检测进度表-091_MSK F303, F411 (backup) V2" xfId="7437"/>
    <cellStyle name="_BDM质量检测进度表-091_NSK HK Ltd-Dec 05 WP" xfId="7439"/>
    <cellStyle name="_BDM质量检测进度表-091_NSK-Jun 05 - for review" xfId="2214"/>
    <cellStyle name="_BDM质量检测进度表-091_NSK-Jun 05 - for review_MSK F303, F411 (backup) V2" xfId="5698"/>
    <cellStyle name="_BDM质量检测进度表-091_NSK-Jun 05 - for review_NSK HK Ltd-Dec 05 WP" xfId="4732"/>
    <cellStyle name="_BDM质量检测进度表-091_NSK-Jun 05 - for review_NSK HK Ltd-Dec 05 WP_updated P" xfId="7083"/>
    <cellStyle name="_BJRDC盘点明细表－2004-3-31(3)" xfId="7441"/>
    <cellStyle name="_BJRDC盘点明细表－2004-3-31(3)_MSK F303, F411 (backup) V2" xfId="4229"/>
    <cellStyle name="_BJRDC盘点明细表－2004-3-31(3)_NSK HK Ltd-Dec 05 WP" xfId="7445"/>
    <cellStyle name="_BJRDC盘点明细表－2004-3-31(3)_NSK-Jun 05 - for review" xfId="7447"/>
    <cellStyle name="_BJRDC盘点明细表－2004-3-31(3)_NSK-Jun 05 - for review_MSK F303, F411 (backup) V2" xfId="7448"/>
    <cellStyle name="_BJRDC盘点明细表－2004-3-31(3)_NSK-Jun 05 - for review_NSK HK Ltd-Dec 05 WP" xfId="7451"/>
    <cellStyle name="_BJRDC盘点明细表－2004-3-31(3)_NSK-Jun 05 - for review_NSK HK Ltd-Dec 05 WP_updated P" xfId="7454"/>
    <cellStyle name="_BK - K - Fixed Assets" xfId="3826"/>
    <cellStyle name="_BK - K - Fixed Assets 2" xfId="7459"/>
    <cellStyle name="_BK - K - Fixed Assets_addition2003" xfId="6519"/>
    <cellStyle name="_BK - K - Fixed Assets_Book1" xfId="3073"/>
    <cellStyle name="_BK - K - Fixed Assets_D" xfId="7464"/>
    <cellStyle name="_BK - K - Fixed Assets_DEG- K - Fixed Assets" xfId="7466"/>
    <cellStyle name="_BK - K - Fixed Assets_DEG- K - Fixed Assets 2" xfId="872"/>
    <cellStyle name="_BK - K - Fixed Assets_DEG- K - Fixed Assets_K_YF_Fixed Assets-12.13" xfId="7467"/>
    <cellStyle name="_BK - K - Fixed Assets_DEG- K - Fixed Assets_K_YF_Fixed Assets-12.13_addition2003" xfId="2713"/>
    <cellStyle name="_BK - K - Fixed Assets_DEG- K - Fixed Assets_K_YF_Fixed Assets-12.13_addition2003 2" xfId="2715"/>
    <cellStyle name="_BK - K - Fixed Assets_DEG- K - Fixed Assets_K_YF_Fixed Assets-12.13_Book1" xfId="4578"/>
    <cellStyle name="_BK - K - Fixed Assets_DEG- K - Fixed Assets_K_YF_Fixed Assets-12.13_Book1 2" xfId="7469"/>
    <cellStyle name="_BK - K - Fixed Assets_DEG- K - Fixed Assets_K_YF_Fixed Assets-12.13_D" xfId="7470"/>
    <cellStyle name="_BK - K - Fixed Assets_DEG- K - Fixed Assets_K_YF_Fixed Assets-12.13_D 2" xfId="7472"/>
    <cellStyle name="_BK - K - Fixed Assets_DEG- K - Fixed Assets_K_YF_Fixed Assets-12.13_K_YF_Fixed Assets-12.22" xfId="7473"/>
    <cellStyle name="_BK - K - Fixed Assets_DEG- K - Fixed Assets_K_YF_Fixed Assets-12.13_K_YF_Fixed Assets-12.22 2" xfId="4745"/>
    <cellStyle name="_BK - K - Fixed Assets_DEG- K - Fixed Assets_K_YF_Fixed Assets-12.13_K200-04" xfId="7475"/>
    <cellStyle name="_BK - K - Fixed Assets_DEG- K - Fixed Assets_SX-FA-12.14" xfId="7479"/>
    <cellStyle name="_BK - K - Fixed Assets_DEG- K - Fixed Assets_SX-FA-12.14 2" xfId="7484"/>
    <cellStyle name="_BK - K - Fixed Assets_DEG- K - Fixed Assets_SX-FA-12.14_addition2003" xfId="3895"/>
    <cellStyle name="_BK - K - Fixed Assets_DEG- K - Fixed Assets_SX-FA-12.14_addition2003 2" xfId="7485"/>
    <cellStyle name="_BK - K - Fixed Assets_DEG- K - Fixed Assets_SX-FA-12.14_Book1" xfId="7487"/>
    <cellStyle name="_BK - K - Fixed Assets_DEG- K - Fixed Assets_SX-FA-12.14_Book1 2" xfId="7488"/>
    <cellStyle name="_BK - K - Fixed Assets_DEG- K - Fixed Assets_SX-FA-12.14_D" xfId="3240"/>
    <cellStyle name="_BK - K - Fixed Assets_DEG- K - Fixed Assets_SX-FA-12.14_D 2" xfId="3247"/>
    <cellStyle name="_BK - K - Fixed Assets_DEG- K - Fixed Assets_SX-FA-12.14_K_YF_Fixed Assets-12.22" xfId="7490"/>
    <cellStyle name="_BK - K - Fixed Assets_DEG- K - Fixed Assets_SX-FA-12.14_K200-04" xfId="7213"/>
    <cellStyle name="_BK - K - Fixed Assets_DEG- K - Fixed Assets_YF_K_Fixed assets" xfId="7491"/>
    <cellStyle name="_BK - K - Fixed Assets_DEG- K - Fixed Assets_YF_K_Fixed Assets 03 &amp; 04" xfId="3544"/>
    <cellStyle name="_BK - K - Fixed Assets_DEG- K - Fixed Assets_YF_K_Fixed Assets 03 &amp; 04 2" xfId="5466"/>
    <cellStyle name="_BK - K - Fixed Assets_DEG- K - Fixed Assets_YF_K_Fixed Assets 03 &amp; 04_addition2003" xfId="4541"/>
    <cellStyle name="_BK - K - Fixed Assets_DEG- K - Fixed Assets_YF_K_Fixed Assets 03 &amp; 04_addition2003 2" xfId="4582"/>
    <cellStyle name="_BK - K - Fixed Assets_DEG- K - Fixed Assets_YF_K_Fixed Assets 03 &amp; 04_Book1" xfId="7493"/>
    <cellStyle name="_BK - K - Fixed Assets_DEG- K - Fixed Assets_YF_K_Fixed Assets 03 &amp; 04_D" xfId="7494"/>
    <cellStyle name="_BK - K - Fixed Assets_DEG- K - Fixed Assets_YF_K_Fixed Assets 03 &amp; 04_K_YF_Fixed Assets-12.22" xfId="7414"/>
    <cellStyle name="_BK - K - Fixed Assets_DEG- K - Fixed Assets_YF_K_Fixed Assets 03 &amp; 04_K_YF_Fixed Assets-12.22 2" xfId="7496"/>
    <cellStyle name="_BK - K - Fixed Assets_DEG- K - Fixed Assets_YF_K_Fixed Assets 03 &amp; 04_K200-04" xfId="7500"/>
    <cellStyle name="_BK - K - Fixed Assets_DEG- K - Fixed Assets_YF_K_Fixed Assets 03 &amp; 04_K200-04 2" xfId="7502"/>
    <cellStyle name="_BK - K - Fixed Assets_DEG- K - Fixed Assets_YF_K_Fixed Assets 03 &amp; 04-1" xfId="3740"/>
    <cellStyle name="_BK - K - Fixed Assets_DEG- K - Fixed Assets_YF_K_Fixed Assets 03 &amp; 04-1_addition2003" xfId="3750"/>
    <cellStyle name="_BK - K - Fixed Assets_DEG- K - Fixed Assets_YF_K_Fixed Assets 03 &amp; 04-1_addition2003 2" xfId="3761"/>
    <cellStyle name="_BK - K - Fixed Assets_DEG- K - Fixed Assets_YF_K_Fixed Assets 03 &amp; 04-1_Book1" xfId="3764"/>
    <cellStyle name="_BK - K - Fixed Assets_DEG- K - Fixed Assets_YF_K_Fixed Assets 03 &amp; 04-1_Book1 2" xfId="3766"/>
    <cellStyle name="_BK - K - Fixed Assets_DEG- K - Fixed Assets_YF_K_Fixed Assets 03 &amp; 04-1_D" xfId="3772"/>
    <cellStyle name="_BK - K - Fixed Assets_DEG- K - Fixed Assets_YF_K_Fixed Assets 03 &amp; 04-1_D 2" xfId="7503"/>
    <cellStyle name="_BK - K - Fixed Assets_DEG- K - Fixed Assets_YF_K_Fixed Assets 03 &amp; 04-1_K_YF_Fixed Assets-12.22" xfId="3963"/>
    <cellStyle name="_BK - K - Fixed Assets_DEG- K - Fixed Assets_YF_K_Fixed Assets 03 &amp; 04-1_K_YF_Fixed Assets-12.22 2" xfId="4866"/>
    <cellStyle name="_BK - K - Fixed Assets_DEG- K - Fixed Assets_YF_K_Fixed Assets 03 &amp; 04-1_K200-04" xfId="3970"/>
    <cellStyle name="_BK - K - Fixed Assets_DEG- K - Fixed Assets_YF_K_Fixed Assets 03 &amp; 04-1_K200-04 2" xfId="3974"/>
    <cellStyle name="_BK - K - Fixed Assets_DEG- K - Fixed Assets_YF_K_Fixed Assets 03 &amp; 04-2" xfId="7506"/>
    <cellStyle name="_BK - K - Fixed Assets_DEG- K - Fixed Assets_YF_K_Fixed Assets 03 &amp; 04-2_addition2003" xfId="4129"/>
    <cellStyle name="_BK - K - Fixed Assets_DEG- K - Fixed Assets_YF_K_Fixed Assets 03 &amp; 04-2_addition2003 2" xfId="4140"/>
    <cellStyle name="_BK - K - Fixed Assets_DEG- K - Fixed Assets_YF_K_Fixed Assets 03 &amp; 04-2_Book1" xfId="7509"/>
    <cellStyle name="_BK - K - Fixed Assets_DEG- K - Fixed Assets_YF_K_Fixed Assets 03 &amp; 04-2_D" xfId="2389"/>
    <cellStyle name="_BK - K - Fixed Assets_DEG- K - Fixed Assets_YF_K_Fixed Assets 03 &amp; 04-2_D 2" xfId="7511"/>
    <cellStyle name="_BK - K - Fixed Assets_DEG- K - Fixed Assets_YF_K_Fixed Assets 03 &amp; 04-2_K_YF_Fixed Assets-12.22" xfId="7512"/>
    <cellStyle name="_BK - K - Fixed Assets_DEG- K - Fixed Assets_YF_K_Fixed Assets 03 &amp; 04-2_K200-04" xfId="1091"/>
    <cellStyle name="_BK - K - Fixed Assets_DEG- K - Fixed Assets_YF_K_Fixed Assets 03 &amp; 04-3" xfId="7516"/>
    <cellStyle name="_BK - K - Fixed Assets_DEG- K - Fixed Assets_YF_K_Fixed Assets 03 &amp; 04-3_addition2003" xfId="7518"/>
    <cellStyle name="_BK - K - Fixed Assets_DEG- K - Fixed Assets_YF_K_Fixed Assets 03 &amp; 04-3_addition2003 2" xfId="4815"/>
    <cellStyle name="_BK - K - Fixed Assets_DEG- K - Fixed Assets_YF_K_Fixed Assets 03 &amp; 04-3_Book1" xfId="7519"/>
    <cellStyle name="_BK - K - Fixed Assets_DEG- K - Fixed Assets_YF_K_Fixed Assets 03 &amp; 04-3_Book1 2" xfId="826"/>
    <cellStyle name="_BK - K - Fixed Assets_DEG- K - Fixed Assets_YF_K_Fixed Assets 03 &amp; 04-3_D" xfId="7522"/>
    <cellStyle name="_BK - K - Fixed Assets_DEG- K - Fixed Assets_YF_K_Fixed Assets 03 &amp; 04-3_D 2" xfId="7524"/>
    <cellStyle name="_BK - K - Fixed Assets_DEG- K - Fixed Assets_YF_K_Fixed Assets 03 &amp; 04-3_K_YF_Fixed Assets-12.22" xfId="6432"/>
    <cellStyle name="_BK - K - Fixed Assets_DEG- K - Fixed Assets_YF_K_Fixed Assets 03 &amp; 04-3_K_YF_Fixed Assets-12.22 2" xfId="4501"/>
    <cellStyle name="_BK - K - Fixed Assets_DEG- K - Fixed Assets_YF_K_Fixed Assets 03 &amp; 04-3_K200-04" xfId="7526"/>
    <cellStyle name="_BK - K - Fixed Assets_DEG- K - Fixed Assets_YF_K_Fixed Assets 03 &amp; 04-3_K200-04 2" xfId="2866"/>
    <cellStyle name="_BK - K - Fixed Assets_DEG- K - Fixed Assets_YF_K_Fixed assets 2" xfId="6125"/>
    <cellStyle name="_BK - K - Fixed Assets_DEG- K - Fixed Assets_YF_K_Fixed assets_addition2003" xfId="4992"/>
    <cellStyle name="_BK - K - Fixed Assets_DEG- K - Fixed Assets_YF_K_Fixed assets_Book1" xfId="7530"/>
    <cellStyle name="_BK - K - Fixed Assets_DEG- K - Fixed Assets_YF_K_Fixed assets_D" xfId="6273"/>
    <cellStyle name="_BK - K - Fixed Assets_DEG- K - Fixed Assets_YF_K_Fixed assets_D 2" xfId="6275"/>
    <cellStyle name="_BK - K - Fixed Assets_DEG- K - Fixed Assets_YF_K_Fixed assets_K_YF_Fixed Assets-12.22" xfId="7532"/>
    <cellStyle name="_BK - K - Fixed Assets_DEG- K - Fixed Assets_YF_K_Fixed assets_K_YF_Fixed Assets-12.22 2" xfId="7533"/>
    <cellStyle name="_BK - K - Fixed Assets_DEG- K - Fixed Assets_YF_K_Fixed assets_K200-04" xfId="7534"/>
    <cellStyle name="_BK - K - Fixed Assets_K_YF_Fixed Assets-12.22" xfId="6164"/>
    <cellStyle name="_BK - K - Fixed Assets_K200-04" xfId="5940"/>
    <cellStyle name="_BK - K - Fixed Assets_K200-04 2" xfId="2082"/>
    <cellStyle name="_BK - technical service" xfId="4275"/>
    <cellStyle name="_BK - technical service_2006年佛山车轮审计资料（安永）" xfId="5016"/>
    <cellStyle name="_BK - technical service_2006年佛山车轮审计资料（安永）_OS of F09" xfId="7536"/>
    <cellStyle name="_BK - technical service_OS of F09" xfId="5342"/>
    <cellStyle name="_BK - technical service_公司信息（往来款函证）" xfId="7514"/>
    <cellStyle name="_BK - technical service_公司信息（往来款函证）_2006年佛山车轮审计资料（安永）" xfId="7538"/>
    <cellStyle name="_BK - technical service_公司信息（往来款函证）_2006年佛山车轮审计资料（安永）_OS of F09" xfId="7540"/>
    <cellStyle name="_BK - technical service_公司信息（往来款函证）_OS of F09" xfId="7541"/>
    <cellStyle name="_BK - U - May 18" xfId="849"/>
    <cellStyle name="_BK - U - May 18_addition2003" xfId="7542"/>
    <cellStyle name="_BK - U - May 18_addition2003 2" xfId="7543"/>
    <cellStyle name="_BK - U - May 18_Book1" xfId="7545"/>
    <cellStyle name="_BK - U - May 18_D" xfId="7547"/>
    <cellStyle name="_BK - U - May 18_D 2" xfId="6860"/>
    <cellStyle name="_BK - U - May 18_DEG- K - Fixed Assets" xfId="7551"/>
    <cellStyle name="_BK - U - May 18_DEG- K - Fixed Assets_K_YF_Fixed Assets-12.13" xfId="7553"/>
    <cellStyle name="_BK - U - May 18_DEG- K - Fixed Assets_K_YF_Fixed Assets-12.13_addition2003" xfId="839"/>
    <cellStyle name="_BK - U - May 18_DEG- K - Fixed Assets_K_YF_Fixed Assets-12.13_Book1" xfId="7555"/>
    <cellStyle name="_BK - U - May 18_DEG- K - Fixed Assets_K_YF_Fixed Assets-12.13_D" xfId="2546"/>
    <cellStyle name="_BK - U - May 18_DEG- K - Fixed Assets_K_YF_Fixed Assets-12.13_D 2" xfId="1187"/>
    <cellStyle name="_BK - U - May 18_DEG- K - Fixed Assets_K_YF_Fixed Assets-12.13_K_YF_Fixed Assets-12.22" xfId="7557"/>
    <cellStyle name="_BK - U - May 18_DEG- K - Fixed Assets_K_YF_Fixed Assets-12.13_K_YF_Fixed Assets-12.22 2" xfId="7138"/>
    <cellStyle name="_BK - U - May 18_DEG- K - Fixed Assets_K_YF_Fixed Assets-12.13_K200-04" xfId="7354"/>
    <cellStyle name="_BK - U - May 18_DEG- K - Fixed Assets_SX-FA-12.14" xfId="4354"/>
    <cellStyle name="_BK - U - May 18_DEG- K - Fixed Assets_SX-FA-12.14_addition2003" xfId="7561"/>
    <cellStyle name="_BK - U - May 18_DEG- K - Fixed Assets_SX-FA-12.14_addition2003 2" xfId="5056"/>
    <cellStyle name="_BK - U - May 18_DEG- K - Fixed Assets_SX-FA-12.14_Book1" xfId="7564"/>
    <cellStyle name="_BK - U - May 18_DEG- K - Fixed Assets_SX-FA-12.14_D" xfId="7565"/>
    <cellStyle name="_BK - U - May 18_DEG- K - Fixed Assets_SX-FA-12.14_D 2" xfId="7286"/>
    <cellStyle name="_BK - U - May 18_DEG- K - Fixed Assets_SX-FA-12.14_K_YF_Fixed Assets-12.22" xfId="7570"/>
    <cellStyle name="_BK - U - May 18_DEG- K - Fixed Assets_SX-FA-12.14_K_YF_Fixed Assets-12.22 2" xfId="878"/>
    <cellStyle name="_BK - U - May 18_DEG- K - Fixed Assets_SX-FA-12.14_K200-04" xfId="7572"/>
    <cellStyle name="_BK - U - May 18_DEG- K - Fixed Assets_SX-FA-12.14_K200-04 2" xfId="7573"/>
    <cellStyle name="_BK - U - May 18_DEG- K - Fixed Assets_YF_K_Fixed assets" xfId="7575"/>
    <cellStyle name="_BK - U - May 18_DEG- K - Fixed Assets_YF_K_Fixed Assets 03 &amp; 04" xfId="7577"/>
    <cellStyle name="_BK - U - May 18_DEG- K - Fixed Assets_YF_K_Fixed Assets 03 &amp; 04 2" xfId="5395"/>
    <cellStyle name="_BK - U - May 18_DEG- K - Fixed Assets_YF_K_Fixed Assets 03 &amp; 04_addition2003" xfId="7578"/>
    <cellStyle name="_BK - U - May 18_DEG- K - Fixed Assets_YF_K_Fixed Assets 03 &amp; 04_Book1" xfId="7273"/>
    <cellStyle name="_BK - U - May 18_DEG- K - Fixed Assets_YF_K_Fixed Assets 03 &amp; 04_D" xfId="7579"/>
    <cellStyle name="_BK - U - May 18_DEG- K - Fixed Assets_YF_K_Fixed Assets 03 &amp; 04_D 2" xfId="7582"/>
    <cellStyle name="_BK - U - May 18_DEG- K - Fixed Assets_YF_K_Fixed Assets 03 &amp; 04_K_YF_Fixed Assets-12.22" xfId="7209"/>
    <cellStyle name="_BK - U - May 18_DEG- K - Fixed Assets_YF_K_Fixed Assets 03 &amp; 04_K_YF_Fixed Assets-12.22 2" xfId="5950"/>
    <cellStyle name="_BK - U - May 18_DEG- K - Fixed Assets_YF_K_Fixed Assets 03 &amp; 04_K200-04" xfId="7585"/>
    <cellStyle name="_BK - U - May 18_DEG- K - Fixed Assets_YF_K_Fixed Assets 03 &amp; 04_K200-04 2" xfId="939"/>
    <cellStyle name="_BK - U - May 18_DEG- K - Fixed Assets_YF_K_Fixed Assets 03 &amp; 04-1" xfId="7587"/>
    <cellStyle name="_BK - U - May 18_DEG- K - Fixed Assets_YF_K_Fixed Assets 03 &amp; 04-1_addition2003" xfId="7589"/>
    <cellStyle name="_BK - U - May 18_DEG- K - Fixed Assets_YF_K_Fixed Assets 03 &amp; 04-1_addition2003 2" xfId="7592"/>
    <cellStyle name="_BK - U - May 18_DEG- K - Fixed Assets_YF_K_Fixed Assets 03 &amp; 04-1_Book1" xfId="7600"/>
    <cellStyle name="_BK - U - May 18_DEG- K - Fixed Assets_YF_K_Fixed Assets 03 &amp; 04-1_D" xfId="7602"/>
    <cellStyle name="_BK - U - May 18_DEG- K - Fixed Assets_YF_K_Fixed Assets 03 &amp; 04-1_K_YF_Fixed Assets-12.22" xfId="936"/>
    <cellStyle name="_BK - U - May 18_DEG- K - Fixed Assets_YF_K_Fixed Assets 03 &amp; 04-1_K200-04" xfId="1861"/>
    <cellStyle name="_BK - U - May 18_DEG- K - Fixed Assets_YF_K_Fixed Assets 03 &amp; 04-1_K200-04 2" xfId="623"/>
    <cellStyle name="_BK - U - May 18_DEG- K - Fixed Assets_YF_K_Fixed Assets 03 &amp; 04-2" xfId="7603"/>
    <cellStyle name="_BK - U - May 18_DEG- K - Fixed Assets_YF_K_Fixed Assets 03 &amp; 04-2_addition2003" xfId="1521"/>
    <cellStyle name="_BK - U - May 18_DEG- K - Fixed Assets_YF_K_Fixed Assets 03 &amp; 04-2_addition2003 2" xfId="1525"/>
    <cellStyle name="_BK - U - May 18_DEG- K - Fixed Assets_YF_K_Fixed Assets 03 &amp; 04-2_Book1" xfId="7605"/>
    <cellStyle name="_BK - U - May 18_DEG- K - Fixed Assets_YF_K_Fixed Assets 03 &amp; 04-2_Book1 2" xfId="7608"/>
    <cellStyle name="_BK - U - May 18_DEG- K - Fixed Assets_YF_K_Fixed Assets 03 &amp; 04-2_D" xfId="7611"/>
    <cellStyle name="_BK - U - May 18_DEG- K - Fixed Assets_YF_K_Fixed Assets 03 &amp; 04-2_K_YF_Fixed Assets-12.22" xfId="6992"/>
    <cellStyle name="_BK - U - May 18_DEG- K - Fixed Assets_YF_K_Fixed Assets 03 &amp; 04-2_K_YF_Fixed Assets-12.22 2" xfId="2377"/>
    <cellStyle name="_BK - U - May 18_DEG- K - Fixed Assets_YF_K_Fixed Assets 03 &amp; 04-2_K200-04" xfId="5449"/>
    <cellStyle name="_BK - U - May 18_DEG- K - Fixed Assets_YF_K_Fixed Assets 03 &amp; 04-3" xfId="7613"/>
    <cellStyle name="_BK - U - May 18_DEG- K - Fixed Assets_YF_K_Fixed Assets 03 &amp; 04-3_addition2003" xfId="5788"/>
    <cellStyle name="_BK - U - May 18_DEG- K - Fixed Assets_YF_K_Fixed Assets 03 &amp; 04-3_addition2003 2" xfId="831"/>
    <cellStyle name="_BK - U - May 18_DEG- K - Fixed Assets_YF_K_Fixed Assets 03 &amp; 04-3_Book1" xfId="7614"/>
    <cellStyle name="_BK - U - May 18_DEG- K - Fixed Assets_YF_K_Fixed Assets 03 &amp; 04-3_D" xfId="7617"/>
    <cellStyle name="_BK - U - May 18_DEG- K - Fixed Assets_YF_K_Fixed Assets 03 &amp; 04-3_K_YF_Fixed Assets-12.22" xfId="667"/>
    <cellStyle name="_BK - U - May 18_DEG- K - Fixed Assets_YF_K_Fixed Assets 03 &amp; 04-3_K_YF_Fixed Assets-12.22 2" xfId="7619"/>
    <cellStyle name="_BK - U - May 18_DEG- K - Fixed Assets_YF_K_Fixed Assets 03 &amp; 04-3_K200-04" xfId="7622"/>
    <cellStyle name="_BK - U - May 18_DEG- K - Fixed Assets_YF_K_Fixed Assets 03 &amp; 04-3_K200-04 2" xfId="1226"/>
    <cellStyle name="_BK - U - May 18_DEG- K - Fixed Assets_YF_K_Fixed assets 2" xfId="5686"/>
    <cellStyle name="_BK - U - May 18_DEG- K - Fixed Assets_YF_K_Fixed assets_addition2003" xfId="7625"/>
    <cellStyle name="_BK - U - May 18_DEG- K - Fixed Assets_YF_K_Fixed assets_addition2003 2" xfId="7131"/>
    <cellStyle name="_BK - U - May 18_DEG- K - Fixed Assets_YF_K_Fixed assets_Book1" xfId="7627"/>
    <cellStyle name="_BK - U - May 18_DEG- K - Fixed Assets_YF_K_Fixed assets_D" xfId="7629"/>
    <cellStyle name="_BK - U - May 18_DEG- K - Fixed Assets_YF_K_Fixed assets_D 2" xfId="5643"/>
    <cellStyle name="_BK - U - May 18_DEG- K - Fixed Assets_YF_K_Fixed assets_K_YF_Fixed Assets-12.22" xfId="2277"/>
    <cellStyle name="_BK - U - May 18_DEG- K - Fixed Assets_YF_K_Fixed assets_K_YF_Fixed Assets-12.22 2" xfId="3485"/>
    <cellStyle name="_BK - U - May 18_DEG- K - Fixed Assets_YF_K_Fixed assets_K200-04" xfId="7630"/>
    <cellStyle name="_BK - U - May 18_K_YF_Fixed Assets-12.22" xfId="2485"/>
    <cellStyle name="_BK - U - May 18_K200-04" xfId="7631"/>
    <cellStyle name="_BK - U - May 18_K200-04 2" xfId="6736"/>
    <cellStyle name="_BK - U - Revenue, Cost &amp; Expenses" xfId="7632"/>
    <cellStyle name="_BK - U - Revenue, Cost &amp; Expenses " xfId="5861"/>
    <cellStyle name="_BK - U - Revenue, Cost &amp; Expenses _2006年佛山车轮审计资料（安永）" xfId="7633"/>
    <cellStyle name="_BK - U - Revenue, Cost &amp; Expenses _2006年佛山车轮审计资料（安永）_OS of F09" xfId="7641"/>
    <cellStyle name="_BK - U - Revenue, Cost &amp; Expenses _addition2003" xfId="7642"/>
    <cellStyle name="_BK - U - Revenue, Cost &amp; Expenses _addition2003 2" xfId="7645"/>
    <cellStyle name="_BK - U - Revenue, Cost &amp; Expenses _BK - technical service" xfId="7647"/>
    <cellStyle name="_BK - U - Revenue, Cost &amp; Expenses _BK - technical service_2006年佛山车轮审计资料（安永）" xfId="4031"/>
    <cellStyle name="_BK - U - Revenue, Cost &amp; Expenses _BK - technical service_2006年佛山车轮审计资料（安永）_OS of F09" xfId="1803"/>
    <cellStyle name="_BK - U - Revenue, Cost &amp; Expenses _BK - technical service_OS of F09" xfId="3972"/>
    <cellStyle name="_BK - U - Revenue, Cost &amp; Expenses _BK - technical service_公司信息（往来款函证）" xfId="7649"/>
    <cellStyle name="_BK - U - Revenue, Cost &amp; Expenses _BK - technical service_公司信息（往来款函证）_2006年佛山车轮审计资料（安永）" xfId="5418"/>
    <cellStyle name="_BK - U - Revenue, Cost &amp; Expenses _BK - technical service_公司信息（往来款函证）_2006年佛山车轮审计资料（安永）_OS of F09" xfId="7650"/>
    <cellStyle name="_BK - U - Revenue, Cost &amp; Expenses _BK - technical service_公司信息（往来款函证）_OS of F09" xfId="5008"/>
    <cellStyle name="_BK - U - Revenue, Cost &amp; Expenses _BK - U - Revenue, Cost &amp; Expenses" xfId="2001"/>
    <cellStyle name="_BK - U - Revenue, Cost &amp; Expenses _BK - U - Revenue, Cost &amp; Expenses 2" xfId="1810"/>
    <cellStyle name="_BK - U - Revenue, Cost &amp; Expenses _BK - U - Revenue, Cost &amp; Expenses_2003-Selling" xfId="7653"/>
    <cellStyle name="_BK - U - Revenue, Cost &amp; Expenses _BK - U - Revenue, Cost &amp; Expenses_2003-Selling 2" xfId="7610"/>
    <cellStyle name="_BK - U - Revenue, Cost &amp; Expenses _BK - U - Revenue, Cost &amp; Expenses_2003-Selling_addition2003" xfId="5115"/>
    <cellStyle name="_BK - U - Revenue, Cost &amp; Expenses _BK - U - Revenue, Cost &amp; Expenses_2003-Selling_Book1" xfId="5061"/>
    <cellStyle name="_BK - U - Revenue, Cost &amp; Expenses _BK - U - Revenue, Cost &amp; Expenses_2003-Selling_Book1 2" xfId="7656"/>
    <cellStyle name="_BK - U - Revenue, Cost &amp; Expenses _BK - U - Revenue, Cost &amp; Expenses_2003-Selling_D" xfId="4560"/>
    <cellStyle name="_BK - U - Revenue, Cost &amp; Expenses _BK - U - Revenue, Cost &amp; Expenses_2003-Selling_D 2" xfId="5428"/>
    <cellStyle name="_BK - U - Revenue, Cost &amp; Expenses _BK - U - Revenue, Cost &amp; Expenses_2003-Selling_DEG- K - Fixed Assets" xfId="7658"/>
    <cellStyle name="_BK - U - Revenue, Cost &amp; Expenses _BK - U - Revenue, Cost &amp; Expenses_2003-Selling_DEG- K - Fixed Assets_K_YF_Fixed Assets-12.13" xfId="7659"/>
    <cellStyle name="_BK - U - Revenue, Cost &amp; Expenses _BK - U - Revenue, Cost &amp; Expenses_2003-Selling_DEG- K - Fixed Assets_K_YF_Fixed Assets-12.13_addition2003" xfId="7661"/>
    <cellStyle name="_BK - U - Revenue, Cost &amp; Expenses _BK - U - Revenue, Cost &amp; Expenses_2003-Selling_DEG- K - Fixed Assets_K_YF_Fixed Assets-12.13_addition2003 2" xfId="7663"/>
    <cellStyle name="_BK - U - Revenue, Cost &amp; Expenses _BK - U - Revenue, Cost &amp; Expenses_2003-Selling_DEG- K - Fixed Assets_K_YF_Fixed Assets-12.13_Book1" xfId="7668"/>
    <cellStyle name="_BK - U - Revenue, Cost &amp; Expenses _BK - U - Revenue, Cost &amp; Expenses_2003-Selling_DEG- K - Fixed Assets_K_YF_Fixed Assets-12.13_Book1 2" xfId="4906"/>
    <cellStyle name="_BK - U - Revenue, Cost &amp; Expenses _BK - U - Revenue, Cost &amp; Expenses_2003-Selling_DEG- K - Fixed Assets_K_YF_Fixed Assets-12.13_D" xfId="2822"/>
    <cellStyle name="_BK - U - Revenue, Cost &amp; Expenses _BK - U - Revenue, Cost &amp; Expenses_2003-Selling_DEG- K - Fixed Assets_K_YF_Fixed Assets-12.13_K_YF_Fixed Assets-12.22" xfId="7670"/>
    <cellStyle name="_BK - U - Revenue, Cost &amp; Expenses _BK - U - Revenue, Cost &amp; Expenses_2003-Selling_DEG- K - Fixed Assets_K_YF_Fixed Assets-12.13_K200-04" xfId="2923"/>
    <cellStyle name="_BK - U - Revenue, Cost &amp; Expenses _BK - U - Revenue, Cost &amp; Expenses_2003-Selling_DEG- K - Fixed Assets_K_YF_Fixed Assets-12.13_K200-04 2" xfId="2927"/>
    <cellStyle name="_BK - U - Revenue, Cost &amp; Expenses _BK - U - Revenue, Cost &amp; Expenses_2003-Selling_DEG- K - Fixed Assets_SX-FA-12.14" xfId="7673"/>
    <cellStyle name="_BK - U - Revenue, Cost &amp; Expenses _BK - U - Revenue, Cost &amp; Expenses_2003-Selling_DEG- K - Fixed Assets_SX-FA-12.14_addition2003" xfId="3061"/>
    <cellStyle name="_BK - U - Revenue, Cost &amp; Expenses _BK - U - Revenue, Cost &amp; Expenses_2003-Selling_DEG- K - Fixed Assets_SX-FA-12.14_Book1" xfId="7675"/>
    <cellStyle name="_BK - U - Revenue, Cost &amp; Expenses _BK - U - Revenue, Cost &amp; Expenses_2003-Selling_DEG- K - Fixed Assets_SX-FA-12.14_Book1 2" xfId="4445"/>
    <cellStyle name="_BK - U - Revenue, Cost &amp; Expenses _BK - U - Revenue, Cost &amp; Expenses_2003-Selling_DEG- K - Fixed Assets_SX-FA-12.14_D" xfId="2281"/>
    <cellStyle name="_BK - U - Revenue, Cost &amp; Expenses _BK - U - Revenue, Cost &amp; Expenses_2003-Selling_DEG- K - Fixed Assets_SX-FA-12.14_K_YF_Fixed Assets-12.22" xfId="7680"/>
    <cellStyle name="_BK - U - Revenue, Cost &amp; Expenses _BK - U - Revenue, Cost &amp; Expenses_2003-Selling_DEG- K - Fixed Assets_SX-FA-12.14_K200-04" xfId="7681"/>
    <cellStyle name="_BK - U - Revenue, Cost &amp; Expenses _BK - U - Revenue, Cost &amp; Expenses_2003-Selling_DEG- K - Fixed Assets_SX-FA-12.14_K200-04 2" xfId="7683"/>
    <cellStyle name="_BK - U - Revenue, Cost &amp; Expenses _BK - U - Revenue, Cost &amp; Expenses_2003-Selling_DEG- K - Fixed Assets_YF_K_Fixed assets" xfId="7686"/>
    <cellStyle name="_BK - U - Revenue, Cost &amp; Expenses _BK - U - Revenue, Cost &amp; Expenses_2003-Selling_DEG- K - Fixed Assets_YF_K_Fixed Assets 03 &amp; 04" xfId="3531"/>
    <cellStyle name="_BK - U - Revenue, Cost &amp; Expenses _BK - U - Revenue, Cost &amp; Expenses_2003-Selling_DEG- K - Fixed Assets_YF_K_Fixed Assets 03 &amp; 04_addition2003" xfId="1911"/>
    <cellStyle name="_BK - U - Revenue, Cost &amp; Expenses _BK - U - Revenue, Cost &amp; Expenses_2003-Selling_DEG- K - Fixed Assets_YF_K_Fixed Assets 03 &amp; 04_Book1" xfId="3539"/>
    <cellStyle name="_BK - U - Revenue, Cost &amp; Expenses _BK - U - Revenue, Cost &amp; Expenses_2003-Selling_DEG- K - Fixed Assets_YF_K_Fixed Assets 03 &amp; 04_Book1 2" xfId="6553"/>
    <cellStyle name="_BK - U - Revenue, Cost &amp; Expenses _BK - U - Revenue, Cost &amp; Expenses_2003-Selling_DEG- K - Fixed Assets_YF_K_Fixed Assets 03 &amp; 04_D" xfId="3546"/>
    <cellStyle name="_BK - U - Revenue, Cost &amp; Expenses _BK - U - Revenue, Cost &amp; Expenses_2003-Selling_DEG- K - Fixed Assets_YF_K_Fixed Assets 03 &amp; 04_D 2" xfId="5465"/>
    <cellStyle name="_BK - U - Revenue, Cost &amp; Expenses _BK - U - Revenue, Cost &amp; Expenses_2003-Selling_DEG- K - Fixed Assets_YF_K_Fixed Assets 03 &amp; 04_K_YF_Fixed Assets-12.22" xfId="3555"/>
    <cellStyle name="_BK - U - Revenue, Cost &amp; Expenses _BK - U - Revenue, Cost &amp; Expenses_2003-Selling_DEG- K - Fixed Assets_YF_K_Fixed Assets 03 &amp; 04_K200-04" xfId="3560"/>
    <cellStyle name="_BK - U - Revenue, Cost &amp; Expenses _BK - U - Revenue, Cost &amp; Expenses_2003-Selling_DEG- K - Fixed Assets_YF_K_Fixed Assets 03 &amp; 04_K200-04 2" xfId="6848"/>
    <cellStyle name="_BK - U - Revenue, Cost &amp; Expenses _BK - U - Revenue, Cost &amp; Expenses_2003-Selling_DEG- K - Fixed Assets_YF_K_Fixed Assets 03 &amp; 04-1" xfId="7688"/>
    <cellStyle name="_BK - U - Revenue, Cost &amp; Expenses _BK - U - Revenue, Cost &amp; Expenses_2003-Selling_DEG- K - Fixed Assets_YF_K_Fixed Assets 03 &amp; 04-1 2" xfId="7690"/>
    <cellStyle name="_BK - U - Revenue, Cost &amp; Expenses _BK - U - Revenue, Cost &amp; Expenses_2003-Selling_DEG- K - Fixed Assets_YF_K_Fixed Assets 03 &amp; 04-1_addition2003" xfId="7691"/>
    <cellStyle name="_BK - U - Revenue, Cost &amp; Expenses _BK - U - Revenue, Cost &amp; Expenses_2003-Selling_DEG- K - Fixed Assets_YF_K_Fixed Assets 03 &amp; 04-1_addition2003 2" xfId="7332"/>
    <cellStyle name="_BK - U - Revenue, Cost &amp; Expenses _BK - U - Revenue, Cost &amp; Expenses_2003-Selling_DEG- K - Fixed Assets_YF_K_Fixed Assets 03 &amp; 04-1_Book1" xfId="7693"/>
    <cellStyle name="_BK - U - Revenue, Cost &amp; Expenses _BK - U - Revenue, Cost &amp; Expenses_2003-Selling_DEG- K - Fixed Assets_YF_K_Fixed Assets 03 &amp; 04-1_Book1 2" xfId="5232"/>
    <cellStyle name="_BK - U - Revenue, Cost &amp; Expenses _BK - U - Revenue, Cost &amp; Expenses_2003-Selling_DEG- K - Fixed Assets_YF_K_Fixed Assets 03 &amp; 04-1_D" xfId="1692"/>
    <cellStyle name="_BK - U - Revenue, Cost &amp; Expenses _BK - U - Revenue, Cost &amp; Expenses_2003-Selling_DEG- K - Fixed Assets_YF_K_Fixed Assets 03 &amp; 04-1_D 2" xfId="1703"/>
    <cellStyle name="_BK - U - Revenue, Cost &amp; Expenses _BK - U - Revenue, Cost &amp; Expenses_2003-Selling_DEG- K - Fixed Assets_YF_K_Fixed Assets 03 &amp; 04-1_K_YF_Fixed Assets-12.22" xfId="1348"/>
    <cellStyle name="_BK - U - Revenue, Cost &amp; Expenses _BK - U - Revenue, Cost &amp; Expenses_2003-Selling_DEG- K - Fixed Assets_YF_K_Fixed Assets 03 &amp; 04-1_K_YF_Fixed Assets-12.22 2" xfId="3729"/>
    <cellStyle name="_BK - U - Revenue, Cost &amp; Expenses _BK - U - Revenue, Cost &amp; Expenses_2003-Selling_DEG- K - Fixed Assets_YF_K_Fixed Assets 03 &amp; 04-1_K200-04" xfId="2557"/>
    <cellStyle name="_BK - U - Revenue, Cost &amp; Expenses _BK - U - Revenue, Cost &amp; Expenses_2003-Selling_DEG- K - Fixed Assets_YF_K_Fixed Assets 03 &amp; 04-2" xfId="3938"/>
    <cellStyle name="_BK - U - Revenue, Cost &amp; Expenses _BK - U - Revenue, Cost &amp; Expenses_2003-Selling_DEG- K - Fixed Assets_YF_K_Fixed Assets 03 &amp; 04-2 2" xfId="6499"/>
    <cellStyle name="_BK - U - Revenue, Cost &amp; Expenses _BK - U - Revenue, Cost &amp; Expenses_2003-Selling_DEG- K - Fixed Assets_YF_K_Fixed Assets 03 &amp; 04-2_addition2003" xfId="7086"/>
    <cellStyle name="_BK - U - Revenue, Cost &amp; Expenses _BK - U - Revenue, Cost &amp; Expenses_2003-Selling_DEG- K - Fixed Assets_YF_K_Fixed Assets 03 &amp; 04-2_addition2003 2" xfId="7088"/>
    <cellStyle name="_BK - U - Revenue, Cost &amp; Expenses _BK - U - Revenue, Cost &amp; Expenses_2003-Selling_DEG- K - Fixed Assets_YF_K_Fixed Assets 03 &amp; 04-2_Book1" xfId="7696"/>
    <cellStyle name="_BK - U - Revenue, Cost &amp; Expenses _BK - U - Revenue, Cost &amp; Expenses_2003-Selling_DEG- K - Fixed Assets_YF_K_Fixed Assets 03 &amp; 04-2_D" xfId="2798"/>
    <cellStyle name="_BK - U - Revenue, Cost &amp; Expenses _BK - U - Revenue, Cost &amp; Expenses_2003-Selling_DEG- K - Fixed Assets_YF_K_Fixed Assets 03 &amp; 04-2_D 2" xfId="5152"/>
    <cellStyle name="_BK - U - Revenue, Cost &amp; Expenses _BK - U - Revenue, Cost &amp; Expenses_2003-Selling_DEG- K - Fixed Assets_YF_K_Fixed Assets 03 &amp; 04-2_K_YF_Fixed Assets-12.22" xfId="7699"/>
    <cellStyle name="_BK - U - Revenue, Cost &amp; Expenses _BK - U - Revenue, Cost &amp; Expenses_2003-Selling_DEG- K - Fixed Assets_YF_K_Fixed Assets 03 &amp; 04-2_K200-04" xfId="4147"/>
    <cellStyle name="_BK - U - Revenue, Cost &amp; Expenses _BK - U - Revenue, Cost &amp; Expenses_2003-Selling_DEG- K - Fixed Assets_YF_K_Fixed Assets 03 &amp; 04-2_K200-04 2" xfId="7702"/>
    <cellStyle name="_BK - U - Revenue, Cost &amp; Expenses _BK - U - Revenue, Cost &amp; Expenses_2003-Selling_DEG- K - Fixed Assets_YF_K_Fixed Assets 03 &amp; 04-3" xfId="7278"/>
    <cellStyle name="_BK - U - Revenue, Cost &amp; Expenses _BK - U - Revenue, Cost &amp; Expenses_2003-Selling_DEG- K - Fixed Assets_YF_K_Fixed Assets 03 &amp; 04-3 2" xfId="7707"/>
    <cellStyle name="_BK - U - Revenue, Cost &amp; Expenses _BK - U - Revenue, Cost &amp; Expenses_2003-Selling_DEG- K - Fixed Assets_YF_K_Fixed Assets 03 &amp; 04-3_addition2003" xfId="4422"/>
    <cellStyle name="_BK - U - Revenue, Cost &amp; Expenses _BK - U - Revenue, Cost &amp; Expenses_2003-Selling_DEG- K - Fixed Assets_YF_K_Fixed Assets 03 &amp; 04-3_addition2003 2" xfId="7016"/>
    <cellStyle name="_BK - U - Revenue, Cost &amp; Expenses _BK - U - Revenue, Cost &amp; Expenses_2003-Selling_DEG- K - Fixed Assets_YF_K_Fixed Assets 03 &amp; 04-3_Book1" xfId="7709"/>
    <cellStyle name="_BK - U - Revenue, Cost &amp; Expenses _BK - U - Revenue, Cost &amp; Expenses_2003-Selling_DEG- K - Fixed Assets_YF_K_Fixed Assets 03 &amp; 04-3_Book1 2" xfId="3188"/>
    <cellStyle name="_BK - U - Revenue, Cost &amp; Expenses _BK - U - Revenue, Cost &amp; Expenses_2003-Selling_DEG- K - Fixed Assets_YF_K_Fixed Assets 03 &amp; 04-3_D" xfId="2575"/>
    <cellStyle name="_BK - U - Revenue, Cost &amp; Expenses _BK - U - Revenue, Cost &amp; Expenses_2003-Selling_DEG- K - Fixed Assets_YF_K_Fixed Assets 03 &amp; 04-3_D 2" xfId="3272"/>
    <cellStyle name="_BK - U - Revenue, Cost &amp; Expenses _BK - U - Revenue, Cost &amp; Expenses_2003-Selling_DEG- K - Fixed Assets_YF_K_Fixed Assets 03 &amp; 04-3_K_YF_Fixed Assets-12.22" xfId="6293"/>
    <cellStyle name="_BK - U - Revenue, Cost &amp; Expenses _BK - U - Revenue, Cost &amp; Expenses_2003-Selling_DEG- K - Fixed Assets_YF_K_Fixed Assets 03 &amp; 04-3_K_YF_Fixed Assets-12.22 2" xfId="5030"/>
    <cellStyle name="_BK - U - Revenue, Cost &amp; Expenses _BK - U - Revenue, Cost &amp; Expenses_2003-Selling_DEG- K - Fixed Assets_YF_K_Fixed Assets 03 &amp; 04-3_K200-04" xfId="2410"/>
    <cellStyle name="_BK - U - Revenue, Cost &amp; Expenses _BK - U - Revenue, Cost &amp; Expenses_2003-Selling_DEG- K - Fixed Assets_YF_K_Fixed assets 2" xfId="7712"/>
    <cellStyle name="_BK - U - Revenue, Cost &amp; Expenses _BK - U - Revenue, Cost &amp; Expenses_2003-Selling_DEG- K - Fixed Assets_YF_K_Fixed assets_addition2003" xfId="7714"/>
    <cellStyle name="_BK - U - Revenue, Cost &amp; Expenses _BK - U - Revenue, Cost &amp; Expenses_2003-Selling_DEG- K - Fixed Assets_YF_K_Fixed assets_Book1" xfId="7387"/>
    <cellStyle name="_BK - U - Revenue, Cost &amp; Expenses _BK - U - Revenue, Cost &amp; Expenses_2003-Selling_DEG- K - Fixed Assets_YF_K_Fixed assets_D" xfId="5575"/>
    <cellStyle name="_BK - U - Revenue, Cost &amp; Expenses _BK - U - Revenue, Cost &amp; Expenses_2003-Selling_DEG- K - Fixed Assets_YF_K_Fixed assets_K_YF_Fixed Assets-12.22" xfId="7716"/>
    <cellStyle name="_BK - U - Revenue, Cost &amp; Expenses _BK - U - Revenue, Cost &amp; Expenses_2003-Selling_DEG- K - Fixed Assets_YF_K_Fixed assets_K200-04" xfId="6768"/>
    <cellStyle name="_BK - U - Revenue, Cost &amp; Expenses _BK - U - Revenue, Cost &amp; Expenses_2003-Selling_DEG- K - Fixed Assets_YF_K_Fixed assets_K200-04 2" xfId="2708"/>
    <cellStyle name="_BK - U - Revenue, Cost &amp; Expenses _BK - U - Revenue, Cost &amp; Expenses_2003-Selling_K_YF_Fixed Assets-12.22" xfId="7718"/>
    <cellStyle name="_BK - U - Revenue, Cost &amp; Expenses _BK - U - Revenue, Cost &amp; Expenses_2003-Selling_K_YF_Fixed Assets-12.22 2" xfId="4376"/>
    <cellStyle name="_BK - U - Revenue, Cost &amp; Expenses _BK - U - Revenue, Cost &amp; Expenses_2003-Selling_K200-04" xfId="1538"/>
    <cellStyle name="_BK - U - Revenue, Cost &amp; Expenses _BK - U - Revenue, Cost &amp; Expenses_2004-Selling" xfId="7720"/>
    <cellStyle name="_BK - U - Revenue, Cost &amp; Expenses _BK - U - Revenue, Cost &amp; Expenses_2004-Selling_addition2003" xfId="1717"/>
    <cellStyle name="_BK - U - Revenue, Cost &amp; Expenses _BK - U - Revenue, Cost &amp; Expenses_2004-Selling_Book1" xfId="5015"/>
    <cellStyle name="_BK - U - Revenue, Cost &amp; Expenses _BK - U - Revenue, Cost &amp; Expenses_2004-Selling_Book1 2" xfId="7723"/>
    <cellStyle name="_BK - U - Revenue, Cost &amp; Expenses _BK - U - Revenue, Cost &amp; Expenses_2004-Selling_D" xfId="7727"/>
    <cellStyle name="_BK - U - Revenue, Cost &amp; Expenses _BK - U - Revenue, Cost &amp; Expenses_2004-Selling_DEG- K - Fixed Assets" xfId="5865"/>
    <cellStyle name="_BK - U - Revenue, Cost &amp; Expenses _BK - U - Revenue, Cost &amp; Expenses_2004-Selling_DEG- K - Fixed Assets_K_YF_Fixed Assets-12.13" xfId="2534"/>
    <cellStyle name="_BK - U - Revenue, Cost &amp; Expenses _BK - U - Revenue, Cost &amp; Expenses_2004-Selling_DEG- K - Fixed Assets_K_YF_Fixed Assets-12.13 2" xfId="4804"/>
    <cellStyle name="_BK - U - Revenue, Cost &amp; Expenses _BK - U - Revenue, Cost &amp; Expenses_2004-Selling_DEG- K - Fixed Assets_K_YF_Fixed Assets-12.13_addition2003" xfId="5995"/>
    <cellStyle name="_BK - U - Revenue, Cost &amp; Expenses _BK - U - Revenue, Cost &amp; Expenses_2004-Selling_DEG- K - Fixed Assets_K_YF_Fixed Assets-12.13_addition2003 2" xfId="7729"/>
    <cellStyle name="_BK - U - Revenue, Cost &amp; Expenses _BK - U - Revenue, Cost &amp; Expenses_2004-Selling_DEG- K - Fixed Assets_K_YF_Fixed Assets-12.13_Book1" xfId="7731"/>
    <cellStyle name="_BK - U - Revenue, Cost &amp; Expenses _BK - U - Revenue, Cost &amp; Expenses_2004-Selling_DEG- K - Fixed Assets_K_YF_Fixed Assets-12.13_Book1 2" xfId="7733"/>
    <cellStyle name="_BK - U - Revenue, Cost &amp; Expenses _BK - U - Revenue, Cost &amp; Expenses_2004-Selling_DEG- K - Fixed Assets_K_YF_Fixed Assets-12.13_D" xfId="7735"/>
    <cellStyle name="_BK - U - Revenue, Cost &amp; Expenses _BK - U - Revenue, Cost &amp; Expenses_2004-Selling_DEG- K - Fixed Assets_K_YF_Fixed Assets-12.13_K_YF_Fixed Assets-12.22" xfId="4873"/>
    <cellStyle name="_BK - U - Revenue, Cost &amp; Expenses _BK - U - Revenue, Cost &amp; Expenses_2004-Selling_DEG- K - Fixed Assets_K_YF_Fixed Assets-12.13_K_YF_Fixed Assets-12.22 2" xfId="2252"/>
    <cellStyle name="_BK - U - Revenue, Cost &amp; Expenses _BK - U - Revenue, Cost &amp; Expenses_2004-Selling_DEG- K - Fixed Assets_SX-FA-12.14" xfId="7739"/>
    <cellStyle name="_BK - U - Revenue, Cost &amp; Expenses _BK - U - Revenue, Cost &amp; Expenses_2004-Selling_DEG- K - Fixed Assets_SX-FA-12.14 2" xfId="7741"/>
    <cellStyle name="_BK - U - Revenue, Cost &amp; Expenses _BK - U - Revenue, Cost &amp; Expenses_2004-Selling_DEG- K - Fixed Assets_SX-FA-12.14_addition2003" xfId="7253"/>
    <cellStyle name="_BK - U - Revenue, Cost &amp; Expenses _BK - U - Revenue, Cost &amp; Expenses_2004-Selling_DEG- K - Fixed Assets_SX-FA-12.14_Book1" xfId="7112"/>
    <cellStyle name="_BK - U - Revenue, Cost &amp; Expenses _BK - U - Revenue, Cost &amp; Expenses_2004-Selling_DEG- K - Fixed Assets_SX-FA-12.14_Book1 2" xfId="1381"/>
    <cellStyle name="_BK - U - Revenue, Cost &amp; Expenses _BK - U - Revenue, Cost &amp; Expenses_2004-Selling_DEG- K - Fixed Assets_SX-FA-12.14_D" xfId="4871"/>
    <cellStyle name="_BK - U - Revenue, Cost &amp; Expenses _BK - U - Revenue, Cost &amp; Expenses_2004-Selling_DEG- K - Fixed Assets_SX-FA-12.14_D 2" xfId="2253"/>
    <cellStyle name="_BK - U - Revenue, Cost &amp; Expenses _BK - U - Revenue, Cost &amp; Expenses_2004-Selling_DEG- K - Fixed Assets_SX-FA-12.14_K_YF_Fixed Assets-12.22" xfId="7197"/>
    <cellStyle name="_BK - U - Revenue, Cost &amp; Expenses _BK - U - Revenue, Cost &amp; Expenses_2004-Selling_DEG- K - Fixed Assets_YF_K_Fixed assets" xfId="6095"/>
    <cellStyle name="_BK - U - Revenue, Cost &amp; Expenses _BK - U - Revenue, Cost &amp; Expenses_2004-Selling_DEG- K - Fixed Assets_YF_K_Fixed Assets 03 &amp; 04" xfId="4916"/>
    <cellStyle name="_BK - U - Revenue, Cost &amp; Expenses _BK - U - Revenue, Cost &amp; Expenses_2004-Selling_DEG- K - Fixed Assets_YF_K_Fixed Assets 03 &amp; 04_addition2003" xfId="7744"/>
    <cellStyle name="_BK - U - Revenue, Cost &amp; Expenses _BK - U - Revenue, Cost &amp; Expenses_2004-Selling_DEG- K - Fixed Assets_YF_K_Fixed Assets 03 &amp; 04_addition2003 2" xfId="7748"/>
    <cellStyle name="_BK - U - Revenue, Cost &amp; Expenses _BK - U - Revenue, Cost &amp; Expenses_2004-Selling_DEG- K - Fixed Assets_YF_K_Fixed Assets 03 &amp; 04_Book1" xfId="7749"/>
    <cellStyle name="_BK - U - Revenue, Cost &amp; Expenses _BK - U - Revenue, Cost &amp; Expenses_2004-Selling_DEG- K - Fixed Assets_YF_K_Fixed Assets 03 &amp; 04_Book1 2" xfId="4621"/>
    <cellStyle name="_BK - U - Revenue, Cost &amp; Expenses _BK - U - Revenue, Cost &amp; Expenses_2004-Selling_DEG- K - Fixed Assets_YF_K_Fixed Assets 03 &amp; 04_D" xfId="1062"/>
    <cellStyle name="_BK - U - Revenue, Cost &amp; Expenses _BK - U - Revenue, Cost &amp; Expenses_2004-Selling_DEG- K - Fixed Assets_YF_K_Fixed Assets 03 &amp; 04_D 2" xfId="7159"/>
    <cellStyle name="_BK - U - Revenue, Cost &amp; Expenses _BK - U - Revenue, Cost &amp; Expenses_2004-Selling_DEG- K - Fixed Assets_YF_K_Fixed Assets 03 &amp; 04_K_YF_Fixed Assets-12.22" xfId="1301"/>
    <cellStyle name="_BK - U - Revenue, Cost &amp; Expenses _BK - U - Revenue, Cost &amp; Expenses_2004-Selling_DEG- K - Fixed Assets_YF_K_Fixed Assets 03 &amp; 04_K_YF_Fixed Assets-12.22 2" xfId="1326"/>
    <cellStyle name="_BK - U - Revenue, Cost &amp; Expenses _BK - U - Revenue, Cost &amp; Expenses_2004-Selling_DEG- K - Fixed Assets_YF_K_Fixed Assets 03 &amp; 04-1" xfId="798"/>
    <cellStyle name="_BK - U - Revenue, Cost &amp; Expenses _BK - U - Revenue, Cost &amp; Expenses_2004-Selling_DEG- K - Fixed Assets_YF_K_Fixed Assets 03 &amp; 04-1 2" xfId="7751"/>
    <cellStyle name="_BK - U - Revenue, Cost &amp; Expenses _BK - U - Revenue, Cost &amp; Expenses_2004-Selling_DEG- K - Fixed Assets_YF_K_Fixed Assets 03 &amp; 04-1_addition2003" xfId="7752"/>
    <cellStyle name="_BK - U - Revenue, Cost &amp; Expenses _BK - U - Revenue, Cost &amp; Expenses_2004-Selling_DEG- K - Fixed Assets_YF_K_Fixed Assets 03 &amp; 04-1_Book1" xfId="6142"/>
    <cellStyle name="_BK - U - Revenue, Cost &amp; Expenses _BK - U - Revenue, Cost &amp; Expenses_2004-Selling_DEG- K - Fixed Assets_YF_K_Fixed Assets 03 &amp; 04-1_D" xfId="7754"/>
    <cellStyle name="_BK - U - Revenue, Cost &amp; Expenses _BK - U - Revenue, Cost &amp; Expenses_2004-Selling_DEG- K - Fixed Assets_YF_K_Fixed Assets 03 &amp; 04-1_D 2" xfId="5164"/>
    <cellStyle name="_BK - U - Revenue, Cost &amp; Expenses _BK - U - Revenue, Cost &amp; Expenses_2004-Selling_DEG- K - Fixed Assets_YF_K_Fixed Assets 03 &amp; 04-1_K_YF_Fixed Assets-12.22" xfId="7250"/>
    <cellStyle name="_BK - U - Revenue, Cost &amp; Expenses _BK - U - Revenue, Cost &amp; Expenses_2004-Selling_DEG- K - Fixed Assets_YF_K_Fixed Assets 03 &amp; 04-1_K_YF_Fixed Assets-12.22 2" xfId="7760"/>
    <cellStyle name="_BK - U - Revenue, Cost &amp; Expenses _BK - U - Revenue, Cost &amp; Expenses_2004-Selling_DEG- K - Fixed Assets_YF_K_Fixed Assets 03 &amp; 04-2" xfId="820"/>
    <cellStyle name="_BK - U - Revenue, Cost &amp; Expenses _BK - U - Revenue, Cost &amp; Expenses_2004-Selling_DEG- K - Fixed Assets_YF_K_Fixed Assets 03 &amp; 04-2 2" xfId="977"/>
    <cellStyle name="_BK - U - Revenue, Cost &amp; Expenses _BK - U - Revenue, Cost &amp; Expenses_2004-Selling_DEG- K - Fixed Assets_YF_K_Fixed Assets 03 &amp; 04-2_addition2003" xfId="3427"/>
    <cellStyle name="_BK - U - Revenue, Cost &amp; Expenses _BK - U - Revenue, Cost &amp; Expenses_2004-Selling_DEG- K - Fixed Assets_YF_K_Fixed Assets 03 &amp; 04-2_addition2003 2" xfId="7762"/>
    <cellStyle name="_BK - U - Revenue, Cost &amp; Expenses _BK - U - Revenue, Cost &amp; Expenses_2004-Selling_DEG- K - Fixed Assets_YF_K_Fixed Assets 03 &amp; 04-2_Book1" xfId="7763"/>
    <cellStyle name="_BK - U - Revenue, Cost &amp; Expenses _BK - U - Revenue, Cost &amp; Expenses_2004-Selling_DEG- K - Fixed Assets_YF_K_Fixed Assets 03 &amp; 04-2_Book1 2" xfId="7764"/>
    <cellStyle name="_BK - U - Revenue, Cost &amp; Expenses _BK - U - Revenue, Cost &amp; Expenses_2004-Selling_DEG- K - Fixed Assets_YF_K_Fixed Assets 03 &amp; 04-2_D" xfId="7765"/>
    <cellStyle name="_BK - U - Revenue, Cost &amp; Expenses _BK - U - Revenue, Cost &amp; Expenses_2004-Selling_DEG- K - Fixed Assets_YF_K_Fixed Assets 03 &amp; 04-2_D 2" xfId="5261"/>
    <cellStyle name="_BK - U - Revenue, Cost &amp; Expenses _BK - U - Revenue, Cost &amp; Expenses_2004-Selling_DEG- K - Fixed Assets_YF_K_Fixed Assets 03 &amp; 04-2_K_YF_Fixed Assets-12.22" xfId="7769"/>
    <cellStyle name="_BK - U - Revenue, Cost &amp; Expenses _BK - U - Revenue, Cost &amp; Expenses_2004-Selling_DEG- K - Fixed Assets_YF_K_Fixed Assets 03 &amp; 04-3" xfId="7774"/>
    <cellStyle name="_BK - U - Revenue, Cost &amp; Expenses _BK - U - Revenue, Cost &amp; Expenses_2004-Selling_DEG- K - Fixed Assets_YF_K_Fixed Assets 03 &amp; 04-3 2" xfId="7775"/>
    <cellStyle name="_BK - U - Revenue, Cost &amp; Expenses _BK - U - Revenue, Cost &amp; Expenses_2004-Selling_DEG- K - Fixed Assets_YF_K_Fixed Assets 03 &amp; 04-3_addition2003" xfId="5190"/>
    <cellStyle name="_BK - U - Revenue, Cost &amp; Expenses _BK - U - Revenue, Cost &amp; Expenses_2004-Selling_DEG- K - Fixed Assets_YF_K_Fixed Assets 03 &amp; 04-3_addition2003 2" xfId="7777"/>
    <cellStyle name="_BK - U - Revenue, Cost &amp; Expenses _BK - U - Revenue, Cost &amp; Expenses_2004-Selling_DEG- K - Fixed Assets_YF_K_Fixed Assets 03 &amp; 04-3_Book1" xfId="1096"/>
    <cellStyle name="_BK - U - Revenue, Cost &amp; Expenses _BK - U - Revenue, Cost &amp; Expenses_2004-Selling_DEG- K - Fixed Assets_YF_K_Fixed Assets 03 &amp; 04-3_D" xfId="7779"/>
    <cellStyle name="_BK - U - Revenue, Cost &amp; Expenses _BK - U - Revenue, Cost &amp; Expenses_2004-Selling_DEG- K - Fixed Assets_YF_K_Fixed Assets 03 &amp; 04-3_D 2" xfId="7290"/>
    <cellStyle name="_BK - U - Revenue, Cost &amp; Expenses _BK - U - Revenue, Cost &amp; Expenses_2004-Selling_DEG- K - Fixed Assets_YF_K_Fixed Assets 03 &amp; 04-3_K_YF_Fixed Assets-12.22" xfId="6459"/>
    <cellStyle name="_BK - U - Revenue, Cost &amp; Expenses _BK - U - Revenue, Cost &amp; Expenses_2004-Selling_DEG- K - Fixed Assets_YF_K_Fixed Assets 03 &amp; 04-3_K_YF_Fixed Assets-12.22 2" xfId="6465"/>
    <cellStyle name="_BK - U - Revenue, Cost &amp; Expenses _BK - U - Revenue, Cost &amp; Expenses_2004-Selling_DEG- K - Fixed Assets_YF_K_Fixed assets_addition2003" xfId="7783"/>
    <cellStyle name="_BK - U - Revenue, Cost &amp; Expenses _BK - U - Revenue, Cost &amp; Expenses_2004-Selling_DEG- K - Fixed Assets_YF_K_Fixed assets_addition2003 2" xfId="7786"/>
    <cellStyle name="_BK - U - Revenue, Cost &amp; Expenses _BK - U - Revenue, Cost &amp; Expenses_2004-Selling_DEG- K - Fixed Assets_YF_K_Fixed assets_Book1" xfId="5075"/>
    <cellStyle name="_BK - U - Revenue, Cost &amp; Expenses _BK - U - Revenue, Cost &amp; Expenses_2004-Selling_DEG- K - Fixed Assets_YF_K_Fixed assets_Book1 2" xfId="7788"/>
    <cellStyle name="_BK - U - Revenue, Cost &amp; Expenses _BK - U - Revenue, Cost &amp; Expenses_2004-Selling_DEG- K - Fixed Assets_YF_K_Fixed assets_D" xfId="7792"/>
    <cellStyle name="_BK - U - Revenue, Cost &amp; Expenses _BK - U - Revenue, Cost &amp; Expenses_2004-Selling_DEG- K - Fixed Assets_YF_K_Fixed assets_D 2" xfId="6496"/>
    <cellStyle name="_BK - U - Revenue, Cost &amp; Expenses _BK - U - Revenue, Cost &amp; Expenses_2004-Selling_DEG- K - Fixed Assets_YF_K_Fixed assets_K_YF_Fixed Assets-12.22" xfId="2656"/>
    <cellStyle name="_BK - U - Revenue, Cost &amp; Expenses _BK - U - Revenue, Cost &amp; Expenses_2004-Selling_K_YF_Fixed Assets-12.22" xfId="7793"/>
    <cellStyle name="_BK - U - Revenue, Cost &amp; Expenses _BK - U - Revenue, Cost &amp; Expenses_2006年佛山车轮审计资料（安永）" xfId="5946"/>
    <cellStyle name="_BK - U - Revenue, Cost &amp; Expenses _BK - U - Revenue, Cost &amp; Expenses_2006年佛山车轮审计资料（安永）_OS of F09" xfId="7797"/>
    <cellStyle name="_BK - U - Revenue, Cost &amp; Expenses _BK - U - Revenue, Cost &amp; Expenses_addition2003" xfId="6934"/>
    <cellStyle name="_BK - U - Revenue, Cost &amp; Expenses _BK - U - Revenue, Cost &amp; Expenses_addition2003 2" xfId="5763"/>
    <cellStyle name="_BK - U - Revenue, Cost &amp; Expenses _BK - U - Revenue, Cost &amp; Expenses_BK - U - May 18" xfId="5868"/>
    <cellStyle name="_BK - U - Revenue, Cost &amp; Expenses _BK - U - Revenue, Cost &amp; Expenses_BK - U - May 18_addition2003" xfId="695"/>
    <cellStyle name="_BK - U - Revenue, Cost &amp; Expenses _BK - U - Revenue, Cost &amp; Expenses_BK - U - May 18_Book1" xfId="7798"/>
    <cellStyle name="_BK - U - Revenue, Cost &amp; Expenses _BK - U - Revenue, Cost &amp; Expenses_BK - U - May 18_Book1 2" xfId="4841"/>
    <cellStyle name="_BK - U - Revenue, Cost &amp; Expenses _BK - U - Revenue, Cost &amp; Expenses_BK - U - May 18_D" xfId="5535"/>
    <cellStyle name="_BK - U - Revenue, Cost &amp; Expenses _BK - U - Revenue, Cost &amp; Expenses_BK - U - May 18_DEG- K - Fixed Assets" xfId="7660"/>
    <cellStyle name="_BK - U - Revenue, Cost &amp; Expenses _BK - U - Revenue, Cost &amp; Expenses_BK - U - May 18_DEG- K - Fixed Assets 2" xfId="7664"/>
    <cellStyle name="_BK - U - Revenue, Cost &amp; Expenses _BK - U - Revenue, Cost &amp; Expenses_BK - U - May 18_DEG- K - Fixed Assets_K_YF_Fixed Assets-12.13" xfId="6535"/>
    <cellStyle name="_BK - U - Revenue, Cost &amp; Expenses _BK - U - Revenue, Cost &amp; Expenses_BK - U - May 18_DEG- K - Fixed Assets_K_YF_Fixed Assets-12.13_addition2003" xfId="3694"/>
    <cellStyle name="_BK - U - Revenue, Cost &amp; Expenses _BK - U - Revenue, Cost &amp; Expenses_BK - U - May 18_DEG- K - Fixed Assets_K_YF_Fixed Assets-12.13_Book1" xfId="4694"/>
    <cellStyle name="_BK - U - Revenue, Cost &amp; Expenses _BK - U - Revenue, Cost &amp; Expenses_BK - U - May 18_DEG- K - Fixed Assets_K_YF_Fixed Assets-12.13_D" xfId="2013"/>
    <cellStyle name="_BK - U - Revenue, Cost &amp; Expenses _BK - U - Revenue, Cost &amp; Expenses_BK - U - May 18_DEG- K - Fixed Assets_K_YF_Fixed Assets-12.13_K_YF_Fixed Assets-12.22" xfId="7800"/>
    <cellStyle name="_BK - U - Revenue, Cost &amp; Expenses _BK - U - Revenue, Cost &amp; Expenses_BK - U - May 18_DEG- K - Fixed Assets_K_YF_Fixed Assets-12.13_K_YF_Fixed Assets-12.22 2" xfId="6337"/>
    <cellStyle name="_BK - U - Revenue, Cost &amp; Expenses _BK - U - Revenue, Cost &amp; Expenses_BK - U - May 18_DEG- K - Fixed Assets_SX-FA-12.14" xfId="1147"/>
    <cellStyle name="_BK - U - Revenue, Cost &amp; Expenses _BK - U - Revenue, Cost &amp; Expenses_BK - U - May 18_DEG- K - Fixed Assets_SX-FA-12.14 2" xfId="1216"/>
    <cellStyle name="_BK - U - Revenue, Cost &amp; Expenses _BK - U - Revenue, Cost &amp; Expenses_BK - U - May 18_DEG- K - Fixed Assets_SX-FA-12.14_addition2003" xfId="7801"/>
    <cellStyle name="_BK - U - Revenue, Cost &amp; Expenses _BK - U - Revenue, Cost &amp; Expenses_BK - U - May 18_DEG- K - Fixed Assets_SX-FA-12.14_Book1" xfId="4270"/>
    <cellStyle name="_BK - U - Revenue, Cost &amp; Expenses _BK - U - Revenue, Cost &amp; Expenses_BK - U - May 18_DEG- K - Fixed Assets_SX-FA-12.14_D" xfId="7803"/>
    <cellStyle name="_BK - U - Revenue, Cost &amp; Expenses _BK - U - Revenue, Cost &amp; Expenses_BK - U - May 18_DEG- K - Fixed Assets_SX-FA-12.14_D 2" xfId="7805"/>
    <cellStyle name="_BK - U - Revenue, Cost &amp; Expenses _BK - U - Revenue, Cost &amp; Expenses_BK - U - May 18_DEG- K - Fixed Assets_SX-FA-12.14_K_YF_Fixed Assets-12.22" xfId="7806"/>
    <cellStyle name="_BK - U - Revenue, Cost &amp; Expenses _BK - U - Revenue, Cost &amp; Expenses_BK - U - May 18_DEG- K - Fixed Assets_SX-FA-12.14_K_YF_Fixed Assets-12.22 2" xfId="7808"/>
    <cellStyle name="_BK - U - Revenue, Cost &amp; Expenses _BK - U - Revenue, Cost &amp; Expenses_BK - U - May 18_DEG- K - Fixed Assets_YF_K_Fixed assets" xfId="7812"/>
    <cellStyle name="_BK - U - Revenue, Cost &amp; Expenses _BK - U - Revenue, Cost &amp; Expenses_BK - U - May 18_DEG- K - Fixed Assets_YF_K_Fixed Assets 03 &amp; 04" xfId="1856"/>
    <cellStyle name="_BK - U - Revenue, Cost &amp; Expenses _BK - U - Revenue, Cost &amp; Expenses_BK - U - May 18_DEG- K - Fixed Assets_YF_K_Fixed Assets 03 &amp; 04_addition2003" xfId="7815"/>
    <cellStyle name="_BK - U - Revenue, Cost &amp; Expenses _BK - U - Revenue, Cost &amp; Expenses_BK - U - May 18_DEG- K - Fixed Assets_YF_K_Fixed Assets 03 &amp; 04_Book1" xfId="7130"/>
    <cellStyle name="_BK - U - Revenue, Cost &amp; Expenses _BK - U - Revenue, Cost &amp; Expenses_BK - U - May 18_DEG- K - Fixed Assets_YF_K_Fixed Assets 03 &amp; 04_Book1 2" xfId="7133"/>
    <cellStyle name="_BK - U - Revenue, Cost &amp; Expenses _BK - U - Revenue, Cost &amp; Expenses_BK - U - May 18_DEG- K - Fixed Assets_YF_K_Fixed Assets 03 &amp; 04_D" xfId="7821"/>
    <cellStyle name="_BK - U - Revenue, Cost &amp; Expenses _BK - U - Revenue, Cost &amp; Expenses_BK - U - May 18_DEG- K - Fixed Assets_YF_K_Fixed Assets 03 &amp; 04_D 2" xfId="7823"/>
    <cellStyle name="_BK - U - Revenue, Cost &amp; Expenses _BK - U - Revenue, Cost &amp; Expenses_BK - U - May 18_DEG- K - Fixed Assets_YF_K_Fixed Assets 03 &amp; 04_K_YF_Fixed Assets-12.22" xfId="7824"/>
    <cellStyle name="_BK - U - Revenue, Cost &amp; Expenses _BK - U - Revenue, Cost &amp; Expenses_BK - U - May 18_DEG- K - Fixed Assets_YF_K_Fixed Assets 03 &amp; 04_K_YF_Fixed Assets-12.22 2" xfId="7825"/>
    <cellStyle name="_BK - U - Revenue, Cost &amp; Expenses _BK - U - Revenue, Cost &amp; Expenses_BK - U - May 18_DEG- K - Fixed Assets_YF_K_Fixed Assets 03 &amp; 04-1" xfId="7826"/>
    <cellStyle name="_BK - U - Revenue, Cost &amp; Expenses _BK - U - Revenue, Cost &amp; Expenses_BK - U - May 18_DEG- K - Fixed Assets_YF_K_Fixed Assets 03 &amp; 04-1_addition2003" xfId="6349"/>
    <cellStyle name="_BK - U - Revenue, Cost &amp; Expenses _BK - U - Revenue, Cost &amp; Expenses_BK - U - May 18_DEG- K - Fixed Assets_YF_K_Fixed Assets 03 &amp; 04-1_Book1" xfId="7829"/>
    <cellStyle name="_BK - U - Revenue, Cost &amp; Expenses _BK - U - Revenue, Cost &amp; Expenses_BK - U - May 18_DEG- K - Fixed Assets_YF_K_Fixed Assets 03 &amp; 04-1_Book1 2" xfId="7833"/>
    <cellStyle name="_BK - U - Revenue, Cost &amp; Expenses _BK - U - Revenue, Cost &amp; Expenses_BK - U - May 18_DEG- K - Fixed Assets_YF_K_Fixed Assets 03 &amp; 04-1_D" xfId="3200"/>
    <cellStyle name="_BK - U - Revenue, Cost &amp; Expenses _BK - U - Revenue, Cost &amp; Expenses_BK - U - May 18_DEG- K - Fixed Assets_YF_K_Fixed Assets 03 &amp; 04-1_K_YF_Fixed Assets-12.22" xfId="7839"/>
    <cellStyle name="_BK - U - Revenue, Cost &amp; Expenses _BK - U - Revenue, Cost &amp; Expenses_BK - U - May 18_DEG- K - Fixed Assets_YF_K_Fixed Assets 03 &amp; 04-2" xfId="7842"/>
    <cellStyle name="_BK - U - Revenue, Cost &amp; Expenses _BK - U - Revenue, Cost &amp; Expenses_BK - U - May 18_DEG- K - Fixed Assets_YF_K_Fixed Assets 03 &amp; 04-2_addition2003" xfId="3122"/>
    <cellStyle name="_BK - U - Revenue, Cost &amp; Expenses _BK - U - Revenue, Cost &amp; Expenses_BK - U - May 18_DEG- K - Fixed Assets_YF_K_Fixed Assets 03 &amp; 04-2_Book1" xfId="7845"/>
    <cellStyle name="_BK - U - Revenue, Cost &amp; Expenses _BK - U - Revenue, Cost &amp; Expenses_BK - U - May 18_DEG- K - Fixed Assets_YF_K_Fixed Assets 03 &amp; 04-2_D" xfId="4461"/>
    <cellStyle name="_BK - U - Revenue, Cost &amp; Expenses _BK - U - Revenue, Cost &amp; Expenses_BK - U - May 18_DEG- K - Fixed Assets_YF_K_Fixed Assets 03 &amp; 04-2_K_YF_Fixed Assets-12.22" xfId="7848"/>
    <cellStyle name="_BK - U - Revenue, Cost &amp; Expenses _BK - U - Revenue, Cost &amp; Expenses_BK - U - May 18_DEG- K - Fixed Assets_YF_K_Fixed Assets 03 &amp; 04-2_K_YF_Fixed Assets-12.22 2" xfId="6541"/>
    <cellStyle name="_BK - U - Revenue, Cost &amp; Expenses _BK - U - Revenue, Cost &amp; Expenses_BK - U - May 18_DEG- K - Fixed Assets_YF_K_Fixed Assets 03 &amp; 04-3" xfId="7850"/>
    <cellStyle name="_BK - U - Revenue, Cost &amp; Expenses _BK - U - Revenue, Cost &amp; Expenses_BK - U - May 18_DEG- K - Fixed Assets_YF_K_Fixed Assets 03 &amp; 04-3_addition2003" xfId="6755"/>
    <cellStyle name="_BK - U - Revenue, Cost &amp; Expenses _BK - U - Revenue, Cost &amp; Expenses_BK - U - May 18_DEG- K - Fixed Assets_YF_K_Fixed Assets 03 &amp; 04-3_Book1" xfId="7852"/>
    <cellStyle name="_BK - U - Revenue, Cost &amp; Expenses _BK - U - Revenue, Cost &amp; Expenses_BK - U - May 18_DEG- K - Fixed Assets_YF_K_Fixed Assets 03 &amp; 04-3_Book1 2" xfId="7853"/>
    <cellStyle name="_BK - U - Revenue, Cost &amp; Expenses _BK - U - Revenue, Cost &amp; Expenses_BK - U - May 18_DEG- K - Fixed Assets_YF_K_Fixed Assets 03 &amp; 04-3_D" xfId="7854"/>
    <cellStyle name="_BK - U - Revenue, Cost &amp; Expenses _BK - U - Revenue, Cost &amp; Expenses_BK - U - May 18_DEG- K - Fixed Assets_YF_K_Fixed Assets 03 &amp; 04-3_K_YF_Fixed Assets-12.22" xfId="7856"/>
    <cellStyle name="_BK - U - Revenue, Cost &amp; Expenses _BK - U - Revenue, Cost &amp; Expenses_BK - U - May 18_DEG- K - Fixed Assets_YF_K_Fixed assets_addition2003" xfId="2041"/>
    <cellStyle name="_BK - U - Revenue, Cost &amp; Expenses _BK - U - Revenue, Cost &amp; Expenses_BK - U - May 18_DEG- K - Fixed Assets_YF_K_Fixed assets_Book1" xfId="2735"/>
    <cellStyle name="_BK - U - Revenue, Cost &amp; Expenses _BK - U - Revenue, Cost &amp; Expenses_BK - U - May 18_DEG- K - Fixed Assets_YF_K_Fixed assets_D" xfId="6658"/>
    <cellStyle name="_BK - U - Revenue, Cost &amp; Expenses _BK - U - Revenue, Cost &amp; Expenses_BK - U - May 18_DEG- K - Fixed Assets_YF_K_Fixed assets_D 2" xfId="6664"/>
    <cellStyle name="_BK - U - Revenue, Cost &amp; Expenses _BK - U - Revenue, Cost &amp; Expenses_BK - U - May 18_DEG- K - Fixed Assets_YF_K_Fixed assets_K_YF_Fixed Assets-12.22" xfId="7859"/>
    <cellStyle name="_BK - U - Revenue, Cost &amp; Expenses _BK - U - Revenue, Cost &amp; Expenses_BK - U - May 18_DEG- K - Fixed Assets_YF_K_Fixed assets_K_YF_Fixed Assets-12.22 2" xfId="4930"/>
    <cellStyle name="_BK - U - Revenue, Cost &amp; Expenses _BK - U - Revenue, Cost &amp; Expenses_BK - U - May 18_K_YF_Fixed Assets-12.22" xfId="7860"/>
    <cellStyle name="_BK - U - Revenue, Cost &amp; Expenses _BK - U - Revenue, Cost &amp; Expenses_BK - U - May 18_K_YF_Fixed Assets-12.22 2" xfId="7862"/>
    <cellStyle name="_BK - U - Revenue, Cost &amp; Expenses _BK - U - Revenue, Cost &amp; Expenses_BK - U - Revenue, Cost &amp; Expenses" xfId="4861"/>
    <cellStyle name="_BK - U - Revenue, Cost &amp; Expenses _BK - U - Revenue, Cost &amp; Expenses_BK - U - Revenue, Cost &amp; Expenses_addition2003" xfId="7865"/>
    <cellStyle name="_BK - U - Revenue, Cost &amp; Expenses _BK - U - Revenue, Cost &amp; Expenses_BK - U - Revenue, Cost &amp; Expenses_Book1" xfId="7789"/>
    <cellStyle name="_BK - U - Revenue, Cost &amp; Expenses _BK - U - Revenue, Cost &amp; Expenses_BK - U - Revenue, Cost &amp; Expenses_D" xfId="7867"/>
    <cellStyle name="_BK - U - Revenue, Cost &amp; Expenses _BK - U - Revenue, Cost &amp; Expenses_BK - U - Revenue, Cost &amp; Expenses_D 2" xfId="7868"/>
    <cellStyle name="_BK - U - Revenue, Cost &amp; Expenses _BK - U - Revenue, Cost &amp; Expenses_BK - U - Revenue, Cost &amp; Expenses_DEG- K - Fixed Assets" xfId="7870"/>
    <cellStyle name="_BK - U - Revenue, Cost &amp; Expenses _BK - U - Revenue, Cost &amp; Expenses_BK - U - Revenue, Cost &amp; Expenses_DEG- K - Fixed Assets_K_YF_Fixed Assets-12.13" xfId="909"/>
    <cellStyle name="_BK - U - Revenue, Cost &amp; Expenses _BK - U - Revenue, Cost &amp; Expenses_BK - U - Revenue, Cost &amp; Expenses_DEG- K - Fixed Assets_K_YF_Fixed Assets-12.13_addition2003" xfId="1359"/>
    <cellStyle name="_BK - U - Revenue, Cost &amp; Expenses _BK - U - Revenue, Cost &amp; Expenses_BK - U - Revenue, Cost &amp; Expenses_DEG- K - Fixed Assets_K_YF_Fixed Assets-12.13_Book1" xfId="4119"/>
    <cellStyle name="_BK - U - Revenue, Cost &amp; Expenses _BK - U - Revenue, Cost &amp; Expenses_BK - U - Revenue, Cost &amp; Expenses_DEG- K - Fixed Assets_K_YF_Fixed Assets-12.13_D" xfId="7872"/>
    <cellStyle name="_BK - U - Revenue, Cost &amp; Expenses _BK - U - Revenue, Cost &amp; Expenses_BK - U - Revenue, Cost &amp; Expenses_DEG- K - Fixed Assets_K_YF_Fixed Assets-12.13_D 2" xfId="7874"/>
    <cellStyle name="_BK - U - Revenue, Cost &amp; Expenses _BK - U - Revenue, Cost &amp; Expenses_BK - U - Revenue, Cost &amp; Expenses_DEG- K - Fixed Assets_K_YF_Fixed Assets-12.13_K_YF_Fixed Assets-12.22" xfId="4584"/>
    <cellStyle name="_BK - U - Revenue, Cost &amp; Expenses _BK - U - Revenue, Cost &amp; Expenses_BK - U - Revenue, Cost &amp; Expenses_DEG- K - Fixed Assets_K_YF_Fixed Assets-12.13_K_YF_Fixed Assets-12.22 2" xfId="7876"/>
    <cellStyle name="_BK - U - Revenue, Cost &amp; Expenses _BK - U - Revenue, Cost &amp; Expenses_BK - U - Revenue, Cost &amp; Expenses_DEG- K - Fixed Assets_SX-FA-12.14" xfId="5197"/>
    <cellStyle name="_BK - U - Revenue, Cost &amp; Expenses _BK - U - Revenue, Cost &amp; Expenses_BK - U - Revenue, Cost &amp; Expenses_DEG- K - Fixed Assets_SX-FA-12.14 2" xfId="5277"/>
    <cellStyle name="_BK - U - Revenue, Cost &amp; Expenses _BK - U - Revenue, Cost &amp; Expenses_BK - U - Revenue, Cost &amp; Expenses_DEG- K - Fixed Assets_SX-FA-12.14_addition2003" xfId="6226"/>
    <cellStyle name="_BK - U - Revenue, Cost &amp; Expenses _BK - U - Revenue, Cost &amp; Expenses_BK - U - Revenue, Cost &amp; Expenses_DEG- K - Fixed Assets_SX-FA-12.14_Book1" xfId="7878"/>
    <cellStyle name="_BK - U - Revenue, Cost &amp; Expenses _BK - U - Revenue, Cost &amp; Expenses_BK - U - Revenue, Cost &amp; Expenses_DEG- K - Fixed Assets_SX-FA-12.14_Book1 2" xfId="5119"/>
    <cellStyle name="_BK - U - Revenue, Cost &amp; Expenses _BK - U - Revenue, Cost &amp; Expenses_BK - U - Revenue, Cost &amp; Expenses_DEG- K - Fixed Assets_SX-FA-12.14_D" xfId="7147"/>
    <cellStyle name="_BK - U - Revenue, Cost &amp; Expenses _BK - U - Revenue, Cost &amp; Expenses_BK - U - Revenue, Cost &amp; Expenses_DEG- K - Fixed Assets_SX-FA-12.14_D 2" xfId="7879"/>
    <cellStyle name="_BK - U - Revenue, Cost &amp; Expenses _BK - U - Revenue, Cost &amp; Expenses_BK - U - Revenue, Cost &amp; Expenses_DEG- K - Fixed Assets_SX-FA-12.14_K_YF_Fixed Assets-12.22" xfId="7881"/>
    <cellStyle name="_BK - U - Revenue, Cost &amp; Expenses _BK - U - Revenue, Cost &amp; Expenses_BK - U - Revenue, Cost &amp; Expenses_DEG- K - Fixed Assets_SX-FA-12.14_K_YF_Fixed Assets-12.22 2" xfId="7353"/>
    <cellStyle name="_BK - U - Revenue, Cost &amp; Expenses _BK - U - Revenue, Cost &amp; Expenses_BK - U - Revenue, Cost &amp; Expenses_DEG- K - Fixed Assets_YF_K_Fixed assets" xfId="6527"/>
    <cellStyle name="_BK - U - Revenue, Cost &amp; Expenses _BK - U - Revenue, Cost &amp; Expenses_BK - U - Revenue, Cost &amp; Expenses_DEG- K - Fixed Assets_YF_K_Fixed Assets 03 &amp; 04" xfId="7245"/>
    <cellStyle name="_BK - U - Revenue, Cost &amp; Expenses _BK - U - Revenue, Cost &amp; Expenses_BK - U - Revenue, Cost &amp; Expenses_DEG- K - Fixed Assets_YF_K_Fixed Assets 03 &amp; 04 2" xfId="7882"/>
    <cellStyle name="_BK - U - Revenue, Cost &amp; Expenses _BK - U - Revenue, Cost &amp; Expenses_BK - U - Revenue, Cost &amp; Expenses_DEG- K - Fixed Assets_YF_K_Fixed Assets 03 &amp; 04_addition2003" xfId="2808"/>
    <cellStyle name="_BK - U - Revenue, Cost &amp; Expenses _BK - U - Revenue, Cost &amp; Expenses_BK - U - Revenue, Cost &amp; Expenses_DEG- K - Fixed Assets_YF_K_Fixed Assets 03 &amp; 04_Book1" xfId="7885"/>
    <cellStyle name="_BK - U - Revenue, Cost &amp; Expenses _BK - U - Revenue, Cost &amp; Expenses_BK - U - Revenue, Cost &amp; Expenses_DEG- K - Fixed Assets_YF_K_Fixed Assets 03 &amp; 04_Book1 2" xfId="5724"/>
    <cellStyle name="_BK - U - Revenue, Cost &amp; Expenses _BK - U - Revenue, Cost &amp; Expenses_BK - U - Revenue, Cost &amp; Expenses_DEG- K - Fixed Assets_YF_K_Fixed Assets 03 &amp; 04_D" xfId="4230"/>
    <cellStyle name="_BK - U - Revenue, Cost &amp; Expenses _BK - U - Revenue, Cost &amp; Expenses_BK - U - Revenue, Cost &amp; Expenses_DEG- K - Fixed Assets_YF_K_Fixed Assets 03 &amp; 04_D 2" xfId="4237"/>
    <cellStyle name="_BK - U - Revenue, Cost &amp; Expenses _BK - U - Revenue, Cost &amp; Expenses_BK - U - Revenue, Cost &amp; Expenses_DEG- K - Fixed Assets_YF_K_Fixed Assets 03 &amp; 04_K_YF_Fixed Assets-12.22" xfId="7887"/>
    <cellStyle name="_BK - U - Revenue, Cost &amp; Expenses _BK - U - Revenue, Cost &amp; Expenses_BK - U - Revenue, Cost &amp; Expenses_DEG- K - Fixed Assets_YF_K_Fixed Assets 03 &amp; 04_K_YF_Fixed Assets-12.22 2" xfId="7890"/>
    <cellStyle name="_BK - U - Revenue, Cost &amp; Expenses _BK - U - Revenue, Cost &amp; Expenses_BK - U - Revenue, Cost &amp; Expenses_DEG- K - Fixed Assets_YF_K_Fixed Assets 03 &amp; 04-1" xfId="7895"/>
    <cellStyle name="_BK - U - Revenue, Cost &amp; Expenses _BK - U - Revenue, Cost &amp; Expenses_BK - U - Revenue, Cost &amp; Expenses_DEG- K - Fixed Assets_YF_K_Fixed Assets 03 &amp; 04-1_addition2003" xfId="1886"/>
    <cellStyle name="_BK - U - Revenue, Cost &amp; Expenses _BK - U - Revenue, Cost &amp; Expenses_BK - U - Revenue, Cost &amp; Expenses_DEG- K - Fixed Assets_YF_K_Fixed Assets 03 &amp; 04-1_Book1" xfId="6325"/>
    <cellStyle name="_BK - U - Revenue, Cost &amp; Expenses _BK - U - Revenue, Cost &amp; Expenses_BK - U - Revenue, Cost &amp; Expenses_DEG- K - Fixed Assets_YF_K_Fixed Assets 03 &amp; 04-1_D" xfId="6517"/>
    <cellStyle name="_BK - U - Revenue, Cost &amp; Expenses _BK - U - Revenue, Cost &amp; Expenses_BK - U - Revenue, Cost &amp; Expenses_DEG- K - Fixed Assets_YF_K_Fixed Assets 03 &amp; 04-1_K_YF_Fixed Assets-12.22" xfId="3595"/>
    <cellStyle name="_BK - U - Revenue, Cost &amp; Expenses _BK - U - Revenue, Cost &amp; Expenses_BK - U - Revenue, Cost &amp; Expenses_DEG- K - Fixed Assets_YF_K_Fixed Assets 03 &amp; 04-1_K_YF_Fixed Assets-12.22 2" xfId="5879"/>
    <cellStyle name="_BK - U - Revenue, Cost &amp; Expenses _BK - U - Revenue, Cost &amp; Expenses_BK - U - Revenue, Cost &amp; Expenses_DEG- K - Fixed Assets_YF_K_Fixed Assets 03 &amp; 04-2" xfId="7896"/>
    <cellStyle name="_BK - U - Revenue, Cost &amp; Expenses _BK - U - Revenue, Cost &amp; Expenses_BK - U - Revenue, Cost &amp; Expenses_DEG- K - Fixed Assets_YF_K_Fixed Assets 03 &amp; 04-2_addition2003" xfId="5212"/>
    <cellStyle name="_BK - U - Revenue, Cost &amp; Expenses _BK - U - Revenue, Cost &amp; Expenses_BK - U - Revenue, Cost &amp; Expenses_DEG- K - Fixed Assets_YF_K_Fixed Assets 03 &amp; 04-2_addition2003 2" xfId="7897"/>
    <cellStyle name="_BK - U - Revenue, Cost &amp; Expenses _BK - U - Revenue, Cost &amp; Expenses_BK - U - Revenue, Cost &amp; Expenses_DEG- K - Fixed Assets_YF_K_Fixed Assets 03 &amp; 04-2_Book1" xfId="2959"/>
    <cellStyle name="_BK - U - Revenue, Cost &amp; Expenses _BK - U - Revenue, Cost &amp; Expenses_BK - U - Revenue, Cost &amp; Expenses_DEG- K - Fixed Assets_YF_K_Fixed Assets 03 &amp; 04-2_Book1 2" xfId="7900"/>
    <cellStyle name="_BK - U - Revenue, Cost &amp; Expenses _BK - U - Revenue, Cost &amp; Expenses_BK - U - Revenue, Cost &amp; Expenses_DEG- K - Fixed Assets_YF_K_Fixed Assets 03 &amp; 04-2_D" xfId="7901"/>
    <cellStyle name="_BK - U - Revenue, Cost &amp; Expenses _BK - U - Revenue, Cost &amp; Expenses_BK - U - Revenue, Cost &amp; Expenses_DEG- K - Fixed Assets_YF_K_Fixed Assets 03 &amp; 04-2_K_YF_Fixed Assets-12.22" xfId="7905"/>
    <cellStyle name="_BK - U - Revenue, Cost &amp; Expenses _BK - U - Revenue, Cost &amp; Expenses_BK - U - Revenue, Cost &amp; Expenses_DEG- K - Fixed Assets_YF_K_Fixed Assets 03 &amp; 04-3" xfId="7908"/>
    <cellStyle name="_BK - U - Revenue, Cost &amp; Expenses _BK - U - Revenue, Cost &amp; Expenses_BK - U - Revenue, Cost &amp; Expenses_DEG- K - Fixed Assets_YF_K_Fixed Assets 03 &amp; 04-3_addition2003" xfId="2838"/>
    <cellStyle name="_BK - U - Revenue, Cost &amp; Expenses _BK - U - Revenue, Cost &amp; Expenses_BK - U - Revenue, Cost &amp; Expenses_DEG- K - Fixed Assets_YF_K_Fixed Assets 03 &amp; 04-3_addition2003 2" xfId="7910"/>
    <cellStyle name="_BK - U - Revenue, Cost &amp; Expenses _BK - U - Revenue, Cost &amp; Expenses_BK - U - Revenue, Cost &amp; Expenses_DEG- K - Fixed Assets_YF_K_Fixed Assets 03 &amp; 04-3_Book1" xfId="7370"/>
    <cellStyle name="_BK - U - Revenue, Cost &amp; Expenses _BK - U - Revenue, Cost &amp; Expenses_BK - U - Revenue, Cost &amp; Expenses_DEG- K - Fixed Assets_YF_K_Fixed Assets 03 &amp; 04-3_D" xfId="7911"/>
    <cellStyle name="_BK - U - Revenue, Cost &amp; Expenses _BK - U - Revenue, Cost &amp; Expenses_BK - U - Revenue, Cost &amp; Expenses_DEG- K - Fixed Assets_YF_K_Fixed Assets 03 &amp; 04-3_K_YF_Fixed Assets-12.22" xfId="7913"/>
    <cellStyle name="_BK - U - Revenue, Cost &amp; Expenses _BK - U - Revenue, Cost &amp; Expenses_BK - U - Revenue, Cost &amp; Expenses_DEG- K - Fixed Assets_YF_K_Fixed Assets 03 &amp; 04-3_K_YF_Fixed Assets-12.22 2" xfId="7915"/>
    <cellStyle name="_BK - U - Revenue, Cost &amp; Expenses _BK - U - Revenue, Cost &amp; Expenses_BK - U - Revenue, Cost &amp; Expenses_DEG- K - Fixed Assets_YF_K_Fixed assets 2" xfId="6531"/>
    <cellStyle name="_BK - U - Revenue, Cost &amp; Expenses _BK - U - Revenue, Cost &amp; Expenses_BK - U - Revenue, Cost &amp; Expenses_DEG- K - Fixed Assets_YF_K_Fixed assets_addition2003" xfId="1939"/>
    <cellStyle name="_BK - U - Revenue, Cost &amp; Expenses _BK - U - Revenue, Cost &amp; Expenses_BK - U - Revenue, Cost &amp; Expenses_DEG- K - Fixed Assets_YF_K_Fixed assets_addition2003 2" xfId="1953"/>
    <cellStyle name="_BK - U - Revenue, Cost &amp; Expenses _BK - U - Revenue, Cost &amp; Expenses_BK - U - Revenue, Cost &amp; Expenses_DEG- K - Fixed Assets_YF_K_Fixed assets_Book1" xfId="7920"/>
    <cellStyle name="_BK - U - Revenue, Cost &amp; Expenses _BK - U - Revenue, Cost &amp; Expenses_BK - U - Revenue, Cost &amp; Expenses_DEG- K - Fixed Assets_YF_K_Fixed assets_Book1 2" xfId="7921"/>
    <cellStyle name="_BK - U - Revenue, Cost &amp; Expenses _BK - U - Revenue, Cost &amp; Expenses_BK - U - Revenue, Cost &amp; Expenses_DEG- K - Fixed Assets_YF_K_Fixed assets_D" xfId="7922"/>
    <cellStyle name="_BK - U - Revenue, Cost &amp; Expenses _BK - U - Revenue, Cost &amp; Expenses_BK - U - Revenue, Cost &amp; Expenses_DEG- K - Fixed Assets_YF_K_Fixed assets_K_YF_Fixed Assets-12.22" xfId="3786"/>
    <cellStyle name="_BK - U - Revenue, Cost &amp; Expenses _BK - U - Revenue, Cost &amp; Expenses_BK - U - Revenue, Cost &amp; Expenses_K_YF_Fixed Assets-12.22" xfId="3030"/>
    <cellStyle name="_BK - U - Revenue, Cost &amp; Expenses _BK - U - Revenue, Cost &amp; Expenses_BK for consol package" xfId="7586"/>
    <cellStyle name="_BK - U - Revenue, Cost &amp; Expenses _BK - U - Revenue, Cost &amp; Expenses_BK for consol package_2006年佛山车轮审计资料（安永）" xfId="4550"/>
    <cellStyle name="_BK - U - Revenue, Cost &amp; Expenses _BK - U - Revenue, Cost &amp; Expenses_BK for consol package_2006年佛山车轮审计资料（安永）_OS of F09" xfId="3143"/>
    <cellStyle name="_BK - U - Revenue, Cost &amp; Expenses _BK - U - Revenue, Cost &amp; Expenses_BK for consol package_BK - technical service" xfId="3183"/>
    <cellStyle name="_BK - U - Revenue, Cost &amp; Expenses _BK - U - Revenue, Cost &amp; Expenses_BK for consol package_BK - technical service_2006年佛山车轮审计资料（安永）" xfId="7925"/>
    <cellStyle name="_BK - U - Revenue, Cost &amp; Expenses _BK - U - Revenue, Cost &amp; Expenses_BK for consol package_BK - technical service_2006年佛山车轮审计资料（安永）_OS of F09" xfId="7927"/>
    <cellStyle name="_BK - U - Revenue, Cost &amp; Expenses _BK - U - Revenue, Cost &amp; Expenses_BK for consol package_BK - technical service_OS of F09" xfId="2639"/>
    <cellStyle name="_BK - U - Revenue, Cost &amp; Expenses _BK - U - Revenue, Cost &amp; Expenses_BK for consol package_BK - technical service_公司信息（往来款函证）" xfId="2699"/>
    <cellStyle name="_BK - U - Revenue, Cost &amp; Expenses _BK - U - Revenue, Cost &amp; Expenses_BK for consol package_BK - technical service_公司信息（往来款函证）_2006年佛山车轮审计资料（安永）" xfId="7928"/>
    <cellStyle name="_BK - U - Revenue, Cost &amp; Expenses _BK - U - Revenue, Cost &amp; Expenses_BK for consol package_BK - technical service_公司信息（往来款函证）_2006年佛山车轮审计资料（安永）_OS of F09" xfId="7930"/>
    <cellStyle name="_BK - U - Revenue, Cost &amp; Expenses _BK - U - Revenue, Cost &amp; Expenses_BK for consol package_BK - technical service_公司信息（往来款函证）_OS of F09" xfId="7935"/>
    <cellStyle name="_BK - U - Revenue, Cost &amp; Expenses _BK - U - Revenue, Cost &amp; Expenses_BK for consol package_OS of F09" xfId="7938"/>
    <cellStyle name="_BK - U - Revenue, Cost &amp; Expenses _BK - U - Revenue, Cost &amp; Expenses_BK for consol package_公司信息（往来款函证）" xfId="2069"/>
    <cellStyle name="_BK - U - Revenue, Cost &amp; Expenses _BK - U - Revenue, Cost &amp; Expenses_BK for consol package_公司信息（往来款函证）_2006年佛山车轮审计资料（安永）" xfId="6039"/>
    <cellStyle name="_BK - U - Revenue, Cost &amp; Expenses _BK - U - Revenue, Cost &amp; Expenses_BK for consol package_公司信息（往来款函证）_2006年佛山车轮审计资料（安永）_OS of F09" xfId="7836"/>
    <cellStyle name="_BK - U - Revenue, Cost &amp; Expenses _BK - U - Revenue, Cost &amp; Expenses_BK for consol package_公司信息（往来款函证）_OS of F09" xfId="3689"/>
    <cellStyle name="_BK - U - Revenue, Cost &amp; Expenses _BK - U - Revenue, Cost &amp; Expenses_Book1" xfId="7941"/>
    <cellStyle name="_BK - U - Revenue, Cost &amp; Expenses _BK - U - Revenue, Cost &amp; Expenses_D" xfId="1276"/>
    <cellStyle name="_BK - U - Revenue, Cost &amp; Expenses _BK - U - Revenue, Cost &amp; Expenses_DEG- K - Fixed Assets" xfId="7943"/>
    <cellStyle name="_BK - U - Revenue, Cost &amp; Expenses _BK - U - Revenue, Cost &amp; Expenses_DEG- K - Fixed Assets_K_YF_Fixed Assets-12.13" xfId="7678"/>
    <cellStyle name="_BK - U - Revenue, Cost &amp; Expenses _BK - U - Revenue, Cost &amp; Expenses_DEG- K - Fixed Assets_K_YF_Fixed Assets-12.13_addition2003" xfId="4473"/>
    <cellStyle name="_BK - U - Revenue, Cost &amp; Expenses _BK - U - Revenue, Cost &amp; Expenses_DEG- K - Fixed Assets_K_YF_Fixed Assets-12.13_addition2003 2" xfId="1825"/>
    <cellStyle name="_BK - U - Revenue, Cost &amp; Expenses _BK - U - Revenue, Cost &amp; Expenses_DEG- K - Fixed Assets_K_YF_Fixed Assets-12.13_Book1" xfId="1164"/>
    <cellStyle name="_BK - U - Revenue, Cost &amp; Expenses _BK - U - Revenue, Cost &amp; Expenses_DEG- K - Fixed Assets_K_YF_Fixed Assets-12.13_Book1 2" xfId="7010"/>
    <cellStyle name="_BK - U - Revenue, Cost &amp; Expenses _BK - U - Revenue, Cost &amp; Expenses_DEG- K - Fixed Assets_K_YF_Fixed Assets-12.13_D" xfId="6530"/>
    <cellStyle name="_BK - U - Revenue, Cost &amp; Expenses _BK - U - Revenue, Cost &amp; Expenses_DEG- K - Fixed Assets_K_YF_Fixed Assets-12.13_D 2" xfId="7945"/>
    <cellStyle name="_BK - U - Revenue, Cost &amp; Expenses _BK - U - Revenue, Cost &amp; Expenses_DEG- K - Fixed Assets_K_YF_Fixed Assets-12.13_K_YF_Fixed Assets-12.22" xfId="4370"/>
    <cellStyle name="_BK - U - Revenue, Cost &amp; Expenses _BK - U - Revenue, Cost &amp; Expenses_DEG- K - Fixed Assets_K_YF_Fixed Assets-12.13_K_YF_Fixed Assets-12.22 2" xfId="7947"/>
    <cellStyle name="_BK - U - Revenue, Cost &amp; Expenses _BK - U - Revenue, Cost &amp; Expenses_DEG- K - Fixed Assets_SX-FA-12.14" xfId="7949"/>
    <cellStyle name="_BK - U - Revenue, Cost &amp; Expenses _BK - U - Revenue, Cost &amp; Expenses_DEG- K - Fixed Assets_SX-FA-12.14_addition2003" xfId="7951"/>
    <cellStyle name="_BK - U - Revenue, Cost &amp; Expenses _BK - U - Revenue, Cost &amp; Expenses_DEG- K - Fixed Assets_SX-FA-12.14_Book1" xfId="1897"/>
    <cellStyle name="_BK - U - Revenue, Cost &amp; Expenses _BK - U - Revenue, Cost &amp; Expenses_DEG- K - Fixed Assets_SX-FA-12.14_Book1 2" xfId="1912"/>
    <cellStyle name="_BK - U - Revenue, Cost &amp; Expenses _BK - U - Revenue, Cost &amp; Expenses_DEG- K - Fixed Assets_SX-FA-12.14_D" xfId="7940"/>
    <cellStyle name="_BK - U - Revenue, Cost &amp; Expenses _BK - U - Revenue, Cost &amp; Expenses_DEG- K - Fixed Assets_SX-FA-12.14_K_YF_Fixed Assets-12.22" xfId="6073"/>
    <cellStyle name="_BK - U - Revenue, Cost &amp; Expenses _BK - U - Revenue, Cost &amp; Expenses_DEG- K - Fixed Assets_SX-FA-12.14_K_YF_Fixed Assets-12.22 2" xfId="6078"/>
    <cellStyle name="_BK - U - Revenue, Cost &amp; Expenses _BK - U - Revenue, Cost &amp; Expenses_DEG- K - Fixed Assets_YF_K_Fixed assets" xfId="7236"/>
    <cellStyle name="_BK - U - Revenue, Cost &amp; Expenses _BK - U - Revenue, Cost &amp; Expenses_DEG- K - Fixed Assets_YF_K_Fixed Assets 03 &amp; 04" xfId="995"/>
    <cellStyle name="_BK - U - Revenue, Cost &amp; Expenses _BK - U - Revenue, Cost &amp; Expenses_DEG- K - Fixed Assets_YF_K_Fixed Assets 03 &amp; 04 2" xfId="2514"/>
    <cellStyle name="_BK - U - Revenue, Cost &amp; Expenses _BK - U - Revenue, Cost &amp; Expenses_DEG- K - Fixed Assets_YF_K_Fixed Assets 03 &amp; 04_addition2003" xfId="2552"/>
    <cellStyle name="_BK - U - Revenue, Cost &amp; Expenses _BK - U - Revenue, Cost &amp; Expenses_DEG- K - Fixed Assets_YF_K_Fixed Assets 03 &amp; 04_Book1" xfId="2986"/>
    <cellStyle name="_BK - U - Revenue, Cost &amp; Expenses _BK - U - Revenue, Cost &amp; Expenses_DEG- K - Fixed Assets_YF_K_Fixed Assets 03 &amp; 04_D" xfId="7953"/>
    <cellStyle name="_BK - U - Revenue, Cost &amp; Expenses _BK - U - Revenue, Cost &amp; Expenses_DEG- K - Fixed Assets_YF_K_Fixed Assets 03 &amp; 04_K_YF_Fixed Assets-12.22" xfId="3827"/>
    <cellStyle name="_BK - U - Revenue, Cost &amp; Expenses _BK - U - Revenue, Cost &amp; Expenses_DEG- K - Fixed Assets_YF_K_Fixed Assets 03 &amp; 04-1" xfId="6493"/>
    <cellStyle name="_BK - U - Revenue, Cost &amp; Expenses _BK - U - Revenue, Cost &amp; Expenses_DEG- K - Fixed Assets_YF_K_Fixed Assets 03 &amp; 04-1_addition2003" xfId="7957"/>
    <cellStyle name="_BK - U - Revenue, Cost &amp; Expenses _BK - U - Revenue, Cost &amp; Expenses_DEG- K - Fixed Assets_YF_K_Fixed Assets 03 &amp; 04-1_addition2003 2" xfId="6683"/>
    <cellStyle name="_BK - U - Revenue, Cost &amp; Expenses _BK - U - Revenue, Cost &amp; Expenses_DEG- K - Fixed Assets_YF_K_Fixed Assets 03 &amp; 04-1_Book1" xfId="7893"/>
    <cellStyle name="_BK - U - Revenue, Cost &amp; Expenses _BK - U - Revenue, Cost &amp; Expenses_DEG- K - Fixed Assets_YF_K_Fixed Assets 03 &amp; 04-1_D" xfId="3905"/>
    <cellStyle name="_BK - U - Revenue, Cost &amp; Expenses _BK - U - Revenue, Cost &amp; Expenses_DEG- K - Fixed Assets_YF_K_Fixed Assets 03 &amp; 04-1_D 2" xfId="3911"/>
    <cellStyle name="_BK - U - Revenue, Cost &amp; Expenses _BK - U - Revenue, Cost &amp; Expenses_DEG- K - Fixed Assets_YF_K_Fixed Assets 03 &amp; 04-1_K_YF_Fixed Assets-12.22" xfId="838"/>
    <cellStyle name="_BK - U - Revenue, Cost &amp; Expenses _BK - U - Revenue, Cost &amp; Expenses_DEG- K - Fixed Assets_YF_K_Fixed Assets 03 &amp; 04-1_K_YF_Fixed Assets-12.22 2" xfId="7959"/>
    <cellStyle name="_BK - U - Revenue, Cost &amp; Expenses _BK - U - Revenue, Cost &amp; Expenses_DEG- K - Fixed Assets_YF_K_Fixed Assets 03 &amp; 04-2" xfId="7961"/>
    <cellStyle name="_BK - U - Revenue, Cost &amp; Expenses _BK - U - Revenue, Cost &amp; Expenses_DEG- K - Fixed Assets_YF_K_Fixed Assets 03 &amp; 04-2_addition2003" xfId="1479"/>
    <cellStyle name="_BK - U - Revenue, Cost &amp; Expenses _BK - U - Revenue, Cost &amp; Expenses_DEG- K - Fixed Assets_YF_K_Fixed Assets 03 &amp; 04-2_addition2003 2" xfId="7672"/>
    <cellStyle name="_BK - U - Revenue, Cost &amp; Expenses _BK - U - Revenue, Cost &amp; Expenses_DEG- K - Fixed Assets_YF_K_Fixed Assets 03 &amp; 04-2_Book1" xfId="7963"/>
    <cellStyle name="_BK - U - Revenue, Cost &amp; Expenses _BK - U - Revenue, Cost &amp; Expenses_DEG- K - Fixed Assets_YF_K_Fixed Assets 03 &amp; 04-2_Book1 2" xfId="7964"/>
    <cellStyle name="_BK - U - Revenue, Cost &amp; Expenses _BK - U - Revenue, Cost &amp; Expenses_DEG- K - Fixed Assets_YF_K_Fixed Assets 03 &amp; 04-2_D" xfId="1489"/>
    <cellStyle name="_BK - U - Revenue, Cost &amp; Expenses _BK - U - Revenue, Cost &amp; Expenses_DEG- K - Fixed Assets_YF_K_Fixed Assets 03 &amp; 04-2_D 2" xfId="1493"/>
    <cellStyle name="_BK - U - Revenue, Cost &amp; Expenses _BK - U - Revenue, Cost &amp; Expenses_DEG- K - Fixed Assets_YF_K_Fixed Assets 03 &amp; 04-2_K_YF_Fixed Assets-12.22" xfId="5333"/>
    <cellStyle name="_BK - U - Revenue, Cost &amp; Expenses _BK - U - Revenue, Cost &amp; Expenses_DEG- K - Fixed Assets_YF_K_Fixed Assets 03 &amp; 04-3" xfId="1440"/>
    <cellStyle name="_BK - U - Revenue, Cost &amp; Expenses _BK - U - Revenue, Cost &amp; Expenses_DEG- K - Fixed Assets_YF_K_Fixed Assets 03 &amp; 04-3_addition2003" xfId="7965"/>
    <cellStyle name="_BK - U - Revenue, Cost &amp; Expenses _BK - U - Revenue, Cost &amp; Expenses_DEG- K - Fixed Assets_YF_K_Fixed Assets 03 &amp; 04-3_addition2003 2" xfId="7967"/>
    <cellStyle name="_BK - U - Revenue, Cost &amp; Expenses _BK - U - Revenue, Cost &amp; Expenses_DEG- K - Fixed Assets_YF_K_Fixed Assets 03 &amp; 04-3_Book1" xfId="7795"/>
    <cellStyle name="_BK - U - Revenue, Cost &amp; Expenses _BK - U - Revenue, Cost &amp; Expenses_DEG- K - Fixed Assets_YF_K_Fixed Assets 03 &amp; 04-3_D" xfId="7969"/>
    <cellStyle name="_BK - U - Revenue, Cost &amp; Expenses _BK - U - Revenue, Cost &amp; Expenses_DEG- K - Fixed Assets_YF_K_Fixed Assets 03 &amp; 04-3_D 2" xfId="7973"/>
    <cellStyle name="_BK - U - Revenue, Cost &amp; Expenses _BK - U - Revenue, Cost &amp; Expenses_DEG- K - Fixed Assets_YF_K_Fixed Assets 03 &amp; 04-3_K_YF_Fixed Assets-12.22" xfId="7975"/>
    <cellStyle name="_BK - U - Revenue, Cost &amp; Expenses _BK - U - Revenue, Cost &amp; Expenses_DEG- K - Fixed Assets_YF_K_Fixed Assets 03 &amp; 04-3_K_YF_Fixed Assets-12.22 2" xfId="7977"/>
    <cellStyle name="_BK - U - Revenue, Cost &amp; Expenses _BK - U - Revenue, Cost &amp; Expenses_DEG- K - Fixed Assets_YF_K_Fixed assets_addition2003" xfId="7979"/>
    <cellStyle name="_BK - U - Revenue, Cost &amp; Expenses _BK - U - Revenue, Cost &amp; Expenses_DEG- K - Fixed Assets_YF_K_Fixed assets_addition2003 2" xfId="7150"/>
    <cellStyle name="_BK - U - Revenue, Cost &amp; Expenses _BK - U - Revenue, Cost &amp; Expenses_DEG- K - Fixed Assets_YF_K_Fixed assets_Book1" xfId="7980"/>
    <cellStyle name="_BK - U - Revenue, Cost &amp; Expenses _BK - U - Revenue, Cost &amp; Expenses_DEG- K - Fixed Assets_YF_K_Fixed assets_Book1 2" xfId="5288"/>
    <cellStyle name="_BK - U - Revenue, Cost &amp; Expenses _BK - U - Revenue, Cost &amp; Expenses_DEG- K - Fixed Assets_YF_K_Fixed assets_D" xfId="2504"/>
    <cellStyle name="_BK - U - Revenue, Cost &amp; Expenses _BK - U - Revenue, Cost &amp; Expenses_DEG- K - Fixed Assets_YF_K_Fixed assets_K_YF_Fixed Assets-12.22" xfId="7983"/>
    <cellStyle name="_BK - U - Revenue, Cost &amp; Expenses _BK - U - Revenue, Cost &amp; Expenses_G&amp;A" xfId="7568"/>
    <cellStyle name="_BK - U - Revenue, Cost &amp; Expenses _BK - U - Revenue, Cost &amp; Expenses_G&amp;A_addition2003" xfId="7985"/>
    <cellStyle name="_BK - U - Revenue, Cost &amp; Expenses _BK - U - Revenue, Cost &amp; Expenses_G&amp;A_addition2003 2" xfId="7987"/>
    <cellStyle name="_BK - U - Revenue, Cost &amp; Expenses _BK - U - Revenue, Cost &amp; Expenses_G&amp;A_Book1" xfId="3864"/>
    <cellStyle name="_BK - U - Revenue, Cost &amp; Expenses _BK - U - Revenue, Cost &amp; Expenses_G&amp;A_Book1 2" xfId="4713"/>
    <cellStyle name="_BK - U - Revenue, Cost &amp; Expenses _BK - U - Revenue, Cost &amp; Expenses_G&amp;A_D" xfId="6327"/>
    <cellStyle name="_BK - U - Revenue, Cost &amp; Expenses _BK - U - Revenue, Cost &amp; Expenses_G&amp;A_DEG- K - Fixed Assets" xfId="720"/>
    <cellStyle name="_BK - U - Revenue, Cost &amp; Expenses _BK - U - Revenue, Cost &amp; Expenses_G&amp;A_DEG- K - Fixed Assets_K_YF_Fixed Assets-12.13" xfId="7988"/>
    <cellStyle name="_BK - U - Revenue, Cost &amp; Expenses _BK - U - Revenue, Cost &amp; Expenses_G&amp;A_DEG- K - Fixed Assets_K_YF_Fixed Assets-12.13 2" xfId="7990"/>
    <cellStyle name="_BK - U - Revenue, Cost &amp; Expenses _BK - U - Revenue, Cost &amp; Expenses_G&amp;A_DEG- K - Fixed Assets_K_YF_Fixed Assets-12.13_addition2003" xfId="7991"/>
    <cellStyle name="_BK - U - Revenue, Cost &amp; Expenses _BK - U - Revenue, Cost &amp; Expenses_G&amp;A_DEG- K - Fixed Assets_K_YF_Fixed Assets-12.13_addition2003 2" xfId="4187"/>
    <cellStyle name="_BK - U - Revenue, Cost &amp; Expenses _BK - U - Revenue, Cost &amp; Expenses_G&amp;A_DEG- K - Fixed Assets_K_YF_Fixed Assets-12.13_Book1" xfId="7993"/>
    <cellStyle name="_BK - U - Revenue, Cost &amp; Expenses _BK - U - Revenue, Cost &amp; Expenses_G&amp;A_DEG- K - Fixed Assets_K_YF_Fixed Assets-12.13_Book1 2" xfId="6449"/>
    <cellStyle name="_BK - U - Revenue, Cost &amp; Expenses _BK - U - Revenue, Cost &amp; Expenses_G&amp;A_DEG- K - Fixed Assets_K_YF_Fixed Assets-12.13_D" xfId="4725"/>
    <cellStyle name="_BK - U - Revenue, Cost &amp; Expenses _BK - U - Revenue, Cost &amp; Expenses_G&amp;A_DEG- K - Fixed Assets_K_YF_Fixed Assets-12.13_D 2" xfId="5399"/>
    <cellStyle name="_BK - U - Revenue, Cost &amp; Expenses _BK - U - Revenue, Cost &amp; Expenses_G&amp;A_DEG- K - Fixed Assets_K_YF_Fixed Assets-12.13_K_YF_Fixed Assets-12.22" xfId="7995"/>
    <cellStyle name="_BK - U - Revenue, Cost &amp; Expenses _BK - U - Revenue, Cost &amp; Expenses_G&amp;A_DEG- K - Fixed Assets_K_YF_Fixed Assets-12.13_K_YF_Fixed Assets-12.22 2" xfId="7997"/>
    <cellStyle name="_BK - U - Revenue, Cost &amp; Expenses _BK - U - Revenue, Cost &amp; Expenses_G&amp;A_DEG- K - Fixed Assets_SX-FA-12.14" xfId="7998"/>
    <cellStyle name="_BK - U - Revenue, Cost &amp; Expenses _BK - U - Revenue, Cost &amp; Expenses_G&amp;A_DEG- K - Fixed Assets_SX-FA-12.14_addition2003" xfId="8000"/>
    <cellStyle name="_BK - U - Revenue, Cost &amp; Expenses _BK - U - Revenue, Cost &amp; Expenses_G&amp;A_DEG- K - Fixed Assets_SX-FA-12.14_addition2003 2" xfId="8001"/>
    <cellStyle name="_BK - U - Revenue, Cost &amp; Expenses _BK - U - Revenue, Cost &amp; Expenses_G&amp;A_DEG- K - Fixed Assets_SX-FA-12.14_Book1" xfId="6469"/>
    <cellStyle name="_BK - U - Revenue, Cost &amp; Expenses _BK - U - Revenue, Cost &amp; Expenses_G&amp;A_DEG- K - Fixed Assets_SX-FA-12.14_Book1 2" xfId="6473"/>
    <cellStyle name="_BK - U - Revenue, Cost &amp; Expenses _BK - U - Revenue, Cost &amp; Expenses_G&amp;A_DEG- K - Fixed Assets_SX-FA-12.14_D" xfId="8002"/>
    <cellStyle name="_BK - U - Revenue, Cost &amp; Expenses _BK - U - Revenue, Cost &amp; Expenses_G&amp;A_DEG- K - Fixed Assets_SX-FA-12.14_K_YF_Fixed Assets-12.22" xfId="7187"/>
    <cellStyle name="_BK - U - Revenue, Cost &amp; Expenses _BK - U - Revenue, Cost &amp; Expenses_G&amp;A_DEG- K - Fixed Assets_SX-FA-12.14_K_YF_Fixed Assets-12.22 2" xfId="3651"/>
    <cellStyle name="_BK - U - Revenue, Cost &amp; Expenses _BK - U - Revenue, Cost &amp; Expenses_G&amp;A_DEG- K - Fixed Assets_YF_K_Fixed assets" xfId="1372"/>
    <cellStyle name="_BK - U - Revenue, Cost &amp; Expenses _BK - U - Revenue, Cost &amp; Expenses_G&amp;A_DEG- K - Fixed Assets_YF_K_Fixed Assets 03 &amp; 04" xfId="4849"/>
    <cellStyle name="_BK - U - Revenue, Cost &amp; Expenses _BK - U - Revenue, Cost &amp; Expenses_G&amp;A_DEG- K - Fixed Assets_YF_K_Fixed Assets 03 &amp; 04 2" xfId="5078"/>
    <cellStyle name="_BK - U - Revenue, Cost &amp; Expenses _BK - U - Revenue, Cost &amp; Expenses_G&amp;A_DEG- K - Fixed Assets_YF_K_Fixed Assets 03 &amp; 04_addition2003" xfId="1471"/>
    <cellStyle name="_BK - U - Revenue, Cost &amp; Expenses _BK - U - Revenue, Cost &amp; Expenses_G&amp;A_DEG- K - Fixed Assets_YF_K_Fixed Assets 03 &amp; 04_addition2003 2" xfId="1481"/>
    <cellStyle name="_BK - U - Revenue, Cost &amp; Expenses _BK - U - Revenue, Cost &amp; Expenses_G&amp;A_DEG- K - Fixed Assets_YF_K_Fixed Assets 03 &amp; 04_Book1" xfId="3859"/>
    <cellStyle name="_BK - U - Revenue, Cost &amp; Expenses _BK - U - Revenue, Cost &amp; Expenses_G&amp;A_DEG- K - Fixed Assets_YF_K_Fixed Assets 03 &amp; 04_D" xfId="8004"/>
    <cellStyle name="_BK - U - Revenue, Cost &amp; Expenses _BK - U - Revenue, Cost &amp; Expenses_G&amp;A_DEG- K - Fixed Assets_YF_K_Fixed Assets 03 &amp; 04_K_YF_Fixed Assets-12.22" xfId="5053"/>
    <cellStyle name="_BK - U - Revenue, Cost &amp; Expenses _BK - U - Revenue, Cost &amp; Expenses_G&amp;A_DEG- K - Fixed Assets_YF_K_Fixed Assets 03 &amp; 04-1" xfId="1579"/>
    <cellStyle name="_BK - U - Revenue, Cost &amp; Expenses _BK - U - Revenue, Cost &amp; Expenses_G&amp;A_DEG- K - Fixed Assets_YF_K_Fixed Assets 03 &amp; 04-1_addition2003" xfId="4617"/>
    <cellStyle name="_BK - U - Revenue, Cost &amp; Expenses _BK - U - Revenue, Cost &amp; Expenses_G&amp;A_DEG- K - Fixed Assets_YF_K_Fixed Assets 03 &amp; 04-1_addition2003 2" xfId="8005"/>
    <cellStyle name="_BK - U - Revenue, Cost &amp; Expenses _BK - U - Revenue, Cost &amp; Expenses_G&amp;A_DEG- K - Fixed Assets_YF_K_Fixed Assets 03 &amp; 04-1_Book1" xfId="5897"/>
    <cellStyle name="_BK - U - Revenue, Cost &amp; Expenses _BK - U - Revenue, Cost &amp; Expenses_G&amp;A_DEG- K - Fixed Assets_YF_K_Fixed Assets 03 &amp; 04-1_D" xfId="7544"/>
    <cellStyle name="_BK - U - Revenue, Cost &amp; Expenses _BK - U - Revenue, Cost &amp; Expenses_G&amp;A_DEG- K - Fixed Assets_YF_K_Fixed Assets 03 &amp; 04-1_K_YF_Fixed Assets-12.22" xfId="8006"/>
    <cellStyle name="_BK - U - Revenue, Cost &amp; Expenses _BK - U - Revenue, Cost &amp; Expenses_G&amp;A_DEG- K - Fixed Assets_YF_K_Fixed Assets 03 &amp; 04-1_K_YF_Fixed Assets-12.22 2" xfId="8007"/>
    <cellStyle name="_BK - U - Revenue, Cost &amp; Expenses _BK - U - Revenue, Cost &amp; Expenses_G&amp;A_DEG- K - Fixed Assets_YF_K_Fixed Assets 03 &amp; 04-2" xfId="1587"/>
    <cellStyle name="_BK - U - Revenue, Cost &amp; Expenses _BK - U - Revenue, Cost &amp; Expenses_G&amp;A_DEG- K - Fixed Assets_YF_K_Fixed Assets 03 &amp; 04-2_addition2003" xfId="5727"/>
    <cellStyle name="_BK - U - Revenue, Cost &amp; Expenses _BK - U - Revenue, Cost &amp; Expenses_G&amp;A_DEG- K - Fixed Assets_YF_K_Fixed Assets 03 &amp; 04-2_addition2003 2" xfId="6568"/>
    <cellStyle name="_BK - U - Revenue, Cost &amp; Expenses _BK - U - Revenue, Cost &amp; Expenses_G&amp;A_DEG- K - Fixed Assets_YF_K_Fixed Assets 03 &amp; 04-2_Book1" xfId="1722"/>
    <cellStyle name="_BK - U - Revenue, Cost &amp; Expenses _BK - U - Revenue, Cost &amp; Expenses_G&amp;A_DEG- K - Fixed Assets_YF_K_Fixed Assets 03 &amp; 04-2_Book1 2" xfId="1729"/>
    <cellStyle name="_BK - U - Revenue, Cost &amp; Expenses _BK - U - Revenue, Cost &amp; Expenses_G&amp;A_DEG- K - Fixed Assets_YF_K_Fixed Assets 03 &amp; 04-2_D" xfId="8008"/>
    <cellStyle name="_BK - U - Revenue, Cost &amp; Expenses _BK - U - Revenue, Cost &amp; Expenses_G&amp;A_DEG- K - Fixed Assets_YF_K_Fixed Assets 03 &amp; 04-2_K_YF_Fixed Assets-12.22" xfId="5185"/>
    <cellStyle name="_BK - U - Revenue, Cost &amp; Expenses _BK - U - Revenue, Cost &amp; Expenses_G&amp;A_DEG- K - Fixed Assets_YF_K_Fixed Assets 03 &amp; 04-3" xfId="6477"/>
    <cellStyle name="_BK - U - Revenue, Cost &amp; Expenses _BK - U - Revenue, Cost &amp; Expenses_G&amp;A_DEG- K - Fixed Assets_YF_K_Fixed Assets 03 &amp; 04-3_addition2003" xfId="4720"/>
    <cellStyle name="_BK - U - Revenue, Cost &amp; Expenses _BK - U - Revenue, Cost &amp; Expenses_G&amp;A_DEG- K - Fixed Assets_YF_K_Fixed Assets 03 &amp; 04-3_addition2003 2" xfId="2017"/>
    <cellStyle name="_BK - U - Revenue, Cost &amp; Expenses _BK - U - Revenue, Cost &amp; Expenses_G&amp;A_DEG- K - Fixed Assets_YF_K_Fixed Assets 03 &amp; 04-3_Book1" xfId="8010"/>
    <cellStyle name="_BK - U - Revenue, Cost &amp; Expenses _BK - U - Revenue, Cost &amp; Expenses_G&amp;A_DEG- K - Fixed Assets_YF_K_Fixed Assets 03 &amp; 04-3_D" xfId="4477"/>
    <cellStyle name="_BK - U - Revenue, Cost &amp; Expenses _BK - U - Revenue, Cost &amp; Expenses_G&amp;A_DEG- K - Fixed Assets_YF_K_Fixed Assets 03 &amp; 04-3_K_YF_Fixed Assets-12.22" xfId="4961"/>
    <cellStyle name="_BK - U - Revenue, Cost &amp; Expenses _BK - U - Revenue, Cost &amp; Expenses_G&amp;A_DEG- K - Fixed Assets_YF_K_Fixed Assets 03 &amp; 04-3_K_YF_Fixed Assets-12.22 2" xfId="7349"/>
    <cellStyle name="_BK - U - Revenue, Cost &amp; Expenses _BK - U - Revenue, Cost &amp; Expenses_G&amp;A_DEG- K - Fixed Assets_YF_K_Fixed assets 2" xfId="8011"/>
    <cellStyle name="_BK - U - Revenue, Cost &amp; Expenses _BK - U - Revenue, Cost &amp; Expenses_G&amp;A_DEG- K - Fixed Assets_YF_K_Fixed assets_addition2003" xfId="2283"/>
    <cellStyle name="_BK - U - Revenue, Cost &amp; Expenses _BK - U - Revenue, Cost &amp; Expenses_G&amp;A_DEG- K - Fixed Assets_YF_K_Fixed assets_Book1" xfId="3808"/>
    <cellStyle name="_BK - U - Revenue, Cost &amp; Expenses _BK - U - Revenue, Cost &amp; Expenses_G&amp;A_DEG- K - Fixed Assets_YF_K_Fixed assets_D" xfId="941"/>
    <cellStyle name="_BK - U - Revenue, Cost &amp; Expenses _BK - U - Revenue, Cost &amp; Expenses_G&amp;A_DEG- K - Fixed Assets_YF_K_Fixed assets_K_YF_Fixed Assets-12.22" xfId="8013"/>
    <cellStyle name="_BK - U - Revenue, Cost &amp; Expenses _BK - U - Revenue, Cost &amp; Expenses_G&amp;A_DEG- K - Fixed Assets_YF_K_Fixed assets_K_YF_Fixed Assets-12.22 2" xfId="8015"/>
    <cellStyle name="_BK - U - Revenue, Cost &amp; Expenses _BK - U - Revenue, Cost &amp; Expenses_G&amp;A_K_YF_Fixed Assets-12.22" xfId="4409"/>
    <cellStyle name="_BK - U - Revenue, Cost &amp; Expenses _BK - U - Revenue, Cost &amp; Expenses_K_YF_Fixed Assets-12.22" xfId="741"/>
    <cellStyle name="_BK - U - Revenue, Cost &amp; Expenses _BK - U - Revenue, Cost &amp; Expenses_K200-04" xfId="1101"/>
    <cellStyle name="_BK - U - Revenue, Cost &amp; Expenses _BK - U - Revenue, Cost &amp; Expenses_K200-04 2" xfId="8017"/>
    <cellStyle name="_BK - U - Revenue, Cost &amp; Expenses _BK - U - Revenue, Cost &amp; Expenses_OS of F09" xfId="1318"/>
    <cellStyle name="_BK - U - Revenue, Cost &amp; Expenses _BK - U - Revenue, Cost &amp; Expenses_WPS-2002 working paper" xfId="8019"/>
    <cellStyle name="_BK - U - Revenue, Cost &amp; Expenses _BK - U - Revenue, Cost &amp; Expenses_WPS-2002 working paper 2" xfId="6420"/>
    <cellStyle name="_BK - U - Revenue, Cost &amp; Expenses _BK - U - Revenue, Cost &amp; Expenses_WPS-2002 working paper_addition2003" xfId="7007"/>
    <cellStyle name="_BK - U - Revenue, Cost &amp; Expenses _BK - U - Revenue, Cost &amp; Expenses_WPS-2002 working paper_addition2003 2" xfId="4451"/>
    <cellStyle name="_BK - U - Revenue, Cost &amp; Expenses _BK - U - Revenue, Cost &amp; Expenses_WPS-2002 working paper_Book1" xfId="8021"/>
    <cellStyle name="_BK - U - Revenue, Cost &amp; Expenses _BK - U - Revenue, Cost &amp; Expenses_WPS-2002 working paper_D" xfId="8025"/>
    <cellStyle name="_BK - U - Revenue, Cost &amp; Expenses _BK - U - Revenue, Cost &amp; Expenses_WPS-2002 working paper_D 2" xfId="6417"/>
    <cellStyle name="_BK - U - Revenue, Cost &amp; Expenses _BK - U - Revenue, Cost &amp; Expenses_WPS-2002 working paper_DEG- K - Fixed Assets" xfId="6774"/>
    <cellStyle name="_BK - U - Revenue, Cost &amp; Expenses _BK - U - Revenue, Cost &amp; Expenses_WPS-2002 working paper_DEG- K - Fixed Assets 2" xfId="8027"/>
    <cellStyle name="_BK - U - Revenue, Cost &amp; Expenses _BK - U - Revenue, Cost &amp; Expenses_WPS-2002 working paper_DEG- K - Fixed Assets_K_YF_Fixed Assets-12.13" xfId="8031"/>
    <cellStyle name="_BK - U - Revenue, Cost &amp; Expenses _BK - U - Revenue, Cost &amp; Expenses_WPS-2002 working paper_DEG- K - Fixed Assets_K_YF_Fixed Assets-12.13_addition2003" xfId="8032"/>
    <cellStyle name="_BK - U - Revenue, Cost &amp; Expenses _BK - U - Revenue, Cost &amp; Expenses_WPS-2002 working paper_DEG- K - Fixed Assets_K_YF_Fixed Assets-12.13_addition2003 2" xfId="8034"/>
    <cellStyle name="_BK - U - Revenue, Cost &amp; Expenses _BK - U - Revenue, Cost &amp; Expenses_WPS-2002 working paper_DEG- K - Fixed Assets_K_YF_Fixed Assets-12.13_Book1" xfId="6319"/>
    <cellStyle name="_BK - U - Revenue, Cost &amp; Expenses _BK - U - Revenue, Cost &amp; Expenses_WPS-2002 working paper_DEG- K - Fixed Assets_K_YF_Fixed Assets-12.13_Book1 2" xfId="8036"/>
    <cellStyle name="_BK - U - Revenue, Cost &amp; Expenses _BK - U - Revenue, Cost &amp; Expenses_WPS-2002 working paper_DEG- K - Fixed Assets_K_YF_Fixed Assets-12.13_D" xfId="8038"/>
    <cellStyle name="_BK - U - Revenue, Cost &amp; Expenses _BK - U - Revenue, Cost &amp; Expenses_WPS-2002 working paper_DEG- K - Fixed Assets_K_YF_Fixed Assets-12.13_K_YF_Fixed Assets-12.22" xfId="8040"/>
    <cellStyle name="_BK - U - Revenue, Cost &amp; Expenses _BK - U - Revenue, Cost &amp; Expenses_WPS-2002 working paper_DEG- K - Fixed Assets_K_YF_Fixed Assets-12.13_K_YF_Fixed Assets-12.22 2" xfId="7276"/>
    <cellStyle name="_BK - U - Revenue, Cost &amp; Expenses _BK - U - Revenue, Cost &amp; Expenses_WPS-2002 working paper_DEG- K - Fixed Assets_SX-FA-12.14" xfId="8042"/>
    <cellStyle name="_BK - U - Revenue, Cost &amp; Expenses _BK - U - Revenue, Cost &amp; Expenses_WPS-2002 working paper_DEG- K - Fixed Assets_SX-FA-12.14_addition2003" xfId="6113"/>
    <cellStyle name="_BK - U - Revenue, Cost &amp; Expenses _BK - U - Revenue, Cost &amp; Expenses_WPS-2002 working paper_DEG- K - Fixed Assets_SX-FA-12.14_addition2003 2" xfId="1022"/>
    <cellStyle name="_BK - U - Revenue, Cost &amp; Expenses _BK - U - Revenue, Cost &amp; Expenses_WPS-2002 working paper_DEG- K - Fixed Assets_SX-FA-12.14_Book1" xfId="8043"/>
    <cellStyle name="_BK - U - Revenue, Cost &amp; Expenses _BK - U - Revenue, Cost &amp; Expenses_WPS-2002 working paper_DEG- K - Fixed Assets_SX-FA-12.14_Book1 2" xfId="5369"/>
    <cellStyle name="_BK - U - Revenue, Cost &amp; Expenses _BK - U - Revenue, Cost &amp; Expenses_WPS-2002 working paper_DEG- K - Fixed Assets_SX-FA-12.14_D" xfId="4315"/>
    <cellStyle name="_BK - U - Revenue, Cost &amp; Expenses _BK - U - Revenue, Cost &amp; Expenses_WPS-2002 working paper_DEG- K - Fixed Assets_SX-FA-12.14_K_YF_Fixed Assets-12.22" xfId="1047"/>
    <cellStyle name="_BK - U - Revenue, Cost &amp; Expenses _BK - U - Revenue, Cost &amp; Expenses_WPS-2002 working paper_DEG- K - Fixed Assets_YF_K_Fixed assets" xfId="8045"/>
    <cellStyle name="_BK - U - Revenue, Cost &amp; Expenses _BK - U - Revenue, Cost &amp; Expenses_WPS-2002 working paper_DEG- K - Fixed Assets_YF_K_Fixed Assets 03 &amp; 04" xfId="7978"/>
    <cellStyle name="_BK - U - Revenue, Cost &amp; Expenses _BK - U - Revenue, Cost &amp; Expenses_WPS-2002 working paper_DEG- K - Fixed Assets_YF_K_Fixed Assets 03 &amp; 04_addition2003" xfId="6139"/>
    <cellStyle name="_BK - U - Revenue, Cost &amp; Expenses _BK - U - Revenue, Cost &amp; Expenses_WPS-2002 working paper_DEG- K - Fixed Assets_YF_K_Fixed Assets 03 &amp; 04_Book1" xfId="3236"/>
    <cellStyle name="_BK - U - Revenue, Cost &amp; Expenses _BK - U - Revenue, Cost &amp; Expenses_WPS-2002 working paper_DEG- K - Fixed Assets_YF_K_Fixed Assets 03 &amp; 04_D" xfId="8046"/>
    <cellStyle name="_BK - U - Revenue, Cost &amp; Expenses _BK - U - Revenue, Cost &amp; Expenses_WPS-2002 working paper_DEG- K - Fixed Assets_YF_K_Fixed Assets 03 &amp; 04_D 2" xfId="4010"/>
    <cellStyle name="_BK - U - Revenue, Cost &amp; Expenses _BK - U - Revenue, Cost &amp; Expenses_WPS-2002 working paper_DEG- K - Fixed Assets_YF_K_Fixed Assets 03 &amp; 04_K_YF_Fixed Assets-12.22" xfId="750"/>
    <cellStyle name="_BK - U - Revenue, Cost &amp; Expenses _BK - U - Revenue, Cost &amp; Expenses_WPS-2002 working paper_DEG- K - Fixed Assets_YF_K_Fixed Assets 03 &amp; 04-1" xfId="8049"/>
    <cellStyle name="_BK - U - Revenue, Cost &amp; Expenses _BK - U - Revenue, Cost &amp; Expenses_WPS-2002 working paper_DEG- K - Fixed Assets_YF_K_Fixed Assets 03 &amp; 04-1 2" xfId="6713"/>
    <cellStyle name="_BK - U - Revenue, Cost &amp; Expenses _BK - U - Revenue, Cost &amp; Expenses_WPS-2002 working paper_DEG- K - Fixed Assets_YF_K_Fixed Assets 03 &amp; 04-1_addition2003" xfId="8051"/>
    <cellStyle name="_BK - U - Revenue, Cost &amp; Expenses _BK - U - Revenue, Cost &amp; Expenses_WPS-2002 working paper_DEG- K - Fixed Assets_YF_K_Fixed Assets 03 &amp; 04-1_Book1" xfId="2218"/>
    <cellStyle name="_BK - U - Revenue, Cost &amp; Expenses _BK - U - Revenue, Cost &amp; Expenses_WPS-2002 working paper_DEG- K - Fixed Assets_YF_K_Fixed Assets 03 &amp; 04-1_Book1 2" xfId="2225"/>
    <cellStyle name="_BK - U - Revenue, Cost &amp; Expenses _BK - U - Revenue, Cost &amp; Expenses_WPS-2002 working paper_DEG- K - Fixed Assets_YF_K_Fixed Assets 03 &amp; 04-1_D" xfId="1557"/>
    <cellStyle name="_BK - U - Revenue, Cost &amp; Expenses _BK - U - Revenue, Cost &amp; Expenses_WPS-2002 working paper_DEG- K - Fixed Assets_YF_K_Fixed Assets 03 &amp; 04-1_D 2" xfId="4781"/>
    <cellStyle name="_BK - U - Revenue, Cost &amp; Expenses _BK - U - Revenue, Cost &amp; Expenses_WPS-2002 working paper_DEG- K - Fixed Assets_YF_K_Fixed Assets 03 &amp; 04-1_K_YF_Fixed Assets-12.22" xfId="7064"/>
    <cellStyle name="_BK - U - Revenue, Cost &amp; Expenses _BK - U - Revenue, Cost &amp; Expenses_WPS-2002 working paper_DEG- K - Fixed Assets_YF_K_Fixed Assets 03 &amp; 04-2" xfId="6215"/>
    <cellStyle name="_BK - U - Revenue, Cost &amp; Expenses _BK - U - Revenue, Cost &amp; Expenses_WPS-2002 working paper_DEG- K - Fixed Assets_YF_K_Fixed Assets 03 &amp; 04-2 2" xfId="4531"/>
    <cellStyle name="_BK - U - Revenue, Cost &amp; Expenses _BK - U - Revenue, Cost &amp; Expenses_WPS-2002 working paper_DEG- K - Fixed Assets_YF_K_Fixed Assets 03 &amp; 04-2_addition2003" xfId="5110"/>
    <cellStyle name="_BK - U - Revenue, Cost &amp; Expenses _BK - U - Revenue, Cost &amp; Expenses_WPS-2002 working paper_DEG- K - Fixed Assets_YF_K_Fixed Assets 03 &amp; 04-2_Book1" xfId="8052"/>
    <cellStyle name="_BK - U - Revenue, Cost &amp; Expenses _BK - U - Revenue, Cost &amp; Expenses_WPS-2002 working paper_DEG- K - Fixed Assets_YF_K_Fixed Assets 03 &amp; 04-2_D" xfId="1606"/>
    <cellStyle name="_BK - U - Revenue, Cost &amp; Expenses _BK - U - Revenue, Cost &amp; Expenses_WPS-2002 working paper_DEG- K - Fixed Assets_YF_K_Fixed Assets 03 &amp; 04-2_D 2" xfId="708"/>
    <cellStyle name="_BK - U - Revenue, Cost &amp; Expenses _BK - U - Revenue, Cost &amp; Expenses_WPS-2002 working paper_DEG- K - Fixed Assets_YF_K_Fixed Assets 03 &amp; 04-2_K_YF_Fixed Assets-12.22" xfId="1234"/>
    <cellStyle name="_BK - U - Revenue, Cost &amp; Expenses _BK - U - Revenue, Cost &amp; Expenses_WPS-2002 working paper_DEG- K - Fixed Assets_YF_K_Fixed Assets 03 &amp; 04-2_K_YF_Fixed Assets-12.22 2" xfId="1241"/>
    <cellStyle name="_BK - U - Revenue, Cost &amp; Expenses _BK - U - Revenue, Cost &amp; Expenses_WPS-2002 working paper_DEG- K - Fixed Assets_YF_K_Fixed Assets 03 &amp; 04-3" xfId="7320"/>
    <cellStyle name="_BK - U - Revenue, Cost &amp; Expenses _BK - U - Revenue, Cost &amp; Expenses_WPS-2002 working paper_DEG- K - Fixed Assets_YF_K_Fixed Assets 03 &amp; 04-3 2" xfId="3150"/>
    <cellStyle name="_BK - U - Revenue, Cost &amp; Expenses _BK - U - Revenue, Cost &amp; Expenses_WPS-2002 working paper_DEG- K - Fixed Assets_YF_K_Fixed Assets 03 &amp; 04-3_addition2003" xfId="8053"/>
    <cellStyle name="_BK - U - Revenue, Cost &amp; Expenses _BK - U - Revenue, Cost &amp; Expenses_WPS-2002 working paper_DEG- K - Fixed Assets_YF_K_Fixed Assets 03 &amp; 04-3_Book1" xfId="4221"/>
    <cellStyle name="_BK - U - Revenue, Cost &amp; Expenses _BK - U - Revenue, Cost &amp; Expenses_WPS-2002 working paper_DEG- K - Fixed Assets_YF_K_Fixed Assets 03 &amp; 04-3_Book1 2" xfId="2565"/>
    <cellStyle name="_BK - U - Revenue, Cost &amp; Expenses _BK - U - Revenue, Cost &amp; Expenses_WPS-2002 working paper_DEG- K - Fixed Assets_YF_K_Fixed Assets 03 &amp; 04-3_D" xfId="1613"/>
    <cellStyle name="_BK - U - Revenue, Cost &amp; Expenses _BK - U - Revenue, Cost &amp; Expenses_WPS-2002 working paper_DEG- K - Fixed Assets_YF_K_Fixed Assets 03 &amp; 04-3_D 2" xfId="8054"/>
    <cellStyle name="_BK - U - Revenue, Cost &amp; Expenses _BK - U - Revenue, Cost &amp; Expenses_WPS-2002 working paper_DEG- K - Fixed Assets_YF_K_Fixed Assets 03 &amp; 04-3_K_YF_Fixed Assets-12.22" xfId="7999"/>
    <cellStyle name="_BK - U - Revenue, Cost &amp; Expenses _BK - U - Revenue, Cost &amp; Expenses_WPS-2002 working paper_DEG- K - Fixed Assets_YF_K_Fixed assets 2" xfId="6944"/>
    <cellStyle name="_BK - U - Revenue, Cost &amp; Expenses _BK - U - Revenue, Cost &amp; Expenses_WPS-2002 working paper_DEG- K - Fixed Assets_YF_K_Fixed assets_addition2003" xfId="8056"/>
    <cellStyle name="_BK - U - Revenue, Cost &amp; Expenses _BK - U - Revenue, Cost &amp; Expenses_WPS-2002 working paper_DEG- K - Fixed Assets_YF_K_Fixed assets_Book1" xfId="893"/>
    <cellStyle name="_BK - U - Revenue, Cost &amp; Expenses _BK - U - Revenue, Cost &amp; Expenses_WPS-2002 working paper_DEG- K - Fixed Assets_YF_K_Fixed assets_Book1 2" xfId="1370"/>
    <cellStyle name="_BK - U - Revenue, Cost &amp; Expenses _BK - U - Revenue, Cost &amp; Expenses_WPS-2002 working paper_DEG- K - Fixed Assets_YF_K_Fixed assets_D" xfId="5253"/>
    <cellStyle name="_BK - U - Revenue, Cost &amp; Expenses _BK - U - Revenue, Cost &amp; Expenses_WPS-2002 working paper_DEG- K - Fixed Assets_YF_K_Fixed assets_D 2" xfId="4975"/>
    <cellStyle name="_BK - U - Revenue, Cost &amp; Expenses _BK - U - Revenue, Cost &amp; Expenses_WPS-2002 working paper_DEG- K - Fixed Assets_YF_K_Fixed assets_K_YF_Fixed Assets-12.22" xfId="7457"/>
    <cellStyle name="_BK - U - Revenue, Cost &amp; Expenses _BK - U - Revenue, Cost &amp; Expenses_WPS-2002 working paper_DEG- K - Fixed Assets_YF_K_Fixed assets_K_YF_Fixed Assets-12.22 2" xfId="8060"/>
    <cellStyle name="_BK - U - Revenue, Cost &amp; Expenses _BK - U - Revenue, Cost &amp; Expenses_WPS-2002 working paper_K_YF_Fixed Assets-12.22" xfId="8016"/>
    <cellStyle name="_BK - U - Revenue, Cost &amp; Expenses _BK - U - Revenue, Cost &amp; Expenses_WPS-2003 working paper" xfId="8064"/>
    <cellStyle name="_BK - U - Revenue, Cost &amp; Expenses _BK - U - Revenue, Cost &amp; Expenses_WPS-2003 working paper 2" xfId="8065"/>
    <cellStyle name="_BK - U - Revenue, Cost &amp; Expenses _BK - U - Revenue, Cost &amp; Expenses_WPS-2003 working paper_addition2003" xfId="5826"/>
    <cellStyle name="_BK - U - Revenue, Cost &amp; Expenses _BK - U - Revenue, Cost &amp; Expenses_WPS-2003 working paper_Book1" xfId="7706"/>
    <cellStyle name="_BK - U - Revenue, Cost &amp; Expenses _BK - U - Revenue, Cost &amp; Expenses_WPS-2003 working paper_D" xfId="8067"/>
    <cellStyle name="_BK - U - Revenue, Cost &amp; Expenses _BK - U - Revenue, Cost &amp; Expenses_WPS-2003 working paper_DEG- K - Fixed Assets" xfId="8068"/>
    <cellStyle name="_BK - U - Revenue, Cost &amp; Expenses _BK - U - Revenue, Cost &amp; Expenses_WPS-2003 working paper_DEG- K - Fixed Assets_K_YF_Fixed Assets-12.13" xfId="5422"/>
    <cellStyle name="_BK - U - Revenue, Cost &amp; Expenses _BK - U - Revenue, Cost &amp; Expenses_WPS-2003 working paper_DEG- K - Fixed Assets_K_YF_Fixed Assets-12.13_addition2003" xfId="8070"/>
    <cellStyle name="_BK - U - Revenue, Cost &amp; Expenses _BK - U - Revenue, Cost &amp; Expenses_WPS-2003 working paper_DEG- K - Fixed Assets_K_YF_Fixed Assets-12.13_addition2003 2" xfId="8071"/>
    <cellStyle name="_BK - U - Revenue, Cost &amp; Expenses _BK - U - Revenue, Cost &amp; Expenses_WPS-2003 working paper_DEG- K - Fixed Assets_K_YF_Fixed Assets-12.13_Book1" xfId="6147"/>
    <cellStyle name="_BK - U - Revenue, Cost &amp; Expenses _BK - U - Revenue, Cost &amp; Expenses_WPS-2003 working paper_DEG- K - Fixed Assets_K_YF_Fixed Assets-12.13_Book1 2" xfId="6157"/>
    <cellStyle name="_BK - U - Revenue, Cost &amp; Expenses _BK - U - Revenue, Cost &amp; Expenses_WPS-2003 working paper_DEG- K - Fixed Assets_K_YF_Fixed Assets-12.13_D" xfId="7528"/>
    <cellStyle name="_BK - U - Revenue, Cost &amp; Expenses _BK - U - Revenue, Cost &amp; Expenses_WPS-2003 working paper_DEG- K - Fixed Assets_K_YF_Fixed Assets-12.13_K_YF_Fixed Assets-12.22" xfId="8073"/>
    <cellStyle name="_BK - U - Revenue, Cost &amp; Expenses _BK - U - Revenue, Cost &amp; Expenses_WPS-2003 working paper_DEG- K - Fixed Assets_SX-FA-12.14" xfId="5074"/>
    <cellStyle name="_BK - U - Revenue, Cost &amp; Expenses _BK - U - Revenue, Cost &amp; Expenses_WPS-2003 working paper_DEG- K - Fixed Assets_SX-FA-12.14 2" xfId="7787"/>
    <cellStyle name="_BK - U - Revenue, Cost &amp; Expenses _BK - U - Revenue, Cost &amp; Expenses_WPS-2003 working paper_DEG- K - Fixed Assets_SX-FA-12.14_addition2003" xfId="8074"/>
    <cellStyle name="_BK - U - Revenue, Cost &amp; Expenses _BK - U - Revenue, Cost &amp; Expenses_WPS-2003 working paper_DEG- K - Fixed Assets_SX-FA-12.14_Book1" xfId="760"/>
    <cellStyle name="_BK - U - Revenue, Cost &amp; Expenses _BK - U - Revenue, Cost &amp; Expenses_WPS-2003 working paper_DEG- K - Fixed Assets_SX-FA-12.14_D" xfId="8076"/>
    <cellStyle name="_BK - U - Revenue, Cost &amp; Expenses _BK - U - Revenue, Cost &amp; Expenses_WPS-2003 working paper_DEG- K - Fixed Assets_SX-FA-12.14_D 2" xfId="8081"/>
    <cellStyle name="_BK - U - Revenue, Cost &amp; Expenses _BK - U - Revenue, Cost &amp; Expenses_WPS-2003 working paper_DEG- K - Fixed Assets_SX-FA-12.14_K_YF_Fixed Assets-12.22" xfId="8084"/>
    <cellStyle name="_BK - U - Revenue, Cost &amp; Expenses _BK - U - Revenue, Cost &amp; Expenses_WPS-2003 working paper_DEG- K - Fixed Assets_YF_K_Fixed assets" xfId="7202"/>
    <cellStyle name="_BK - U - Revenue, Cost &amp; Expenses _BK - U - Revenue, Cost &amp; Expenses_WPS-2003 working paper_DEG- K - Fixed Assets_YF_K_Fixed Assets 03 &amp; 04" xfId="2606"/>
    <cellStyle name="_BK - U - Revenue, Cost &amp; Expenses _BK - U - Revenue, Cost &amp; Expenses_WPS-2003 working paper_DEG- K - Fixed Assets_YF_K_Fixed Assets 03 &amp; 04_addition2003" xfId="972"/>
    <cellStyle name="_BK - U - Revenue, Cost &amp; Expenses _BK - U - Revenue, Cost &amp; Expenses_WPS-2003 working paper_DEG- K - Fixed Assets_YF_K_Fixed Assets 03 &amp; 04_Book1" xfId="3914"/>
    <cellStyle name="_BK - U - Revenue, Cost &amp; Expenses _BK - U - Revenue, Cost &amp; Expenses_WPS-2003 working paper_DEG- K - Fixed Assets_YF_K_Fixed Assets 03 &amp; 04_D" xfId="1422"/>
    <cellStyle name="_BK - U - Revenue, Cost &amp; Expenses _BK - U - Revenue, Cost &amp; Expenses_WPS-2003 working paper_DEG- K - Fixed Assets_YF_K_Fixed Assets 03 &amp; 04_K_YF_Fixed Assets-12.22" xfId="7772"/>
    <cellStyle name="_BK - U - Revenue, Cost &amp; Expenses _BK - U - Revenue, Cost &amp; Expenses_WPS-2003 working paper_DEG- K - Fixed Assets_YF_K_Fixed Assets 03 &amp; 04-1" xfId="2158"/>
    <cellStyle name="_BK - U - Revenue, Cost &amp; Expenses _BK - U - Revenue, Cost &amp; Expenses_WPS-2003 working paper_DEG- K - Fixed Assets_YF_K_Fixed Assets 03 &amp; 04-1 2" xfId="2168"/>
    <cellStyle name="_BK - U - Revenue, Cost &amp; Expenses _BK - U - Revenue, Cost &amp; Expenses_WPS-2003 working paper_DEG- K - Fixed Assets_YF_K_Fixed Assets 03 &amp; 04-1_addition2003" xfId="6618"/>
    <cellStyle name="_BK - U - Revenue, Cost &amp; Expenses _BK - U - Revenue, Cost &amp; Expenses_WPS-2003 working paper_DEG- K - Fixed Assets_YF_K_Fixed Assets 03 &amp; 04-1_Book1" xfId="8086"/>
    <cellStyle name="_BK - U - Revenue, Cost &amp; Expenses _BK - U - Revenue, Cost &amp; Expenses_WPS-2003 working paper_DEG- K - Fixed Assets_YF_K_Fixed Assets 03 &amp; 04-1_Book1 2" xfId="6922"/>
    <cellStyle name="_BK - U - Revenue, Cost &amp; Expenses _BK - U - Revenue, Cost &amp; Expenses_WPS-2003 working paper_DEG- K - Fixed Assets_YF_K_Fixed Assets 03 &amp; 04-1_D" xfId="8088"/>
    <cellStyle name="_BK - U - Revenue, Cost &amp; Expenses _BK - U - Revenue, Cost &amp; Expenses_WPS-2003 working paper_DEG- K - Fixed Assets_YF_K_Fixed Assets 03 &amp; 04-1_D 2" xfId="7382"/>
    <cellStyle name="_BK - U - Revenue, Cost &amp; Expenses _BK - U - Revenue, Cost &amp; Expenses_WPS-2003 working paper_DEG- K - Fixed Assets_YF_K_Fixed Assets 03 &amp; 04-1_K_YF_Fixed Assets-12.22" xfId="8090"/>
    <cellStyle name="_BK - U - Revenue, Cost &amp; Expenses _BK - U - Revenue, Cost &amp; Expenses_WPS-2003 working paper_DEG- K - Fixed Assets_YF_K_Fixed Assets 03 &amp; 04-2" xfId="3242"/>
    <cellStyle name="_BK - U - Revenue, Cost &amp; Expenses _BK - U - Revenue, Cost &amp; Expenses_WPS-2003 working paper_DEG- K - Fixed Assets_YF_K_Fixed Assets 03 &amp; 04-2 2" xfId="3249"/>
    <cellStyle name="_BK - U - Revenue, Cost &amp; Expenses _BK - U - Revenue, Cost &amp; Expenses_WPS-2003 working paper_DEG- K - Fixed Assets_YF_K_Fixed Assets 03 &amp; 04-2_addition2003" xfId="5400"/>
    <cellStyle name="_BK - U - Revenue, Cost &amp; Expenses _BK - U - Revenue, Cost &amp; Expenses_WPS-2003 working paper_DEG- K - Fixed Assets_YF_K_Fixed Assets 03 &amp; 04-2_Book1" xfId="1942"/>
    <cellStyle name="_BK - U - Revenue, Cost &amp; Expenses _BK - U - Revenue, Cost &amp; Expenses_WPS-2003 working paper_DEG- K - Fixed Assets_YF_K_Fixed Assets 03 &amp; 04-2_D" xfId="6156"/>
    <cellStyle name="_BK - U - Revenue, Cost &amp; Expenses _BK - U - Revenue, Cost &amp; Expenses_WPS-2003 working paper_DEG- K - Fixed Assets_YF_K_Fixed Assets 03 &amp; 04-2_D 2" xfId="6162"/>
    <cellStyle name="_BK - U - Revenue, Cost &amp; Expenses _BK - U - Revenue, Cost &amp; Expenses_WPS-2003 working paper_DEG- K - Fixed Assets_YF_K_Fixed Assets 03 &amp; 04-2_K_YF_Fixed Assets-12.22" xfId="8092"/>
    <cellStyle name="_BK - U - Revenue, Cost &amp; Expenses _BK - U - Revenue, Cost &amp; Expenses_WPS-2003 working paper_DEG- K - Fixed Assets_YF_K_Fixed Assets 03 &amp; 04-2_K_YF_Fixed Assets-12.22 2" xfId="8093"/>
    <cellStyle name="_BK - U - Revenue, Cost &amp; Expenses _BK - U - Revenue, Cost &amp; Expenses_WPS-2003 working paper_DEG- K - Fixed Assets_YF_K_Fixed Assets 03 &amp; 04-3" xfId="5611"/>
    <cellStyle name="_BK - U - Revenue, Cost &amp; Expenses _BK - U - Revenue, Cost &amp; Expenses_WPS-2003 working paper_DEG- K - Fixed Assets_YF_K_Fixed Assets 03 &amp; 04-3 2" xfId="6932"/>
    <cellStyle name="_BK - U - Revenue, Cost &amp; Expenses _BK - U - Revenue, Cost &amp; Expenses_WPS-2003 working paper_DEG- K - Fixed Assets_YF_K_Fixed Assets 03 &amp; 04-3_addition2003" xfId="4454"/>
    <cellStyle name="_BK - U - Revenue, Cost &amp; Expenses _BK - U - Revenue, Cost &amp; Expenses_WPS-2003 working paper_DEG- K - Fixed Assets_YF_K_Fixed Assets 03 &amp; 04-3_Book1" xfId="1642"/>
    <cellStyle name="_BK - U - Revenue, Cost &amp; Expenses _BK - U - Revenue, Cost &amp; Expenses_WPS-2003 working paper_DEG- K - Fixed Assets_YF_K_Fixed Assets 03 &amp; 04-3_Book1 2" xfId="7109"/>
    <cellStyle name="_BK - U - Revenue, Cost &amp; Expenses _BK - U - Revenue, Cost &amp; Expenses_WPS-2003 working paper_DEG- K - Fixed Assets_YF_K_Fixed Assets 03 &amp; 04-3_D" xfId="8096"/>
    <cellStyle name="_BK - U - Revenue, Cost &amp; Expenses _BK - U - Revenue, Cost &amp; Expenses_WPS-2003 working paper_DEG- K - Fixed Assets_YF_K_Fixed Assets 03 &amp; 04-3_D 2" xfId="8098"/>
    <cellStyle name="_BK - U - Revenue, Cost &amp; Expenses _BK - U - Revenue, Cost &amp; Expenses_WPS-2003 working paper_DEG- K - Fixed Assets_YF_K_Fixed Assets 03 &amp; 04-3_K_YF_Fixed Assets-12.22" xfId="8099"/>
    <cellStyle name="_BK - U - Revenue, Cost &amp; Expenses _BK - U - Revenue, Cost &amp; Expenses_WPS-2003 working paper_DEG- K - Fixed Assets_YF_K_Fixed assets_addition2003" xfId="8101"/>
    <cellStyle name="_BK - U - Revenue, Cost &amp; Expenses _BK - U - Revenue, Cost &amp; Expenses_WPS-2003 working paper_DEG- K - Fixed Assets_YF_K_Fixed assets_Book1" xfId="8106"/>
    <cellStyle name="_BK - U - Revenue, Cost &amp; Expenses _BK - U - Revenue, Cost &amp; Expenses_WPS-2003 working paper_DEG- K - Fixed Assets_YF_K_Fixed assets_Book1 2" xfId="1550"/>
    <cellStyle name="_BK - U - Revenue, Cost &amp; Expenses _BK - U - Revenue, Cost &amp; Expenses_WPS-2003 working paper_DEG- K - Fixed Assets_YF_K_Fixed assets_D" xfId="5035"/>
    <cellStyle name="_BK - U - Revenue, Cost &amp; Expenses _BK - U - Revenue, Cost &amp; Expenses_WPS-2003 working paper_DEG- K - Fixed Assets_YF_K_Fixed assets_D 2" xfId="7175"/>
    <cellStyle name="_BK - U - Revenue, Cost &amp; Expenses _BK - U - Revenue, Cost &amp; Expenses_WPS-2003 working paper_DEG- K - Fixed Assets_YF_K_Fixed assets_K_YF_Fixed Assets-12.22" xfId="1137"/>
    <cellStyle name="_BK - U - Revenue, Cost &amp; Expenses _BK - U - Revenue, Cost &amp; Expenses_WPS-2003 working paper_K_YF_Fixed Assets-12.22" xfId="3213"/>
    <cellStyle name="_BK - U - Revenue, Cost &amp; Expenses _BK - U - Revenue, Cost &amp; Expenses_WPS-2003 working paper_K_YF_Fixed Assets-12.22 2" xfId="2659"/>
    <cellStyle name="_BK - U - Revenue, Cost &amp; Expenses _BK - U - Revenue, Cost &amp; Expenses_WPS-2004 working paper" xfId="4142"/>
    <cellStyle name="_BK - U - Revenue, Cost &amp; Expenses _BK - U - Revenue, Cost &amp; Expenses_WPS-2004 working paper 2" xfId="4144"/>
    <cellStyle name="_BK - U - Revenue, Cost &amp; Expenses _BK - U - Revenue, Cost &amp; Expenses_WPS-2004 working paper_addition2003" xfId="1417"/>
    <cellStyle name="_BK - U - Revenue, Cost &amp; Expenses _BK - U - Revenue, Cost &amp; Expenses_WPS-2004 working paper_addition2003 2" xfId="5114"/>
    <cellStyle name="_BK - U - Revenue, Cost &amp; Expenses _BK - U - Revenue, Cost &amp; Expenses_WPS-2004 working paper_Book1" xfId="6898"/>
    <cellStyle name="_BK - U - Revenue, Cost &amp; Expenses _BK - U - Revenue, Cost &amp; Expenses_WPS-2004 working paper_Book1 2" xfId="5914"/>
    <cellStyle name="_BK - U - Revenue, Cost &amp; Expenses _BK - U - Revenue, Cost &amp; Expenses_WPS-2004 working paper_D" xfId="3214"/>
    <cellStyle name="_BK - U - Revenue, Cost &amp; Expenses _BK - U - Revenue, Cost &amp; Expenses_WPS-2004 working paper_DEG- K - Fixed Assets" xfId="7481"/>
    <cellStyle name="_BK - U - Revenue, Cost &amp; Expenses _BK - U - Revenue, Cost &amp; Expenses_WPS-2004 working paper_DEG- K - Fixed Assets 2" xfId="8111"/>
    <cellStyle name="_BK - U - Revenue, Cost &amp; Expenses _BK - U - Revenue, Cost &amp; Expenses_WPS-2004 working paper_DEG- K - Fixed Assets_K_YF_Fixed Assets-12.13" xfId="8114"/>
    <cellStyle name="_BK - U - Revenue, Cost &amp; Expenses _BK - U - Revenue, Cost &amp; Expenses_WPS-2004 working paper_DEG- K - Fixed Assets_K_YF_Fixed Assets-12.13_addition2003" xfId="7228"/>
    <cellStyle name="_BK - U - Revenue, Cost &amp; Expenses _BK - U - Revenue, Cost &amp; Expenses_WPS-2004 working paper_DEG- K - Fixed Assets_K_YF_Fixed Assets-12.13_addition2003 2" xfId="3967"/>
    <cellStyle name="_BK - U - Revenue, Cost &amp; Expenses _BK - U - Revenue, Cost &amp; Expenses_WPS-2004 working paper_DEG- K - Fixed Assets_K_YF_Fixed Assets-12.13_Book1" xfId="6582"/>
    <cellStyle name="_BK - U - Revenue, Cost &amp; Expenses _BK - U - Revenue, Cost &amp; Expenses_WPS-2004 working paper_DEG- K - Fixed Assets_K_YF_Fixed Assets-12.13_Book1 2" xfId="3634"/>
    <cellStyle name="_BK - U - Revenue, Cost &amp; Expenses _BK - U - Revenue, Cost &amp; Expenses_WPS-2004 working paper_DEG- K - Fixed Assets_K_YF_Fixed Assets-12.13_D" xfId="3960"/>
    <cellStyle name="_BK - U - Revenue, Cost &amp; Expenses _BK - U - Revenue, Cost &amp; Expenses_WPS-2004 working paper_DEG- K - Fixed Assets_K_YF_Fixed Assets-12.13_K_YF_Fixed Assets-12.22" xfId="721"/>
    <cellStyle name="_BK - U - Revenue, Cost &amp; Expenses _BK - U - Revenue, Cost &amp; Expenses_WPS-2004 working paper_DEG- K - Fixed Assets_SX-FA-12.14" xfId="3000"/>
    <cellStyle name="_BK - U - Revenue, Cost &amp; Expenses _BK - U - Revenue, Cost &amp; Expenses_WPS-2004 working paper_DEG- K - Fixed Assets_SX-FA-12.14_addition2003" xfId="6806"/>
    <cellStyle name="_BK - U - Revenue, Cost &amp; Expenses _BK - U - Revenue, Cost &amp; Expenses_WPS-2004 working paper_DEG- K - Fixed Assets_SX-FA-12.14_addition2003 2" xfId="6368"/>
    <cellStyle name="_BK - U - Revenue, Cost &amp; Expenses _BK - U - Revenue, Cost &amp; Expenses_WPS-2004 working paper_DEG- K - Fixed Assets_SX-FA-12.14_Book1" xfId="8116"/>
    <cellStyle name="_BK - U - Revenue, Cost &amp; Expenses _BK - U - Revenue, Cost &amp; Expenses_WPS-2004 working paper_DEG- K - Fixed Assets_SX-FA-12.14_Book1 2" xfId="5446"/>
    <cellStyle name="_BK - U - Revenue, Cost &amp; Expenses _BK - U - Revenue, Cost &amp; Expenses_WPS-2004 working paper_DEG- K - Fixed Assets_SX-FA-12.14_D" xfId="8118"/>
    <cellStyle name="_BK - U - Revenue, Cost &amp; Expenses _BK - U - Revenue, Cost &amp; Expenses_WPS-2004 working paper_DEG- K - Fixed Assets_SX-FA-12.14_D 2" xfId="3751"/>
    <cellStyle name="_BK - U - Revenue, Cost &amp; Expenses _BK - U - Revenue, Cost &amp; Expenses_WPS-2004 working paper_DEG- K - Fixed Assets_SX-FA-12.14_K_YF_Fixed Assets-12.22" xfId="8121"/>
    <cellStyle name="_BK - U - Revenue, Cost &amp; Expenses _BK - U - Revenue, Cost &amp; Expenses_WPS-2004 working paper_DEG- K - Fixed Assets_YF_K_Fixed assets" xfId="7799"/>
    <cellStyle name="_BK - U - Revenue, Cost &amp; Expenses _BK - U - Revenue, Cost &amp; Expenses_WPS-2004 working paper_DEG- K - Fixed Assets_YF_K_Fixed Assets 03 &amp; 04" xfId="5228"/>
    <cellStyle name="_BK - U - Revenue, Cost &amp; Expenses _BK - U - Revenue, Cost &amp; Expenses_WPS-2004 working paper_DEG- K - Fixed Assets_YF_K_Fixed Assets 03 &amp; 04_addition2003" xfId="2547"/>
    <cellStyle name="_BK - U - Revenue, Cost &amp; Expenses _BK - U - Revenue, Cost &amp; Expenses_WPS-2004 working paper_DEG- K - Fixed Assets_YF_K_Fixed Assets 03 &amp; 04_addition2003 2" xfId="1188"/>
    <cellStyle name="_BK - U - Revenue, Cost &amp; Expenses _BK - U - Revenue, Cost &amp; Expenses_WPS-2004 working paper_DEG- K - Fixed Assets_YF_K_Fixed Assets 03 &amp; 04_Book1" xfId="1588"/>
    <cellStyle name="_BK - U - Revenue, Cost &amp; Expenses _BK - U - Revenue, Cost &amp; Expenses_WPS-2004 working paper_DEG- K - Fixed Assets_YF_K_Fixed Assets 03 &amp; 04_D" xfId="8124"/>
    <cellStyle name="_BK - U - Revenue, Cost &amp; Expenses _BK - U - Revenue, Cost &amp; Expenses_WPS-2004 working paper_DEG- K - Fixed Assets_YF_K_Fixed Assets 03 &amp; 04_K_YF_Fixed Assets-12.22" xfId="8126"/>
    <cellStyle name="_BK - U - Revenue, Cost &amp; Expenses _BK - U - Revenue, Cost &amp; Expenses_WPS-2004 working paper_DEG- K - Fixed Assets_YF_K_Fixed Assets 03 &amp; 04_K_YF_Fixed Assets-12.22 2" xfId="8130"/>
    <cellStyle name="_BK - U - Revenue, Cost &amp; Expenses _BK - U - Revenue, Cost &amp; Expenses_WPS-2004 working paper_DEG- K - Fixed Assets_YF_K_Fixed Assets 03 &amp; 04-1" xfId="8131"/>
    <cellStyle name="_BK - U - Revenue, Cost &amp; Expenses _BK - U - Revenue, Cost &amp; Expenses_WPS-2004 working paper_DEG- K - Fixed Assets_YF_K_Fixed Assets 03 &amp; 04-1_addition2003" xfId="8133"/>
    <cellStyle name="_BK - U - Revenue, Cost &amp; Expenses _BK - U - Revenue, Cost &amp; Expenses_WPS-2004 working paper_DEG- K - Fixed Assets_YF_K_Fixed Assets 03 &amp; 04-1_Book1" xfId="8136"/>
    <cellStyle name="_BK - U - Revenue, Cost &amp; Expenses _BK - U - Revenue, Cost &amp; Expenses_WPS-2004 working paper_DEG- K - Fixed Assets_YF_K_Fixed Assets 03 &amp; 04-1_D" xfId="5711"/>
    <cellStyle name="_BK - U - Revenue, Cost &amp; Expenses _BK - U - Revenue, Cost &amp; Expenses_WPS-2004 working paper_DEG- K - Fixed Assets_YF_K_Fixed Assets 03 &amp; 04-1_D 2" xfId="8138"/>
    <cellStyle name="_BK - U - Revenue, Cost &amp; Expenses _BK - U - Revenue, Cost &amp; Expenses_WPS-2004 working paper_DEG- K - Fixed Assets_YF_K_Fixed Assets 03 &amp; 04-1_K_YF_Fixed Assets-12.22" xfId="6902"/>
    <cellStyle name="_BK - U - Revenue, Cost &amp; Expenses _BK - U - Revenue, Cost &amp; Expenses_WPS-2004 working paper_DEG- K - Fixed Assets_YF_K_Fixed Assets 03 &amp; 04-2" xfId="8140"/>
    <cellStyle name="_BK - U - Revenue, Cost &amp; Expenses _BK - U - Revenue, Cost &amp; Expenses_WPS-2004 working paper_DEG- K - Fixed Assets_YF_K_Fixed Assets 03 &amp; 04-2_addition2003" xfId="6642"/>
    <cellStyle name="_BK - U - Revenue, Cost &amp; Expenses _BK - U - Revenue, Cost &amp; Expenses_WPS-2004 working paper_DEG- K - Fixed Assets_YF_K_Fixed Assets 03 &amp; 04-2_Book1" xfId="8095"/>
    <cellStyle name="_BK - U - Revenue, Cost &amp; Expenses _BK - U - Revenue, Cost &amp; Expenses_WPS-2004 working paper_DEG- K - Fixed Assets_YF_K_Fixed Assets 03 &amp; 04-2_Book1 2" xfId="8097"/>
    <cellStyle name="_BK - U - Revenue, Cost &amp; Expenses _BK - U - Revenue, Cost &amp; Expenses_WPS-2004 working paper_DEG- K - Fixed Assets_YF_K_Fixed Assets 03 &amp; 04-2_D" xfId="8142"/>
    <cellStyle name="_BK - U - Revenue, Cost &amp; Expenses _BK - U - Revenue, Cost &amp; Expenses_WPS-2004 working paper_DEG- K - Fixed Assets_YF_K_Fixed Assets 03 &amp; 04-2_D 2" xfId="8144"/>
    <cellStyle name="_BK - U - Revenue, Cost &amp; Expenses _BK - U - Revenue, Cost &amp; Expenses_WPS-2004 working paper_DEG- K - Fixed Assets_YF_K_Fixed Assets 03 &amp; 04-2_K_YF_Fixed Assets-12.22" xfId="3834"/>
    <cellStyle name="_BK - U - Revenue, Cost &amp; Expenses _BK - U - Revenue, Cost &amp; Expenses_WPS-2004 working paper_DEG- K - Fixed Assets_YF_K_Fixed Assets 03 &amp; 04-2_K_YF_Fixed Assets-12.22 2" xfId="929"/>
    <cellStyle name="_BK - U - Revenue, Cost &amp; Expenses _BK - U - Revenue, Cost &amp; Expenses_WPS-2004 working paper_DEG- K - Fixed Assets_YF_K_Fixed Assets 03 &amp; 04-3" xfId="2742"/>
    <cellStyle name="_BK - U - Revenue, Cost &amp; Expenses _BK - U - Revenue, Cost &amp; Expenses_WPS-2004 working paper_DEG- K - Fixed Assets_YF_K_Fixed Assets 03 &amp; 04-3_addition2003" xfId="2747"/>
    <cellStyle name="_BK - U - Revenue, Cost &amp; Expenses _BK - U - Revenue, Cost &amp; Expenses_WPS-2004 working paper_DEG- K - Fixed Assets_YF_K_Fixed Assets 03 &amp; 04-3_Book1" xfId="2757"/>
    <cellStyle name="_BK - U - Revenue, Cost &amp; Expenses _BK - U - Revenue, Cost &amp; Expenses_WPS-2004 working paper_DEG- K - Fixed Assets_YF_K_Fixed Assets 03 &amp; 04-3_D" xfId="770"/>
    <cellStyle name="_BK - U - Revenue, Cost &amp; Expenses _BK - U - Revenue, Cost &amp; Expenses_WPS-2004 working paper_DEG- K - Fixed Assets_YF_K_Fixed Assets 03 &amp; 04-3_D 2" xfId="2761"/>
    <cellStyle name="_BK - U - Revenue, Cost &amp; Expenses _BK - U - Revenue, Cost &amp; Expenses_WPS-2004 working paper_DEG- K - Fixed Assets_YF_K_Fixed Assets 03 &amp; 04-3_K_YF_Fixed Assets-12.22" xfId="2805"/>
    <cellStyle name="_BK - U - Revenue, Cost &amp; Expenses _BK - U - Revenue, Cost &amp; Expenses_WPS-2004 working paper_DEG- K - Fixed Assets_YF_K_Fixed assets_addition2003" xfId="8146"/>
    <cellStyle name="_BK - U - Revenue, Cost &amp; Expenses _BK - U - Revenue, Cost &amp; Expenses_WPS-2004 working paper_DEG- K - Fixed Assets_YF_K_Fixed assets_addition2003 2" xfId="8149"/>
    <cellStyle name="_BK - U - Revenue, Cost &amp; Expenses _BK - U - Revenue, Cost &amp; Expenses_WPS-2004 working paper_DEG- K - Fixed Assets_YF_K_Fixed assets_Book1" xfId="8150"/>
    <cellStyle name="_BK - U - Revenue, Cost &amp; Expenses _BK - U - Revenue, Cost &amp; Expenses_WPS-2004 working paper_DEG- K - Fixed Assets_YF_K_Fixed assets_D" xfId="8151"/>
    <cellStyle name="_BK - U - Revenue, Cost &amp; Expenses _BK - U - Revenue, Cost &amp; Expenses_WPS-2004 working paper_DEG- K - Fixed Assets_YF_K_Fixed assets_K_YF_Fixed Assets-12.22" xfId="4163"/>
    <cellStyle name="_BK - U - Revenue, Cost &amp; Expenses _BK - U - Revenue, Cost &amp; Expenses_WPS-2004 working paper_DEG- K - Fixed Assets_YF_K_Fixed assets_K_YF_Fixed Assets-12.22 2" xfId="2298"/>
    <cellStyle name="_BK - U - Revenue, Cost &amp; Expenses _BK - U - Revenue, Cost &amp; Expenses_WPS-2004 working paper_K_YF_Fixed Assets-12.22" xfId="7558"/>
    <cellStyle name="_BK - U - Revenue, Cost &amp; Expenses _BK - U - Revenue, Cost &amp; Expenses_WPS-2004 working paper_K_YF_Fixed Assets-12.22 2" xfId="5048"/>
    <cellStyle name="_BK - U - Revenue, Cost &amp; Expenses _BK - U - Revenue, Cost &amp; Expenses_公司信息（往来款函证）" xfId="8153"/>
    <cellStyle name="_BK - U - Revenue, Cost &amp; Expenses _BK - U - Revenue, Cost &amp; Expenses_公司信息（往来款函证）_2006年佛山车轮审计资料（安永）" xfId="8156"/>
    <cellStyle name="_BK - U - Revenue, Cost &amp; Expenses _BK - U - Revenue, Cost &amp; Expenses_公司信息（往来款函证）_2006年佛山车轮审计资料（安永）_OS of F09" xfId="8157"/>
    <cellStyle name="_BK - U - Revenue, Cost &amp; Expenses _BK - U - Revenue, Cost &amp; Expenses_公司信息（往来款函证）_OS of F09" xfId="4927"/>
    <cellStyle name="_BK - U - Revenue, Cost &amp; Expenses _Book1" xfId="7510"/>
    <cellStyle name="_BK - U - Revenue, Cost &amp; Expenses _D" xfId="7597"/>
    <cellStyle name="_BK - U - Revenue, Cost &amp; Expenses _D 2" xfId="8158"/>
    <cellStyle name="_BK - U - Revenue, Cost &amp; Expenses _DEG- K - Fixed Assets" xfId="8160"/>
    <cellStyle name="_BK - U - Revenue, Cost &amp; Expenses _DEG- K - Fixed Assets 2" xfId="4155"/>
    <cellStyle name="_BK - U - Revenue, Cost &amp; Expenses _DEG- K - Fixed Assets_K_YF_Fixed Assets-12.13" xfId="8162"/>
    <cellStyle name="_BK - U - Revenue, Cost &amp; Expenses _DEG- K - Fixed Assets_K_YF_Fixed Assets-12.13 2" xfId="7181"/>
    <cellStyle name="_BK - U - Revenue, Cost &amp; Expenses _DEG- K - Fixed Assets_K_YF_Fixed Assets-12.13_addition2003" xfId="4431"/>
    <cellStyle name="_BK - U - Revenue, Cost &amp; Expenses _DEG- K - Fixed Assets_K_YF_Fixed Assets-12.13_addition2003 2" xfId="8165"/>
    <cellStyle name="_BK - U - Revenue, Cost &amp; Expenses _DEG- K - Fixed Assets_K_YF_Fixed Assets-12.13_Book1" xfId="2641"/>
    <cellStyle name="_BK - U - Revenue, Cost &amp; Expenses _DEG- K - Fixed Assets_K_YF_Fixed Assets-12.13_Book1 2" xfId="2644"/>
    <cellStyle name="_BK - U - Revenue, Cost &amp; Expenses _DEG- K - Fixed Assets_K_YF_Fixed Assets-12.13_D" xfId="8167"/>
    <cellStyle name="_BK - U - Revenue, Cost &amp; Expenses _DEG- K - Fixed Assets_K_YF_Fixed Assets-12.13_D 2" xfId="6812"/>
    <cellStyle name="_BK - U - Revenue, Cost &amp; Expenses _DEG- K - Fixed Assets_K_YF_Fixed Assets-12.13_K_YF_Fixed Assets-12.22" xfId="8169"/>
    <cellStyle name="_BK - U - Revenue, Cost &amp; Expenses _DEG- K - Fixed Assets_K_YF_Fixed Assets-12.13_K_YF_Fixed Assets-12.22 2" xfId="8172"/>
    <cellStyle name="_BK - U - Revenue, Cost &amp; Expenses _DEG- K - Fixed Assets_SX-FA-12.14" xfId="8174"/>
    <cellStyle name="_BK - U - Revenue, Cost &amp; Expenses _DEG- K - Fixed Assets_SX-FA-12.14 2" xfId="8177"/>
    <cellStyle name="_BK - U - Revenue, Cost &amp; Expenses _DEG- K - Fixed Assets_SX-FA-12.14_addition2003" xfId="8178"/>
    <cellStyle name="_BK - U - Revenue, Cost &amp; Expenses _DEG- K - Fixed Assets_SX-FA-12.14_addition2003 2" xfId="8182"/>
    <cellStyle name="_BK - U - Revenue, Cost &amp; Expenses _DEG- K - Fixed Assets_SX-FA-12.14_Book1" xfId="4798"/>
    <cellStyle name="_BK - U - Revenue, Cost &amp; Expenses _DEG- K - Fixed Assets_SX-FA-12.14_Book1 2" xfId="8183"/>
    <cellStyle name="_BK - U - Revenue, Cost &amp; Expenses _DEG- K - Fixed Assets_SX-FA-12.14_D" xfId="8184"/>
    <cellStyle name="_BK - U - Revenue, Cost &amp; Expenses _DEG- K - Fixed Assets_SX-FA-12.14_K_YF_Fixed Assets-12.22" xfId="8186"/>
    <cellStyle name="_BK - U - Revenue, Cost &amp; Expenses _DEG- K - Fixed Assets_SX-FA-12.14_K_YF_Fixed Assets-12.22 2" xfId="2349"/>
    <cellStyle name="_BK - U - Revenue, Cost &amp; Expenses _DEG- K - Fixed Assets_YF_K_Fixed assets" xfId="8189"/>
    <cellStyle name="_BK - U - Revenue, Cost &amp; Expenses _DEG- K - Fixed Assets_YF_K_Fixed Assets 03 &amp; 04" xfId="2947"/>
    <cellStyle name="_BK - U - Revenue, Cost &amp; Expenses _DEG- K - Fixed Assets_YF_K_Fixed Assets 03 &amp; 04 2" xfId="7438"/>
    <cellStyle name="_BK - U - Revenue, Cost &amp; Expenses _DEG- K - Fixed Assets_YF_K_Fixed Assets 03 &amp; 04_addition2003" xfId="4699"/>
    <cellStyle name="_BK - U - Revenue, Cost &amp; Expenses _DEG- K - Fixed Assets_YF_K_Fixed Assets 03 &amp; 04_addition2003 2" xfId="4752"/>
    <cellStyle name="_BK - U - Revenue, Cost &amp; Expenses _DEG- K - Fixed Assets_YF_K_Fixed Assets 03 &amp; 04_Book1" xfId="8191"/>
    <cellStyle name="_BK - U - Revenue, Cost &amp; Expenses _DEG- K - Fixed Assets_YF_K_Fixed Assets 03 &amp; 04_D" xfId="8193"/>
    <cellStyle name="_BK - U - Revenue, Cost &amp; Expenses _DEG- K - Fixed Assets_YF_K_Fixed Assets 03 &amp; 04_K_YF_Fixed Assets-12.22" xfId="6168"/>
    <cellStyle name="_BK - U - Revenue, Cost &amp; Expenses _DEG- K - Fixed Assets_YF_K_Fixed Assets 03 &amp; 04_K_YF_Fixed Assets-12.22 2" xfId="6170"/>
    <cellStyle name="_BK - U - Revenue, Cost &amp; Expenses _DEG- K - Fixed Assets_YF_K_Fixed Assets 03 &amp; 04-1" xfId="8195"/>
    <cellStyle name="_BK - U - Revenue, Cost &amp; Expenses _DEG- K - Fixed Assets_YF_K_Fixed Assets 03 &amp; 04-1_addition2003" xfId="8197"/>
    <cellStyle name="_BK - U - Revenue, Cost &amp; Expenses _DEG- K - Fixed Assets_YF_K_Fixed Assets 03 &amp; 04-1_Book1" xfId="8199"/>
    <cellStyle name="_BK - U - Revenue, Cost &amp; Expenses _DEG- K - Fixed Assets_YF_K_Fixed Assets 03 &amp; 04-1_D" xfId="8201"/>
    <cellStyle name="_BK - U - Revenue, Cost &amp; Expenses _DEG- K - Fixed Assets_YF_K_Fixed Assets 03 &amp; 04-1_K_YF_Fixed Assets-12.22" xfId="1904"/>
    <cellStyle name="_BK - U - Revenue, Cost &amp; Expenses _DEG- K - Fixed Assets_YF_K_Fixed Assets 03 &amp; 04-1_K_YF_Fixed Assets-12.22 2" xfId="1915"/>
    <cellStyle name="_BK - U - Revenue, Cost &amp; Expenses _DEG- K - Fixed Assets_YF_K_Fixed Assets 03 &amp; 04-2" xfId="8203"/>
    <cellStyle name="_BK - U - Revenue, Cost &amp; Expenses _DEG- K - Fixed Assets_YF_K_Fixed Assets 03 &amp; 04-2_addition2003" xfId="8205"/>
    <cellStyle name="_BK - U - Revenue, Cost &amp; Expenses _DEG- K - Fixed Assets_YF_K_Fixed Assets 03 &amp; 04-2_Book1" xfId="8206"/>
    <cellStyle name="_BK - U - Revenue, Cost &amp; Expenses _DEG- K - Fixed Assets_YF_K_Fixed Assets 03 &amp; 04-2_Book1 2" xfId="6257"/>
    <cellStyle name="_BK - U - Revenue, Cost &amp; Expenses _DEG- K - Fixed Assets_YF_K_Fixed Assets 03 &amp; 04-2_D" xfId="8207"/>
    <cellStyle name="_BK - U - Revenue, Cost &amp; Expenses _DEG- K - Fixed Assets_YF_K_Fixed Assets 03 &amp; 04-2_K_YF_Fixed Assets-12.22" xfId="1031"/>
    <cellStyle name="_BK - U - Revenue, Cost &amp; Expenses _DEG- K - Fixed Assets_YF_K_Fixed Assets 03 &amp; 04-3" xfId="8209"/>
    <cellStyle name="_BK - U - Revenue, Cost &amp; Expenses _DEG- K - Fixed Assets_YF_K_Fixed Assets 03 &amp; 04-3_addition2003" xfId="1804"/>
    <cellStyle name="_BK - U - Revenue, Cost &amp; Expenses _DEG- K - Fixed Assets_YF_K_Fixed Assets 03 &amp; 04-3_Book1" xfId="7144"/>
    <cellStyle name="_BK - U - Revenue, Cost &amp; Expenses _DEG- K - Fixed Assets_YF_K_Fixed Assets 03 &amp; 04-3_D" xfId="8210"/>
    <cellStyle name="_BK - U - Revenue, Cost &amp; Expenses _DEG- K - Fixed Assets_YF_K_Fixed Assets 03 &amp; 04-3_K_YF_Fixed Assets-12.22" xfId="4098"/>
    <cellStyle name="_BK - U - Revenue, Cost &amp; Expenses _DEG- K - Fixed Assets_YF_K_Fixed Assets 03 &amp; 04-3_K_YF_Fixed Assets-12.22 2" xfId="4105"/>
    <cellStyle name="_BK - U - Revenue, Cost &amp; Expenses _DEG- K - Fixed Assets_YF_K_Fixed assets 2" xfId="8212"/>
    <cellStyle name="_BK - U - Revenue, Cost &amp; Expenses _DEG- K - Fixed Assets_YF_K_Fixed assets_addition2003" xfId="1948"/>
    <cellStyle name="_BK - U - Revenue, Cost &amp; Expenses _DEG- K - Fixed Assets_YF_K_Fixed assets_Book1" xfId="3103"/>
    <cellStyle name="_BK - U - Revenue, Cost &amp; Expenses _DEG- K - Fixed Assets_YF_K_Fixed assets_D" xfId="8213"/>
    <cellStyle name="_BK - U - Revenue, Cost &amp; Expenses _DEG- K - Fixed Assets_YF_K_Fixed assets_D 2" xfId="3948"/>
    <cellStyle name="_BK - U - Revenue, Cost &amp; Expenses _DEG- K - Fixed Assets_YF_K_Fixed assets_K_YF_Fixed Assets-12.22" xfId="5610"/>
    <cellStyle name="_BK - U - Revenue, Cost &amp; Expenses _DEG- K - Fixed Assets_YF_K_Fixed assets_K_YF_Fixed Assets-12.22 2" xfId="6929"/>
    <cellStyle name="_BK - U - Revenue, Cost &amp; Expenses _K_YF_Fixed Assets-12.22" xfId="6447"/>
    <cellStyle name="_BK - U - Revenue, Cost &amp; Expenses _K_YF_Fixed Assets-12.22 2" xfId="8214"/>
    <cellStyle name="_BK - U - Revenue, Cost &amp; Expenses _K200-04" xfId="2215"/>
    <cellStyle name="_BK - U - Revenue, Cost &amp; Expenses _K200-04 2" xfId="3550"/>
    <cellStyle name="_BK - U - Revenue, Cost &amp; Expenses _OS of F09" xfId="7444"/>
    <cellStyle name="_BK - U - Revenue, Cost &amp; Expenses _公司信息（往来款函证）" xfId="7638"/>
    <cellStyle name="_BK - U - Revenue, Cost &amp; Expenses _公司信息（往来款函证）_2006年佛山车轮审计资料（安永）" xfId="6851"/>
    <cellStyle name="_BK - U - Revenue, Cost &amp; Expenses _公司信息（往来款函证）_2006年佛山车轮审计资料（安永）_OS of F09" xfId="8216"/>
    <cellStyle name="_BK - U - Revenue, Cost &amp; Expenses _公司信息（往来款函证）_OS of F09" xfId="7917"/>
    <cellStyle name="_BK - U - Revenue, Cost &amp; Expenses 2" xfId="8219"/>
    <cellStyle name="_BK - U - Revenue, Cost &amp; Expenses 2_2006年佛山车轮审计资料（安永）" xfId="8220"/>
    <cellStyle name="_BK - U - Revenue, Cost &amp; Expenses 2_2006年佛山车轮审计资料（安永）_OS of F09" xfId="7954"/>
    <cellStyle name="_BK - U - Revenue, Cost &amp; Expenses 2_addition2003" xfId="3707"/>
    <cellStyle name="_BK - U - Revenue, Cost &amp; Expenses 2_addition2003 2" xfId="3721"/>
    <cellStyle name="_BK - U - Revenue, Cost &amp; Expenses 2_BK - technical service" xfId="2834"/>
    <cellStyle name="_BK - U - Revenue, Cost &amp; Expenses 2_BK - technical service_2006年佛山车轮审计资料（安永）" xfId="3192"/>
    <cellStyle name="_BK - U - Revenue, Cost &amp; Expenses 2_BK - technical service_2006年佛山车轮审计资料（安永）_OS of F09" xfId="8222"/>
    <cellStyle name="_BK - U - Revenue, Cost &amp; Expenses 2_BK - technical service_OS of F09" xfId="7871"/>
    <cellStyle name="_BK - U - Revenue, Cost &amp; Expenses 2_BK - technical service_公司信息（往来款函证）" xfId="8224"/>
    <cellStyle name="_BK - U - Revenue, Cost &amp; Expenses 2_BK - technical service_公司信息（往来款函证）_2006年佛山车轮审计资料（安永）" xfId="8225"/>
    <cellStyle name="_BK - U - Revenue, Cost &amp; Expenses 2_BK - technical service_公司信息（往来款函证）_2006年佛山车轮审计资料（安永）_OS of F09" xfId="7418"/>
    <cellStyle name="_BK - U - Revenue, Cost &amp; Expenses 2_BK - technical service_公司信息（往来款函证）_OS of F09" xfId="7397"/>
    <cellStyle name="_BK - U - Revenue, Cost &amp; Expenses 2_Book1" xfId="8227"/>
    <cellStyle name="_BK - U - Revenue, Cost &amp; Expenses 2_D" xfId="2567"/>
    <cellStyle name="_BK - U - Revenue, Cost &amp; Expenses 2_D 2" xfId="2576"/>
    <cellStyle name="_BK - U - Revenue, Cost &amp; Expenses 2_DEG- K - Fixed Assets" xfId="8229"/>
    <cellStyle name="_BK - U - Revenue, Cost &amp; Expenses 2_DEG- K - Fixed Assets_K_YF_Fixed Assets-12.13" xfId="7468"/>
    <cellStyle name="_BK - U - Revenue, Cost &amp; Expenses 2_DEG- K - Fixed Assets_K_YF_Fixed Assets-12.13 2" xfId="8232"/>
    <cellStyle name="_BK - U - Revenue, Cost &amp; Expenses 2_DEG- K - Fixed Assets_K_YF_Fixed Assets-12.13_addition2003" xfId="991"/>
    <cellStyle name="_BK - U - Revenue, Cost &amp; Expenses 2_DEG- K - Fixed Assets_K_YF_Fixed Assets-12.13_Book1" xfId="8233"/>
    <cellStyle name="_BK - U - Revenue, Cost &amp; Expenses 2_DEG- K - Fixed Assets_K_YF_Fixed Assets-12.13_Book1 2" xfId="8235"/>
    <cellStyle name="_BK - U - Revenue, Cost &amp; Expenses 2_DEG- K - Fixed Assets_K_YF_Fixed Assets-12.13_D" xfId="633"/>
    <cellStyle name="_BK - U - Revenue, Cost &amp; Expenses 2_DEG- K - Fixed Assets_K_YF_Fixed Assets-12.13_D 2" xfId="8237"/>
    <cellStyle name="_BK - U - Revenue, Cost &amp; Expenses 2_DEG- K - Fixed Assets_K_YF_Fixed Assets-12.13_K_YF_Fixed Assets-12.22" xfId="8238"/>
    <cellStyle name="_BK - U - Revenue, Cost &amp; Expenses 2_DEG- K - Fixed Assets_K_YF_Fixed Assets-12.13_K_YF_Fixed Assets-12.22 2" xfId="8241"/>
    <cellStyle name="_BK - U - Revenue, Cost &amp; Expenses 2_DEG- K - Fixed Assets_SX-FA-12.14" xfId="4687"/>
    <cellStyle name="_BK - U - Revenue, Cost &amp; Expenses 2_DEG- K - Fixed Assets_SX-FA-12.14_addition2003" xfId="8242"/>
    <cellStyle name="_BK - U - Revenue, Cost &amp; Expenses 2_DEG- K - Fixed Assets_SX-FA-12.14_Book1" xfId="8245"/>
    <cellStyle name="_BK - U - Revenue, Cost &amp; Expenses 2_DEG- K - Fixed Assets_SX-FA-12.14_Book1 2" xfId="6409"/>
    <cellStyle name="_BK - U - Revenue, Cost &amp; Expenses 2_DEG- K - Fixed Assets_SX-FA-12.14_D" xfId="8247"/>
    <cellStyle name="_BK - U - Revenue, Cost &amp; Expenses 2_DEG- K - Fixed Assets_SX-FA-12.14_K_YF_Fixed Assets-12.22" xfId="3243"/>
    <cellStyle name="_BK - U - Revenue, Cost &amp; Expenses 2_DEG- K - Fixed Assets_SX-FA-12.14_K_YF_Fixed Assets-12.22 2" xfId="2876"/>
    <cellStyle name="_BK - U - Revenue, Cost &amp; Expenses 2_DEG- K - Fixed Assets_YF_K_Fixed assets" xfId="8249"/>
    <cellStyle name="_BK - U - Revenue, Cost &amp; Expenses 2_DEG- K - Fixed Assets_YF_K_Fixed Assets 03 &amp; 04" xfId="8251"/>
    <cellStyle name="_BK - U - Revenue, Cost &amp; Expenses 2_DEG- K - Fixed Assets_YF_K_Fixed Assets 03 &amp; 04 2" xfId="8253"/>
    <cellStyle name="_BK - U - Revenue, Cost &amp; Expenses 2_DEG- K - Fixed Assets_YF_K_Fixed Assets 03 &amp; 04_addition2003" xfId="8256"/>
    <cellStyle name="_BK - U - Revenue, Cost &amp; Expenses 2_DEG- K - Fixed Assets_YF_K_Fixed Assets 03 &amp; 04_addition2003 2" xfId="8257"/>
    <cellStyle name="_BK - U - Revenue, Cost &amp; Expenses 2_DEG- K - Fixed Assets_YF_K_Fixed Assets 03 &amp; 04_Book1" xfId="8258"/>
    <cellStyle name="_BK - U - Revenue, Cost &amp; Expenses 2_DEG- K - Fixed Assets_YF_K_Fixed Assets 03 &amp; 04_D" xfId="8261"/>
    <cellStyle name="_BK - U - Revenue, Cost &amp; Expenses 2_DEG- K - Fixed Assets_YF_K_Fixed Assets 03 &amp; 04_K_YF_Fixed Assets-12.22" xfId="8263"/>
    <cellStyle name="_BK - U - Revenue, Cost &amp; Expenses 2_DEG- K - Fixed Assets_YF_K_Fixed Assets 03 &amp; 04_K_YF_Fixed Assets-12.22 2" xfId="8266"/>
    <cellStyle name="_BK - U - Revenue, Cost &amp; Expenses 2_DEG- K - Fixed Assets_YF_K_Fixed Assets 03 &amp; 04-1" xfId="8267"/>
    <cellStyle name="_BK - U - Revenue, Cost &amp; Expenses 2_DEG- K - Fixed Assets_YF_K_Fixed Assets 03 &amp; 04-1_addition2003" xfId="8268"/>
    <cellStyle name="_BK - U - Revenue, Cost &amp; Expenses 2_DEG- K - Fixed Assets_YF_K_Fixed Assets 03 &amp; 04-1_Book1" xfId="8272"/>
    <cellStyle name="_BK - U - Revenue, Cost &amp; Expenses 2_DEG- K - Fixed Assets_YF_K_Fixed Assets 03 &amp; 04-1_D" xfId="8274"/>
    <cellStyle name="_BK - U - Revenue, Cost &amp; Expenses 2_DEG- K - Fixed Assets_YF_K_Fixed Assets 03 &amp; 04-1_K_YF_Fixed Assets-12.22" xfId="8275"/>
    <cellStyle name="_BK - U - Revenue, Cost &amp; Expenses 2_DEG- K - Fixed Assets_YF_K_Fixed Assets 03 &amp; 04-1_K_YF_Fixed Assets-12.22 2" xfId="8281"/>
    <cellStyle name="_BK - U - Revenue, Cost &amp; Expenses 2_DEG- K - Fixed Assets_YF_K_Fixed Assets 03 &amp; 04-2" xfId="8285"/>
    <cellStyle name="_BK - U - Revenue, Cost &amp; Expenses 2_DEG- K - Fixed Assets_YF_K_Fixed Assets 03 &amp; 04-2_addition2003" xfId="8287"/>
    <cellStyle name="_BK - U - Revenue, Cost &amp; Expenses 2_DEG- K - Fixed Assets_YF_K_Fixed Assets 03 &amp; 04-2_Book1" xfId="4747"/>
    <cellStyle name="_BK - U - Revenue, Cost &amp; Expenses 2_DEG- K - Fixed Assets_YF_K_Fixed Assets 03 &amp; 04-2_Book1 2" xfId="8288"/>
    <cellStyle name="_BK - U - Revenue, Cost &amp; Expenses 2_DEG- K - Fixed Assets_YF_K_Fixed Assets 03 &amp; 04-2_D" xfId="8289"/>
    <cellStyle name="_BK - U - Revenue, Cost &amp; Expenses 2_DEG- K - Fixed Assets_YF_K_Fixed Assets 03 &amp; 04-2_K_YF_Fixed Assets-12.22" xfId="8290"/>
    <cellStyle name="_BK - U - Revenue, Cost &amp; Expenses 2_DEG- K - Fixed Assets_YF_K_Fixed Assets 03 &amp; 04-3" xfId="3390"/>
    <cellStyle name="_BK - U - Revenue, Cost &amp; Expenses 2_DEG- K - Fixed Assets_YF_K_Fixed Assets 03 &amp; 04-3_addition2003" xfId="8291"/>
    <cellStyle name="_BK - U - Revenue, Cost &amp; Expenses 2_DEG- K - Fixed Assets_YF_K_Fixed Assets 03 &amp; 04-3_Book1" xfId="1453"/>
    <cellStyle name="_BK - U - Revenue, Cost &amp; Expenses 2_DEG- K - Fixed Assets_YF_K_Fixed Assets 03 &amp; 04-3_D" xfId="8293"/>
    <cellStyle name="_BK - U - Revenue, Cost &amp; Expenses 2_DEG- K - Fixed Assets_YF_K_Fixed Assets 03 &amp; 04-3_K_YF_Fixed Assets-12.22" xfId="8294"/>
    <cellStyle name="_BK - U - Revenue, Cost &amp; Expenses 2_DEG- K - Fixed Assets_YF_K_Fixed assets 2" xfId="2526"/>
    <cellStyle name="_BK - U - Revenue, Cost &amp; Expenses 2_DEG- K - Fixed Assets_YF_K_Fixed assets_addition2003" xfId="8297"/>
    <cellStyle name="_BK - U - Revenue, Cost &amp; Expenses 2_DEG- K - Fixed Assets_YF_K_Fixed assets_Book1" xfId="8299"/>
    <cellStyle name="_BK - U - Revenue, Cost &amp; Expenses 2_DEG- K - Fixed Assets_YF_K_Fixed assets_D" xfId="8300"/>
    <cellStyle name="_BK - U - Revenue, Cost &amp; Expenses 2_DEG- K - Fixed Assets_YF_K_Fixed assets_D 2" xfId="8301"/>
    <cellStyle name="_BK - U - Revenue, Cost &amp; Expenses 2_DEG- K - Fixed Assets_YF_K_Fixed assets_K_YF_Fixed Assets-12.22" xfId="8304"/>
    <cellStyle name="_BK - U - Revenue, Cost &amp; Expenses 2_DEG- K - Fixed Assets_YF_K_Fixed assets_K_YF_Fixed Assets-12.22 2" xfId="7166"/>
    <cellStyle name="_BK - U - Revenue, Cost &amp; Expenses 2_K_YF_Fixed Assets-12.22" xfId="8305"/>
    <cellStyle name="_BK - U - Revenue, Cost &amp; Expenses 2_OS of F09" xfId="8308"/>
    <cellStyle name="_BK - U - Revenue, Cost &amp; Expenses 2_公司信息（往来款函证）" xfId="8309"/>
    <cellStyle name="_BK - U - Revenue, Cost &amp; Expenses 2_公司信息（往来款函证）_2006年佛山车轮审计资料（安永）" xfId="6797"/>
    <cellStyle name="_BK - U - Revenue, Cost &amp; Expenses 2_公司信息（往来款函证）_2006年佛山车轮审计资料（安永）_OS of F09" xfId="8312"/>
    <cellStyle name="_BK - U - Revenue, Cost &amp; Expenses 2_公司信息（往来款函证）_OS of F09" xfId="8313"/>
    <cellStyle name="_BK - U - Revenue, Cost &amp; Expenses 3" xfId="8315"/>
    <cellStyle name="_BK - U - Revenue, Cost &amp; Expenses_1" xfId="4051"/>
    <cellStyle name="_BK - U - Revenue, Cost &amp; Expenses_1_2003-Selling" xfId="8316"/>
    <cellStyle name="_BK - U - Revenue, Cost &amp; Expenses_1_2003-Selling_addition2003" xfId="8318"/>
    <cellStyle name="_BK - U - Revenue, Cost &amp; Expenses_1_2003-Selling_addition2003 2" xfId="8319"/>
    <cellStyle name="_BK - U - Revenue, Cost &amp; Expenses_1_2003-Selling_Book1" xfId="8320"/>
    <cellStyle name="_BK - U - Revenue, Cost &amp; Expenses_1_2003-Selling_D" xfId="8322"/>
    <cellStyle name="_BK - U - Revenue, Cost &amp; Expenses_1_2003-Selling_DEG- K - Fixed Assets" xfId="8323"/>
    <cellStyle name="_BK - U - Revenue, Cost &amp; Expenses_1_2003-Selling_DEG- K - Fixed Assets 2" xfId="8326"/>
    <cellStyle name="_BK - U - Revenue, Cost &amp; Expenses_1_2003-Selling_DEG- K - Fixed Assets_K_YF_Fixed Assets-12.13" xfId="8328"/>
    <cellStyle name="_BK - U - Revenue, Cost &amp; Expenses_1_2003-Selling_DEG- K - Fixed Assets_K_YF_Fixed Assets-12.13 2" xfId="8333"/>
    <cellStyle name="_BK - U - Revenue, Cost &amp; Expenses_1_2003-Selling_DEG- K - Fixed Assets_K_YF_Fixed Assets-12.13_addition2003" xfId="2184"/>
    <cellStyle name="_BK - U - Revenue, Cost &amp; Expenses_1_2003-Selling_DEG- K - Fixed Assets_K_YF_Fixed Assets-12.13_Book1" xfId="8336"/>
    <cellStyle name="_BK - U - Revenue, Cost &amp; Expenses_1_2003-Selling_DEG- K - Fixed Assets_K_YF_Fixed Assets-12.13_D" xfId="8338"/>
    <cellStyle name="_BK - U - Revenue, Cost &amp; Expenses_1_2003-Selling_DEG- K - Fixed Assets_K_YF_Fixed Assets-12.13_D 2" xfId="8339"/>
    <cellStyle name="_BK - U - Revenue, Cost &amp; Expenses_1_2003-Selling_DEG- K - Fixed Assets_K_YF_Fixed Assets-12.13_K_YF_Fixed Assets-12.22" xfId="8340"/>
    <cellStyle name="_BK - U - Revenue, Cost &amp; Expenses_1_2003-Selling_DEG- K - Fixed Assets_K_YF_Fixed Assets-12.13_K_YF_Fixed Assets-12.22 2" xfId="8342"/>
    <cellStyle name="_BK - U - Revenue, Cost &amp; Expenses_1_2003-Selling_DEG- K - Fixed Assets_SX-FA-12.14" xfId="8344"/>
    <cellStyle name="_BK - U - Revenue, Cost &amp; Expenses_1_2003-Selling_DEG- K - Fixed Assets_SX-FA-12.14_addition2003" xfId="8346"/>
    <cellStyle name="_BK - U - Revenue, Cost &amp; Expenses_1_2003-Selling_DEG- K - Fixed Assets_SX-FA-12.14_Book1" xfId="8348"/>
    <cellStyle name="_BK - U - Revenue, Cost &amp; Expenses_1_2003-Selling_DEG- K - Fixed Assets_SX-FA-12.14_Book1 2" xfId="8350"/>
    <cellStyle name="_BK - U - Revenue, Cost &amp; Expenses_1_2003-Selling_DEG- K - Fixed Assets_SX-FA-12.14_D" xfId="8352"/>
    <cellStyle name="_BK - U - Revenue, Cost &amp; Expenses_1_2003-Selling_DEG- K - Fixed Assets_SX-FA-12.14_D 2" xfId="8353"/>
    <cellStyle name="_BK - U - Revenue, Cost &amp; Expenses_1_2003-Selling_DEG- K - Fixed Assets_SX-FA-12.14_K_YF_Fixed Assets-12.22" xfId="8354"/>
    <cellStyle name="_BK - U - Revenue, Cost &amp; Expenses_1_2003-Selling_DEG- K - Fixed Assets_SX-FA-12.14_K_YF_Fixed Assets-12.22 2" xfId="8356"/>
    <cellStyle name="_BK - U - Revenue, Cost &amp; Expenses_1_2003-Selling_DEG- K - Fixed Assets_YF_K_Fixed assets" xfId="8357"/>
    <cellStyle name="_BK - U - Revenue, Cost &amp; Expenses_1_2003-Selling_DEG- K - Fixed Assets_YF_K_Fixed Assets 03 &amp; 04" xfId="8360"/>
    <cellStyle name="_BK - U - Revenue, Cost &amp; Expenses_1_2003-Selling_DEG- K - Fixed Assets_YF_K_Fixed Assets 03 &amp; 04 2" xfId="8362"/>
    <cellStyle name="_BK - U - Revenue, Cost &amp; Expenses_1_2003-Selling_DEG- K - Fixed Assets_YF_K_Fixed Assets 03 &amp; 04_addition2003" xfId="8364"/>
    <cellStyle name="_BK - U - Revenue, Cost &amp; Expenses_1_2003-Selling_DEG- K - Fixed Assets_YF_K_Fixed Assets 03 &amp; 04_Book1" xfId="8368"/>
    <cellStyle name="_BK - U - Revenue, Cost &amp; Expenses_1_2003-Selling_DEG- K - Fixed Assets_YF_K_Fixed Assets 03 &amp; 04_Book1 2" xfId="8370"/>
    <cellStyle name="_BK - U - Revenue, Cost &amp; Expenses_1_2003-Selling_DEG- K - Fixed Assets_YF_K_Fixed Assets 03 &amp; 04_D" xfId="8372"/>
    <cellStyle name="_BK - U - Revenue, Cost &amp; Expenses_1_2003-Selling_DEG- K - Fixed Assets_YF_K_Fixed Assets 03 &amp; 04_K_YF_Fixed Assets-12.22" xfId="8373"/>
    <cellStyle name="_BK - U - Revenue, Cost &amp; Expenses_1_2003-Selling_DEG- K - Fixed Assets_YF_K_Fixed Assets 03 &amp; 04-1" xfId="8376"/>
    <cellStyle name="_BK - U - Revenue, Cost &amp; Expenses_1_2003-Selling_DEG- K - Fixed Assets_YF_K_Fixed Assets 03 &amp; 04-1_addition2003" xfId="8379"/>
    <cellStyle name="_BK - U - Revenue, Cost &amp; Expenses_1_2003-Selling_DEG- K - Fixed Assets_YF_K_Fixed Assets 03 &amp; 04-1_addition2003 2" xfId="8381"/>
    <cellStyle name="_BK - U - Revenue, Cost &amp; Expenses_1_2003-Selling_DEG- K - Fixed Assets_YF_K_Fixed Assets 03 &amp; 04-1_Book1" xfId="8383"/>
    <cellStyle name="_BK - U - Revenue, Cost &amp; Expenses_1_2003-Selling_DEG- K - Fixed Assets_YF_K_Fixed Assets 03 &amp; 04-1_Book1 2" xfId="8386"/>
    <cellStyle name="_BK - U - Revenue, Cost &amp; Expenses_1_2003-Selling_DEG- K - Fixed Assets_YF_K_Fixed Assets 03 &amp; 04-1_D" xfId="8388"/>
    <cellStyle name="_BK - U - Revenue, Cost &amp; Expenses_1_2003-Selling_DEG- K - Fixed Assets_YF_K_Fixed Assets 03 &amp; 04-1_D 2" xfId="8390"/>
    <cellStyle name="_BK - U - Revenue, Cost &amp; Expenses_1_2003-Selling_DEG- K - Fixed Assets_YF_K_Fixed Assets 03 &amp; 04-1_K_YF_Fixed Assets-12.22" xfId="8391"/>
    <cellStyle name="_BK - U - Revenue, Cost &amp; Expenses_1_2003-Selling_DEG- K - Fixed Assets_YF_K_Fixed Assets 03 &amp; 04-2" xfId="4754"/>
    <cellStyle name="_BK - U - Revenue, Cost &amp; Expenses_1_2003-Selling_DEG- K - Fixed Assets_YF_K_Fixed Assets 03 &amp; 04-2_addition2003" xfId="8009"/>
    <cellStyle name="_BK - U - Revenue, Cost &amp; Expenses_1_2003-Selling_DEG- K - Fixed Assets_YF_K_Fixed Assets 03 &amp; 04-2_addition2003 2" xfId="8393"/>
    <cellStyle name="_BK - U - Revenue, Cost &amp; Expenses_1_2003-Selling_DEG- K - Fixed Assets_YF_K_Fixed Assets 03 &amp; 04-2_Book1" xfId="8394"/>
    <cellStyle name="_BK - U - Revenue, Cost &amp; Expenses_1_2003-Selling_DEG- K - Fixed Assets_YF_K_Fixed Assets 03 &amp; 04-2_D" xfId="8396"/>
    <cellStyle name="_BK - U - Revenue, Cost &amp; Expenses_1_2003-Selling_DEG- K - Fixed Assets_YF_K_Fixed Assets 03 &amp; 04-2_D 2" xfId="8398"/>
    <cellStyle name="_BK - U - Revenue, Cost &amp; Expenses_1_2003-Selling_DEG- K - Fixed Assets_YF_K_Fixed Assets 03 &amp; 04-2_K_YF_Fixed Assets-12.22" xfId="8399"/>
    <cellStyle name="_BK - U - Revenue, Cost &amp; Expenses_1_2003-Selling_DEG- K - Fixed Assets_YF_K_Fixed Assets 03 &amp; 04-2_K_YF_Fixed Assets-12.22 2" xfId="8400"/>
    <cellStyle name="_BK - U - Revenue, Cost &amp; Expenses_1_2003-Selling_DEG- K - Fixed Assets_YF_K_Fixed Assets 03 &amp; 04-3" xfId="8401"/>
    <cellStyle name="_BK - U - Revenue, Cost &amp; Expenses_1_2003-Selling_DEG- K - Fixed Assets_YF_K_Fixed Assets 03 &amp; 04-3_addition2003" xfId="8403"/>
    <cellStyle name="_BK - U - Revenue, Cost &amp; Expenses_1_2003-Selling_DEG- K - Fixed Assets_YF_K_Fixed Assets 03 &amp; 04-3_addition2003 2" xfId="8404"/>
    <cellStyle name="_BK - U - Revenue, Cost &amp; Expenses_1_2003-Selling_DEG- K - Fixed Assets_YF_K_Fixed Assets 03 &amp; 04-3_Book1" xfId="4760"/>
    <cellStyle name="_BK - U - Revenue, Cost &amp; Expenses_1_2003-Selling_DEG- K - Fixed Assets_YF_K_Fixed Assets 03 &amp; 04-3_Book1 2" xfId="8406"/>
    <cellStyle name="_BK - U - Revenue, Cost &amp; Expenses_1_2003-Selling_DEG- K - Fixed Assets_YF_K_Fixed Assets 03 &amp; 04-3_D" xfId="3716"/>
    <cellStyle name="_BK - U - Revenue, Cost &amp; Expenses_1_2003-Selling_DEG- K - Fixed Assets_YF_K_Fixed Assets 03 &amp; 04-3_D 2" xfId="3722"/>
    <cellStyle name="_BK - U - Revenue, Cost &amp; Expenses_1_2003-Selling_DEG- K - Fixed Assets_YF_K_Fixed Assets 03 &amp; 04-3_K_YF_Fixed Assets-12.22" xfId="8407"/>
    <cellStyle name="_BK - U - Revenue, Cost &amp; Expenses_1_2003-Selling_DEG- K - Fixed Assets_YF_K_Fixed assets_addition2003" xfId="1744"/>
    <cellStyle name="_BK - U - Revenue, Cost &amp; Expenses_1_2003-Selling_DEG- K - Fixed Assets_YF_K_Fixed assets_addition2003 2" xfId="8408"/>
    <cellStyle name="_BK - U - Revenue, Cost &amp; Expenses_1_2003-Selling_DEG- K - Fixed Assets_YF_K_Fixed assets_Book1" xfId="8409"/>
    <cellStyle name="_BK - U - Revenue, Cost &amp; Expenses_1_2003-Selling_DEG- K - Fixed Assets_YF_K_Fixed assets_Book1 2" xfId="8410"/>
    <cellStyle name="_BK - U - Revenue, Cost &amp; Expenses_1_2003-Selling_DEG- K - Fixed Assets_YF_K_Fixed assets_D" xfId="8411"/>
    <cellStyle name="_BK - U - Revenue, Cost &amp; Expenses_1_2003-Selling_DEG- K - Fixed Assets_YF_K_Fixed assets_D 2" xfId="8413"/>
    <cellStyle name="_BK - U - Revenue, Cost &amp; Expenses_1_2003-Selling_DEG- K - Fixed Assets_YF_K_Fixed assets_K_YF_Fixed Assets-12.22" xfId="8415"/>
    <cellStyle name="_BK - U - Revenue, Cost &amp; Expenses_1_2003-Selling_K_YF_Fixed Assets-12.22" xfId="8416"/>
    <cellStyle name="_BK - U - Revenue, Cost &amp; Expenses_1_2003-Selling_K_YF_Fixed Assets-12.22 2" xfId="8418"/>
    <cellStyle name="_BK - U - Revenue, Cost &amp; Expenses_1_2004-Selling" xfId="8421"/>
    <cellStyle name="_BK - U - Revenue, Cost &amp; Expenses_1_2004-Selling 2" xfId="8425"/>
    <cellStyle name="_BK - U - Revenue, Cost &amp; Expenses_1_2004-Selling_addition2003" xfId="8427"/>
    <cellStyle name="_BK - U - Revenue, Cost &amp; Expenses_1_2004-Selling_addition2003 2" xfId="8429"/>
    <cellStyle name="_BK - U - Revenue, Cost &amp; Expenses_1_2004-Selling_Book1" xfId="8431"/>
    <cellStyle name="_BK - U - Revenue, Cost &amp; Expenses_1_2004-Selling_D" xfId="8432"/>
    <cellStyle name="_BK - U - Revenue, Cost &amp; Expenses_1_2004-Selling_D 2" xfId="8433"/>
    <cellStyle name="_BK - U - Revenue, Cost &amp; Expenses_1_2004-Selling_DEG- K - Fixed Assets" xfId="8434"/>
    <cellStyle name="_BK - U - Revenue, Cost &amp; Expenses_1_2004-Selling_DEG- K - Fixed Assets_K_YF_Fixed Assets-12.13" xfId="8436"/>
    <cellStyle name="_BK - U - Revenue, Cost &amp; Expenses_1_2004-Selling_DEG- K - Fixed Assets_K_YF_Fixed Assets-12.13_addition2003" xfId="8439"/>
    <cellStyle name="_BK - U - Revenue, Cost &amp; Expenses_1_2004-Selling_DEG- K - Fixed Assets_K_YF_Fixed Assets-12.13_Book1" xfId="8440"/>
    <cellStyle name="_BK - U - Revenue, Cost &amp; Expenses_1_2004-Selling_DEG- K - Fixed Assets_K_YF_Fixed Assets-12.13_D" xfId="8444"/>
    <cellStyle name="_BK - U - Revenue, Cost &amp; Expenses_1_2004-Selling_DEG- K - Fixed Assets_K_YF_Fixed Assets-12.13_K_YF_Fixed Assets-12.22" xfId="8446"/>
    <cellStyle name="_BK - U - Revenue, Cost &amp; Expenses_1_2004-Selling_DEG- K - Fixed Assets_SX-FA-12.14" xfId="8447"/>
    <cellStyle name="_BK - U - Revenue, Cost &amp; Expenses_1_2004-Selling_DEG- K - Fixed Assets_SX-FA-12.14 2" xfId="8448"/>
    <cellStyle name="_BK - U - Revenue, Cost &amp; Expenses_1_2004-Selling_DEG- K - Fixed Assets_SX-FA-12.14_addition2003" xfId="3329"/>
    <cellStyle name="_BK - U - Revenue, Cost &amp; Expenses_1_2004-Selling_DEG- K - Fixed Assets_SX-FA-12.14_Book1" xfId="8449"/>
    <cellStyle name="_BK - U - Revenue, Cost &amp; Expenses_1_2004-Selling_DEG- K - Fixed Assets_SX-FA-12.14_D" xfId="8451"/>
    <cellStyle name="_BK - U - Revenue, Cost &amp; Expenses_1_2004-Selling_DEG- K - Fixed Assets_SX-FA-12.14_D 2" xfId="1796"/>
    <cellStyle name="_BK - U - Revenue, Cost &amp; Expenses_1_2004-Selling_DEG- K - Fixed Assets_SX-FA-12.14_K_YF_Fixed Assets-12.22" xfId="7816"/>
    <cellStyle name="_BK - U - Revenue, Cost &amp; Expenses_1_2004-Selling_DEG- K - Fixed Assets_SX-FA-12.14_K_YF_Fixed Assets-12.22 2" xfId="8452"/>
    <cellStyle name="_BK - U - Revenue, Cost &amp; Expenses_1_2004-Selling_DEG- K - Fixed Assets_YF_K_Fixed assets" xfId="8454"/>
    <cellStyle name="_BK - U - Revenue, Cost &amp; Expenses_1_2004-Selling_DEG- K - Fixed Assets_YF_K_Fixed Assets 03 &amp; 04" xfId="8455"/>
    <cellStyle name="_BK - U - Revenue, Cost &amp; Expenses_1_2004-Selling_DEG- K - Fixed Assets_YF_K_Fixed Assets 03 &amp; 04_addition2003" xfId="8457"/>
    <cellStyle name="_BK - U - Revenue, Cost &amp; Expenses_1_2004-Selling_DEG- K - Fixed Assets_YF_K_Fixed Assets 03 &amp; 04_addition2003 2" xfId="8458"/>
    <cellStyle name="_BK - U - Revenue, Cost &amp; Expenses_1_2004-Selling_DEG- K - Fixed Assets_YF_K_Fixed Assets 03 &amp; 04_Book1" xfId="8459"/>
    <cellStyle name="_BK - U - Revenue, Cost &amp; Expenses_1_2004-Selling_DEG- K - Fixed Assets_YF_K_Fixed Assets 03 &amp; 04_Book1 2" xfId="8461"/>
    <cellStyle name="_BK - U - Revenue, Cost &amp; Expenses_1_2004-Selling_DEG- K - Fixed Assets_YF_K_Fixed Assets 03 &amp; 04_D" xfId="8463"/>
    <cellStyle name="_BK - U - Revenue, Cost &amp; Expenses_1_2004-Selling_DEG- K - Fixed Assets_YF_K_Fixed Assets 03 &amp; 04_K_YF_Fixed Assets-12.22" xfId="8464"/>
    <cellStyle name="_BK - U - Revenue, Cost &amp; Expenses_1_2004-Selling_DEG- K - Fixed Assets_YF_K_Fixed Assets 03 &amp; 04_K_YF_Fixed Assets-12.22 2" xfId="8465"/>
    <cellStyle name="_BK - U - Revenue, Cost &amp; Expenses_1_2004-Selling_DEG- K - Fixed Assets_YF_K_Fixed Assets 03 &amp; 04-1" xfId="8466"/>
    <cellStyle name="_BK - U - Revenue, Cost &amp; Expenses_1_2004-Selling_DEG- K - Fixed Assets_YF_K_Fixed Assets 03 &amp; 04-1_addition2003" xfId="8467"/>
    <cellStyle name="_BK - U - Revenue, Cost &amp; Expenses_1_2004-Selling_DEG- K - Fixed Assets_YF_K_Fixed Assets 03 &amp; 04-1_addition2003 2" xfId="8468"/>
    <cellStyle name="_BK - U - Revenue, Cost &amp; Expenses_1_2004-Selling_DEG- K - Fixed Assets_YF_K_Fixed Assets 03 &amp; 04-1_Book1" xfId="8469"/>
    <cellStyle name="_BK - U - Revenue, Cost &amp; Expenses_1_2004-Selling_DEG- K - Fixed Assets_YF_K_Fixed Assets 03 &amp; 04-1_D" xfId="8472"/>
    <cellStyle name="_BK - U - Revenue, Cost &amp; Expenses_1_2004-Selling_DEG- K - Fixed Assets_YF_K_Fixed Assets 03 &amp; 04-1_D 2" xfId="8474"/>
    <cellStyle name="_BK - U - Revenue, Cost &amp; Expenses_1_2004-Selling_DEG- K - Fixed Assets_YF_K_Fixed Assets 03 &amp; 04-1_K_YF_Fixed Assets-12.22" xfId="8476"/>
    <cellStyle name="_BK - U - Revenue, Cost &amp; Expenses_1_2004-Selling_DEG- K - Fixed Assets_YF_K_Fixed Assets 03 &amp; 04-2" xfId="2896"/>
    <cellStyle name="_BK - U - Revenue, Cost &amp; Expenses_1_2004-Selling_DEG- K - Fixed Assets_YF_K_Fixed Assets 03 &amp; 04-2_addition2003" xfId="8479"/>
    <cellStyle name="_BK - U - Revenue, Cost &amp; Expenses_1_2004-Selling_DEG- K - Fixed Assets_YF_K_Fixed Assets 03 &amp; 04-2_addition2003 2" xfId="8483"/>
    <cellStyle name="_BK - U - Revenue, Cost &amp; Expenses_1_2004-Selling_DEG- K - Fixed Assets_YF_K_Fixed Assets 03 &amp; 04-2_Book1" xfId="8486"/>
    <cellStyle name="_BK - U - Revenue, Cost &amp; Expenses_1_2004-Selling_DEG- K - Fixed Assets_YF_K_Fixed Assets 03 &amp; 04-2_Book1 2" xfId="8487"/>
    <cellStyle name="_BK - U - Revenue, Cost &amp; Expenses_1_2004-Selling_DEG- K - Fixed Assets_YF_K_Fixed Assets 03 &amp; 04-2_D" xfId="8488"/>
    <cellStyle name="_BK - U - Revenue, Cost &amp; Expenses_1_2004-Selling_DEG- K - Fixed Assets_YF_K_Fixed Assets 03 &amp; 04-2_D 2" xfId="8489"/>
    <cellStyle name="_BK - U - Revenue, Cost &amp; Expenses_1_2004-Selling_DEG- K - Fixed Assets_YF_K_Fixed Assets 03 &amp; 04-2_K_YF_Fixed Assets-12.22" xfId="8491"/>
    <cellStyle name="_BK - U - Revenue, Cost &amp; Expenses_1_2004-Selling_DEG- K - Fixed Assets_YF_K_Fixed Assets 03 &amp; 04-2_K_YF_Fixed Assets-12.22 2" xfId="5921"/>
    <cellStyle name="_BK - U - Revenue, Cost &amp; Expenses_1_2004-Selling_DEG- K - Fixed Assets_YF_K_Fixed Assets 03 &amp; 04-3" xfId="8492"/>
    <cellStyle name="_BK - U - Revenue, Cost &amp; Expenses_1_2004-Selling_DEG- K - Fixed Assets_YF_K_Fixed Assets 03 &amp; 04-3_addition2003" xfId="8495"/>
    <cellStyle name="_BK - U - Revenue, Cost &amp; Expenses_1_2004-Selling_DEG- K - Fixed Assets_YF_K_Fixed Assets 03 &amp; 04-3_addition2003 2" xfId="8497"/>
    <cellStyle name="_BK - U - Revenue, Cost &amp; Expenses_1_2004-Selling_DEG- K - Fixed Assets_YF_K_Fixed Assets 03 &amp; 04-3_Book1" xfId="8499"/>
    <cellStyle name="_BK - U - Revenue, Cost &amp; Expenses_1_2004-Selling_DEG- K - Fixed Assets_YF_K_Fixed Assets 03 &amp; 04-3_D" xfId="8500"/>
    <cellStyle name="_BK - U - Revenue, Cost &amp; Expenses_1_2004-Selling_DEG- K - Fixed Assets_YF_K_Fixed Assets 03 &amp; 04-3_D 2" xfId="8501"/>
    <cellStyle name="_BK - U - Revenue, Cost &amp; Expenses_1_2004-Selling_DEG- K - Fixed Assets_YF_K_Fixed Assets 03 &amp; 04-3_K_YF_Fixed Assets-12.22" xfId="8503"/>
    <cellStyle name="_BK - U - Revenue, Cost &amp; Expenses_1_2004-Selling_DEG- K - Fixed Assets_YF_K_Fixed assets_addition2003" xfId="8505"/>
    <cellStyle name="_BK - U - Revenue, Cost &amp; Expenses_1_2004-Selling_DEG- K - Fixed Assets_YF_K_Fixed assets_Book1" xfId="8506"/>
    <cellStyle name="_BK - U - Revenue, Cost &amp; Expenses_1_2004-Selling_DEG- K - Fixed Assets_YF_K_Fixed assets_Book1 2" xfId="8508"/>
    <cellStyle name="_BK - U - Revenue, Cost &amp; Expenses_1_2004-Selling_DEG- K - Fixed Assets_YF_K_Fixed assets_D" xfId="8510"/>
    <cellStyle name="_BK - U - Revenue, Cost &amp; Expenses_1_2004-Selling_DEG- K - Fixed Assets_YF_K_Fixed assets_D 2" xfId="8512"/>
    <cellStyle name="_BK - U - Revenue, Cost &amp; Expenses_1_2004-Selling_DEG- K - Fixed Assets_YF_K_Fixed assets_K_YF_Fixed Assets-12.22" xfId="8513"/>
    <cellStyle name="_BK - U - Revenue, Cost &amp; Expenses_1_2004-Selling_K_YF_Fixed Assets-12.22" xfId="8515"/>
    <cellStyle name="_BK - U - Revenue, Cost &amp; Expenses_1_2004-Selling_K_YF_Fixed Assets-12.22 2" xfId="8517"/>
    <cellStyle name="_BK - U - Revenue, Cost &amp; Expenses_1_2006年佛山车轮审计资料（安永）" xfId="8519"/>
    <cellStyle name="_BK - U - Revenue, Cost &amp; Expenses_1_2006年佛山车轮审计资料（安永）_OS of F09" xfId="8522"/>
    <cellStyle name="_BK - U - Revenue, Cost &amp; Expenses_1_addition2003" xfId="8524"/>
    <cellStyle name="_BK - U - Revenue, Cost &amp; Expenses_1_BK - U - May 18" xfId="8525"/>
    <cellStyle name="_BK - U - Revenue, Cost &amp; Expenses_1_BK - U - May 18_addition2003" xfId="8526"/>
    <cellStyle name="_BK - U - Revenue, Cost &amp; Expenses_1_BK - U - May 18_addition2003 2" xfId="8530"/>
    <cellStyle name="_BK - U - Revenue, Cost &amp; Expenses_1_BK - U - May 18_Book1" xfId="8532"/>
    <cellStyle name="_BK - U - Revenue, Cost &amp; Expenses_1_BK - U - May 18_D" xfId="8535"/>
    <cellStyle name="_BK - U - Revenue, Cost &amp; Expenses_1_BK - U - May 18_D 2" xfId="8538"/>
    <cellStyle name="_BK - U - Revenue, Cost &amp; Expenses_1_BK - U - May 18_DEG- K - Fixed Assets" xfId="8540"/>
    <cellStyle name="_BK - U - Revenue, Cost &amp; Expenses_1_BK - U - May 18_DEG- K - Fixed Assets_K_YF_Fixed Assets-12.13" xfId="5806"/>
    <cellStyle name="_BK - U - Revenue, Cost &amp; Expenses_1_BK - U - May 18_DEG- K - Fixed Assets_K_YF_Fixed Assets-12.13 2" xfId="5813"/>
    <cellStyle name="_BK - U - Revenue, Cost &amp; Expenses_1_BK - U - May 18_DEG- K - Fixed Assets_K_YF_Fixed Assets-12.13_addition2003" xfId="8541"/>
    <cellStyle name="_BK - U - Revenue, Cost &amp; Expenses_1_BK - U - May 18_DEG- K - Fixed Assets_K_YF_Fixed Assets-12.13_Book1" xfId="8542"/>
    <cellStyle name="_BK - U - Revenue, Cost &amp; Expenses_1_BK - U - May 18_DEG- K - Fixed Assets_K_YF_Fixed Assets-12.13_D" xfId="8544"/>
    <cellStyle name="_BK - U - Revenue, Cost &amp; Expenses_1_BK - U - May 18_DEG- K - Fixed Assets_K_YF_Fixed Assets-12.13_K_YF_Fixed Assets-12.22" xfId="8546"/>
    <cellStyle name="_BK - U - Revenue, Cost &amp; Expenses_1_BK - U - May 18_DEG- K - Fixed Assets_SX-FA-12.14" xfId="8119"/>
    <cellStyle name="_BK - U - Revenue, Cost &amp; Expenses_1_BK - U - May 18_DEG- K - Fixed Assets_SX-FA-12.14_addition2003" xfId="8548"/>
    <cellStyle name="_BK - U - Revenue, Cost &amp; Expenses_1_BK - U - May 18_DEG- K - Fixed Assets_SX-FA-12.14_addition2003 2" xfId="8551"/>
    <cellStyle name="_BK - U - Revenue, Cost &amp; Expenses_1_BK - U - May 18_DEG- K - Fixed Assets_SX-FA-12.14_Book1" xfId="8552"/>
    <cellStyle name="_BK - U - Revenue, Cost &amp; Expenses_1_BK - U - May 18_DEG- K - Fixed Assets_SX-FA-12.14_D" xfId="8554"/>
    <cellStyle name="_BK - U - Revenue, Cost &amp; Expenses_1_BK - U - May 18_DEG- K - Fixed Assets_SX-FA-12.14_D 2" xfId="8556"/>
    <cellStyle name="_BK - U - Revenue, Cost &amp; Expenses_1_BK - U - May 18_DEG- K - Fixed Assets_SX-FA-12.14_K_YF_Fixed Assets-12.22" xfId="8558"/>
    <cellStyle name="_BK - U - Revenue, Cost &amp; Expenses_1_BK - U - May 18_DEG- K - Fixed Assets_SX-FA-12.14_K_YF_Fixed Assets-12.22 2" xfId="8561"/>
    <cellStyle name="_BK - U - Revenue, Cost &amp; Expenses_1_BK - U - May 18_DEG- K - Fixed Assets_YF_K_Fixed assets" xfId="8563"/>
    <cellStyle name="_BK - U - Revenue, Cost &amp; Expenses_1_BK - U - May 18_DEG- K - Fixed Assets_YF_K_Fixed Assets 03 &amp; 04" xfId="5095"/>
    <cellStyle name="_BK - U - Revenue, Cost &amp; Expenses_1_BK - U - May 18_DEG- K - Fixed Assets_YF_K_Fixed Assets 03 &amp; 04 2" xfId="8564"/>
    <cellStyle name="_BK - U - Revenue, Cost &amp; Expenses_1_BK - U - May 18_DEG- K - Fixed Assets_YF_K_Fixed Assets 03 &amp; 04_addition2003" xfId="4009"/>
    <cellStyle name="_BK - U - Revenue, Cost &amp; Expenses_1_BK - U - May 18_DEG- K - Fixed Assets_YF_K_Fixed Assets 03 &amp; 04_Book1" xfId="8567"/>
    <cellStyle name="_BK - U - Revenue, Cost &amp; Expenses_1_BK - U - May 18_DEG- K - Fixed Assets_YF_K_Fixed Assets 03 &amp; 04_D" xfId="8279"/>
    <cellStyle name="_BK - U - Revenue, Cost &amp; Expenses_1_BK - U - May 18_DEG- K - Fixed Assets_YF_K_Fixed Assets 03 &amp; 04_D 2" xfId="8570"/>
    <cellStyle name="_BK - U - Revenue, Cost &amp; Expenses_1_BK - U - May 18_DEG- K - Fixed Assets_YF_K_Fixed Assets 03 &amp; 04_K_YF_Fixed Assets-12.22" xfId="8572"/>
    <cellStyle name="_BK - U - Revenue, Cost &amp; Expenses_1_BK - U - May 18_DEG- K - Fixed Assets_YF_K_Fixed Assets 03 &amp; 04-1" xfId="8574"/>
    <cellStyle name="_BK - U - Revenue, Cost &amp; Expenses_1_BK - U - May 18_DEG- K - Fixed Assets_YF_K_Fixed Assets 03 &amp; 04-1 2" xfId="8575"/>
    <cellStyle name="_BK - U - Revenue, Cost &amp; Expenses_1_BK - U - May 18_DEG- K - Fixed Assets_YF_K_Fixed Assets 03 &amp; 04-1_addition2003" xfId="8576"/>
    <cellStyle name="_BK - U - Revenue, Cost &amp; Expenses_1_BK - U - May 18_DEG- K - Fixed Assets_YF_K_Fixed Assets 03 &amp; 04-1_Book1" xfId="8578"/>
    <cellStyle name="_BK - U - Revenue, Cost &amp; Expenses_1_BK - U - May 18_DEG- K - Fixed Assets_YF_K_Fixed Assets 03 &amp; 04-1_D" xfId="8580"/>
    <cellStyle name="_BK - U - Revenue, Cost &amp; Expenses_1_BK - U - May 18_DEG- K - Fixed Assets_YF_K_Fixed Assets 03 &amp; 04-1_K_YF_Fixed Assets-12.22" xfId="8582"/>
    <cellStyle name="_BK - U - Revenue, Cost &amp; Expenses_1_BK - U - May 18_DEG- K - Fixed Assets_YF_K_Fixed Assets 03 &amp; 04-1_K_YF_Fixed Assets-12.22 2" xfId="8583"/>
    <cellStyle name="_BK - U - Revenue, Cost &amp; Expenses_1_BK - U - May 18_DEG- K - Fixed Assets_YF_K_Fixed Assets 03 &amp; 04-2" xfId="8584"/>
    <cellStyle name="_BK - U - Revenue, Cost &amp; Expenses_1_BK - U - May 18_DEG- K - Fixed Assets_YF_K_Fixed Assets 03 &amp; 04-2 2" xfId="8585"/>
    <cellStyle name="_BK - U - Revenue, Cost &amp; Expenses_1_BK - U - May 18_DEG- K - Fixed Assets_YF_K_Fixed Assets 03 &amp; 04-2_addition2003" xfId="8586"/>
    <cellStyle name="_BK - U - Revenue, Cost &amp; Expenses_1_BK - U - May 18_DEG- K - Fixed Assets_YF_K_Fixed Assets 03 &amp; 04-2_addition2003 2" xfId="8588"/>
    <cellStyle name="_BK - U - Revenue, Cost &amp; Expenses_1_BK - U - May 18_DEG- K - Fixed Assets_YF_K_Fixed Assets 03 &amp; 04-2_Book1" xfId="6110"/>
    <cellStyle name="_BK - U - Revenue, Cost &amp; Expenses_1_BK - U - May 18_DEG- K - Fixed Assets_YF_K_Fixed Assets 03 &amp; 04-2_Book1 2" xfId="6122"/>
    <cellStyle name="_BK - U - Revenue, Cost &amp; Expenses_1_BK - U - May 18_DEG- K - Fixed Assets_YF_K_Fixed Assets 03 &amp; 04-2_D" xfId="8589"/>
    <cellStyle name="_BK - U - Revenue, Cost &amp; Expenses_1_BK - U - May 18_DEG- K - Fixed Assets_YF_K_Fixed Assets 03 &amp; 04-2_K_YF_Fixed Assets-12.22" xfId="8591"/>
    <cellStyle name="_BK - U - Revenue, Cost &amp; Expenses_1_BK - U - May 18_DEG- K - Fixed Assets_YF_K_Fixed Assets 03 &amp; 04-3" xfId="8595"/>
    <cellStyle name="_BK - U - Revenue, Cost &amp; Expenses_1_BK - U - May 18_DEG- K - Fixed Assets_YF_K_Fixed Assets 03 &amp; 04-3 2" xfId="8597"/>
    <cellStyle name="_BK - U - Revenue, Cost &amp; Expenses_1_BK - U - May 18_DEG- K - Fixed Assets_YF_K_Fixed Assets 03 &amp; 04-3_addition2003" xfId="8598"/>
    <cellStyle name="_BK - U - Revenue, Cost &amp; Expenses_1_BK - U - May 18_DEG- K - Fixed Assets_YF_K_Fixed Assets 03 &amp; 04-3_addition2003 2" xfId="8602"/>
    <cellStyle name="_BK - U - Revenue, Cost &amp; Expenses_1_BK - U - May 18_DEG- K - Fixed Assets_YF_K_Fixed Assets 03 &amp; 04-3_Book1" xfId="8604"/>
    <cellStyle name="_BK - U - Revenue, Cost &amp; Expenses_1_BK - U - May 18_DEG- K - Fixed Assets_YF_K_Fixed Assets 03 &amp; 04-3_D" xfId="8606"/>
    <cellStyle name="_BK - U - Revenue, Cost &amp; Expenses_1_BK - U - May 18_DEG- K - Fixed Assets_YF_K_Fixed Assets 03 &amp; 04-3_K_YF_Fixed Assets-12.22" xfId="8609"/>
    <cellStyle name="_BK - U - Revenue, Cost &amp; Expenses_1_BK - U - May 18_DEG- K - Fixed Assets_YF_K_Fixed Assets 03 &amp; 04-3_K_YF_Fixed Assets-12.22 2" xfId="8610"/>
    <cellStyle name="_BK - U - Revenue, Cost &amp; Expenses_1_BK - U - May 18_DEG- K - Fixed Assets_YF_K_Fixed assets_addition2003" xfId="8612"/>
    <cellStyle name="_BK - U - Revenue, Cost &amp; Expenses_1_BK - U - May 18_DEG- K - Fixed Assets_YF_K_Fixed assets_Book1" xfId="8613"/>
    <cellStyle name="_BK - U - Revenue, Cost &amp; Expenses_1_BK - U - May 18_DEG- K - Fixed Assets_YF_K_Fixed assets_Book1 2" xfId="8618"/>
    <cellStyle name="_BK - U - Revenue, Cost &amp; Expenses_1_BK - U - May 18_DEG- K - Fixed Assets_YF_K_Fixed assets_D" xfId="3862"/>
    <cellStyle name="_BK - U - Revenue, Cost &amp; Expenses_1_BK - U - May 18_DEG- K - Fixed Assets_YF_K_Fixed assets_K_YF_Fixed Assets-12.22" xfId="8620"/>
    <cellStyle name="_BK - U - Revenue, Cost &amp; Expenses_1_BK - U - May 18_K_YF_Fixed Assets-12.22" xfId="8622"/>
    <cellStyle name="_BK - U - Revenue, Cost &amp; Expenses_1_BK - U - Revenue, Cost &amp; Expenses" xfId="8623"/>
    <cellStyle name="_BK - U - Revenue, Cost &amp; Expenses_1_BK - U - Revenue, Cost &amp; Expenses_addition2003" xfId="8624"/>
    <cellStyle name="_BK - U - Revenue, Cost &amp; Expenses_1_BK - U - Revenue, Cost &amp; Expenses_addition2003 2" xfId="8625"/>
    <cellStyle name="_BK - U - Revenue, Cost &amp; Expenses_1_BK - U - Revenue, Cost &amp; Expenses_Book1" xfId="8626"/>
    <cellStyle name="_BK - U - Revenue, Cost &amp; Expenses_1_BK - U - Revenue, Cost &amp; Expenses_D" xfId="8276"/>
    <cellStyle name="_BK - U - Revenue, Cost &amp; Expenses_1_BK - U - Revenue, Cost &amp; Expenses_D 2" xfId="8282"/>
    <cellStyle name="_BK - U - Revenue, Cost &amp; Expenses_1_BK - U - Revenue, Cost &amp; Expenses_DEG- K - Fixed Assets" xfId="8628"/>
    <cellStyle name="_BK - U - Revenue, Cost &amp; Expenses_1_BK - U - Revenue, Cost &amp; Expenses_DEG- K - Fixed Assets_K_YF_Fixed Assets-12.13" xfId="4480"/>
    <cellStyle name="_BK - U - Revenue, Cost &amp; Expenses_1_BK - U - Revenue, Cost &amp; Expenses_DEG- K - Fixed Assets_K_YF_Fixed Assets-12.13 2" xfId="8629"/>
    <cellStyle name="_BK - U - Revenue, Cost &amp; Expenses_1_BK - U - Revenue, Cost &amp; Expenses_DEG- K - Fixed Assets_K_YF_Fixed Assets-12.13_addition2003" xfId="8630"/>
    <cellStyle name="_BK - U - Revenue, Cost &amp; Expenses_1_BK - U - Revenue, Cost &amp; Expenses_DEG- K - Fixed Assets_K_YF_Fixed Assets-12.13_Book1" xfId="8633"/>
    <cellStyle name="_BK - U - Revenue, Cost &amp; Expenses_1_BK - U - Revenue, Cost &amp; Expenses_DEG- K - Fixed Assets_K_YF_Fixed Assets-12.13_D" xfId="5064"/>
    <cellStyle name="_BK - U - Revenue, Cost &amp; Expenses_1_BK - U - Revenue, Cost &amp; Expenses_DEG- K - Fixed Assets_K_YF_Fixed Assets-12.13_D 2" xfId="8635"/>
    <cellStyle name="_BK - U - Revenue, Cost &amp; Expenses_1_BK - U - Revenue, Cost &amp; Expenses_DEG- K - Fixed Assets_K_YF_Fixed Assets-12.13_K_YF_Fixed Assets-12.22" xfId="8637"/>
    <cellStyle name="_BK - U - Revenue, Cost &amp; Expenses_1_BK - U - Revenue, Cost &amp; Expenses_DEG- K - Fixed Assets_K_YF_Fixed Assets-12.13_K_YF_Fixed Assets-12.22 2" xfId="8640"/>
    <cellStyle name="_BK - U - Revenue, Cost &amp; Expenses_1_BK - U - Revenue, Cost &amp; Expenses_DEG- K - Fixed Assets_SX-FA-12.14" xfId="8641"/>
    <cellStyle name="_BK - U - Revenue, Cost &amp; Expenses_1_BK - U - Revenue, Cost &amp; Expenses_DEG- K - Fixed Assets_SX-FA-12.14 2" xfId="8643"/>
    <cellStyle name="_BK - U - Revenue, Cost &amp; Expenses_1_BK - U - Revenue, Cost &amp; Expenses_DEG- K - Fixed Assets_SX-FA-12.14_addition2003" xfId="8644"/>
    <cellStyle name="_BK - U - Revenue, Cost &amp; Expenses_1_BK - U - Revenue, Cost &amp; Expenses_DEG- K - Fixed Assets_SX-FA-12.14_Book1" xfId="8646"/>
    <cellStyle name="_BK - U - Revenue, Cost &amp; Expenses_1_BK - U - Revenue, Cost &amp; Expenses_DEG- K - Fixed Assets_SX-FA-12.14_Book1 2" xfId="8647"/>
    <cellStyle name="_BK - U - Revenue, Cost &amp; Expenses_1_BK - U - Revenue, Cost &amp; Expenses_DEG- K - Fixed Assets_SX-FA-12.14_D" xfId="8649"/>
    <cellStyle name="_BK - U - Revenue, Cost &amp; Expenses_1_BK - U - Revenue, Cost &amp; Expenses_DEG- K - Fixed Assets_SX-FA-12.14_D 2" xfId="8652"/>
    <cellStyle name="_BK - U - Revenue, Cost &amp; Expenses_1_BK - U - Revenue, Cost &amp; Expenses_DEG- K - Fixed Assets_SX-FA-12.14_K_YF_Fixed Assets-12.22" xfId="8654"/>
    <cellStyle name="_BK - U - Revenue, Cost &amp; Expenses_1_BK - U - Revenue, Cost &amp; Expenses_DEG- K - Fixed Assets_SX-FA-12.14_K_YF_Fixed Assets-12.22 2" xfId="8657"/>
    <cellStyle name="_BK - U - Revenue, Cost &amp; Expenses_1_BK - U - Revenue, Cost &amp; Expenses_DEG- K - Fixed Assets_YF_K_Fixed assets" xfId="8659"/>
    <cellStyle name="_BK - U - Revenue, Cost &amp; Expenses_1_BK - U - Revenue, Cost &amp; Expenses_DEG- K - Fixed Assets_YF_K_Fixed Assets 03 &amp; 04" xfId="6393"/>
    <cellStyle name="_BK - U - Revenue, Cost &amp; Expenses_1_BK - U - Revenue, Cost &amp; Expenses_DEG- K - Fixed Assets_YF_K_Fixed Assets 03 &amp; 04 2" xfId="6395"/>
    <cellStyle name="_BK - U - Revenue, Cost &amp; Expenses_1_BK - U - Revenue, Cost &amp; Expenses_DEG- K - Fixed Assets_YF_K_Fixed Assets 03 &amp; 04_addition2003" xfId="8661"/>
    <cellStyle name="_BK - U - Revenue, Cost &amp; Expenses_1_BK - U - Revenue, Cost &amp; Expenses_DEG- K - Fixed Assets_YF_K_Fixed Assets 03 &amp; 04_Book1" xfId="4211"/>
    <cellStyle name="_BK - U - Revenue, Cost &amp; Expenses_1_BK - U - Revenue, Cost &amp; Expenses_DEG- K - Fixed Assets_YF_K_Fixed Assets 03 &amp; 04_Book1 2" xfId="8662"/>
    <cellStyle name="_BK - U - Revenue, Cost &amp; Expenses_1_BK - U - Revenue, Cost &amp; Expenses_DEG- K - Fixed Assets_YF_K_Fixed Assets 03 &amp; 04_D" xfId="8665"/>
    <cellStyle name="_BK - U - Revenue, Cost &amp; Expenses_1_BK - U - Revenue, Cost &amp; Expenses_DEG- K - Fixed Assets_YF_K_Fixed Assets 03 &amp; 04_D 2" xfId="8666"/>
    <cellStyle name="_BK - U - Revenue, Cost &amp; Expenses_1_BK - U - Revenue, Cost &amp; Expenses_DEG- K - Fixed Assets_YF_K_Fixed Assets 03 &amp; 04_K_YF_Fixed Assets-12.22" xfId="8667"/>
    <cellStyle name="_BK - U - Revenue, Cost &amp; Expenses_1_BK - U - Revenue, Cost &amp; Expenses_DEG- K - Fixed Assets_YF_K_Fixed Assets 03 &amp; 04_K_YF_Fixed Assets-12.22 2" xfId="8668"/>
    <cellStyle name="_BK - U - Revenue, Cost &amp; Expenses_1_BK - U - Revenue, Cost &amp; Expenses_DEG- K - Fixed Assets_YF_K_Fixed Assets 03 &amp; 04-1" xfId="8671"/>
    <cellStyle name="_BK - U - Revenue, Cost &amp; Expenses_1_BK - U - Revenue, Cost &amp; Expenses_DEG- K - Fixed Assets_YF_K_Fixed Assets 03 &amp; 04-1_addition2003" xfId="8673"/>
    <cellStyle name="_BK - U - Revenue, Cost &amp; Expenses_1_BK - U - Revenue, Cost &amp; Expenses_DEG- K - Fixed Assets_YF_K_Fixed Assets 03 &amp; 04-1_addition2003 2" xfId="8674"/>
    <cellStyle name="_BK - U - Revenue, Cost &amp; Expenses_1_BK - U - Revenue, Cost &amp; Expenses_DEG- K - Fixed Assets_YF_K_Fixed Assets 03 &amp; 04-1_Book1" xfId="8676"/>
    <cellStyle name="_BK - U - Revenue, Cost &amp; Expenses_1_BK - U - Revenue, Cost &amp; Expenses_DEG- K - Fixed Assets_YF_K_Fixed Assets 03 &amp; 04-1_Book1 2" xfId="8678"/>
    <cellStyle name="_BK - U - Revenue, Cost &amp; Expenses_1_BK - U - Revenue, Cost &amp; Expenses_DEG- K - Fixed Assets_YF_K_Fixed Assets 03 &amp; 04-1_D" xfId="8679"/>
    <cellStyle name="_BK - U - Revenue, Cost &amp; Expenses_1_BK - U - Revenue, Cost &amp; Expenses_DEG- K - Fixed Assets_YF_K_Fixed Assets 03 &amp; 04-1_D 2" xfId="966"/>
    <cellStyle name="_BK - U - Revenue, Cost &amp; Expenses_1_BK - U - Revenue, Cost &amp; Expenses_DEG- K - Fixed Assets_YF_K_Fixed Assets 03 &amp; 04-1_K_YF_Fixed Assets-12.22" xfId="5259"/>
    <cellStyle name="_BK - U - Revenue, Cost &amp; Expenses_1_BK - U - Revenue, Cost &amp; Expenses_DEG- K - Fixed Assets_YF_K_Fixed Assets 03 &amp; 04-1_K_YF_Fixed Assets-12.22 2" xfId="8682"/>
    <cellStyle name="_BK - U - Revenue, Cost &amp; Expenses_1_BK - U - Revenue, Cost &amp; Expenses_DEG- K - Fixed Assets_YF_K_Fixed Assets 03 &amp; 04-2" xfId="8684"/>
    <cellStyle name="_BK - U - Revenue, Cost &amp; Expenses_1_BK - U - Revenue, Cost &amp; Expenses_DEG- K - Fixed Assets_YF_K_Fixed Assets 03 &amp; 04-2_addition2003" xfId="8686"/>
    <cellStyle name="_BK - U - Revenue, Cost &amp; Expenses_1_BK - U - Revenue, Cost &amp; Expenses_DEG- K - Fixed Assets_YF_K_Fixed Assets 03 &amp; 04-2_addition2003 2" xfId="3668"/>
    <cellStyle name="_BK - U - Revenue, Cost &amp; Expenses_1_BK - U - Revenue, Cost &amp; Expenses_DEG- K - Fixed Assets_YF_K_Fixed Assets 03 &amp; 04-2_Book1" xfId="8688"/>
    <cellStyle name="_BK - U - Revenue, Cost &amp; Expenses_1_BK - U - Revenue, Cost &amp; Expenses_DEG- K - Fixed Assets_YF_K_Fixed Assets 03 &amp; 04-2_D" xfId="8689"/>
    <cellStyle name="_BK - U - Revenue, Cost &amp; Expenses_1_BK - U - Revenue, Cost &amp; Expenses_DEG- K - Fixed Assets_YF_K_Fixed Assets 03 &amp; 04-2_D 2" xfId="8690"/>
    <cellStyle name="_BK - U - Revenue, Cost &amp; Expenses_1_BK - U - Revenue, Cost &amp; Expenses_DEG- K - Fixed Assets_YF_K_Fixed Assets 03 &amp; 04-2_K_YF_Fixed Assets-12.22" xfId="8691"/>
    <cellStyle name="_BK - U - Revenue, Cost &amp; Expenses_1_BK - U - Revenue, Cost &amp; Expenses_DEG- K - Fixed Assets_YF_K_Fixed Assets 03 &amp; 04-3" xfId="8692"/>
    <cellStyle name="_BK - U - Revenue, Cost &amp; Expenses_1_BK - U - Revenue, Cost &amp; Expenses_DEG- K - Fixed Assets_YF_K_Fixed Assets 03 &amp; 04-3_addition2003" xfId="8694"/>
    <cellStyle name="_BK - U - Revenue, Cost &amp; Expenses_1_BK - U - Revenue, Cost &amp; Expenses_DEG- K - Fixed Assets_YF_K_Fixed Assets 03 &amp; 04-3_addition2003 2" xfId="7687"/>
    <cellStyle name="_BK - U - Revenue, Cost &amp; Expenses_1_BK - U - Revenue, Cost &amp; Expenses_DEG- K - Fixed Assets_YF_K_Fixed Assets 03 &amp; 04-3_Book1" xfId="8695"/>
    <cellStyle name="_BK - U - Revenue, Cost &amp; Expenses_1_BK - U - Revenue, Cost &amp; Expenses_DEG- K - Fixed Assets_YF_K_Fixed Assets 03 &amp; 04-3_Book1 2" xfId="8696"/>
    <cellStyle name="_BK - U - Revenue, Cost &amp; Expenses_1_BK - U - Revenue, Cost &amp; Expenses_DEG- K - Fixed Assets_YF_K_Fixed Assets 03 &amp; 04-3_D" xfId="8697"/>
    <cellStyle name="_BK - U - Revenue, Cost &amp; Expenses_1_BK - U - Revenue, Cost &amp; Expenses_DEG- K - Fixed Assets_YF_K_Fixed Assets 03 &amp; 04-3_D 2" xfId="8699"/>
    <cellStyle name="_BK - U - Revenue, Cost &amp; Expenses_1_BK - U - Revenue, Cost &amp; Expenses_DEG- K - Fixed Assets_YF_K_Fixed Assets 03 &amp; 04-3_K_YF_Fixed Assets-12.22" xfId="1586"/>
    <cellStyle name="_BK - U - Revenue, Cost &amp; Expenses_1_BK - U - Revenue, Cost &amp; Expenses_DEG- K - Fixed Assets_YF_K_Fixed Assets 03 &amp; 04-3_K_YF_Fixed Assets-12.22 2" xfId="8702"/>
    <cellStyle name="_BK - U - Revenue, Cost &amp; Expenses_1_BK - U - Revenue, Cost &amp; Expenses_DEG- K - Fixed Assets_YF_K_Fixed assets_addition2003" xfId="5609"/>
    <cellStyle name="_BK - U - Revenue, Cost &amp; Expenses_1_BK - U - Revenue, Cost &amp; Expenses_DEG- K - Fixed Assets_YF_K_Fixed assets_Book1" xfId="6386"/>
    <cellStyle name="_BK - U - Revenue, Cost &amp; Expenses_1_BK - U - Revenue, Cost &amp; Expenses_DEG- K - Fixed Assets_YF_K_Fixed assets_D" xfId="8703"/>
    <cellStyle name="_BK - U - Revenue, Cost &amp; Expenses_1_BK - U - Revenue, Cost &amp; Expenses_DEG- K - Fixed Assets_YF_K_Fixed assets_K_YF_Fixed Assets-12.22" xfId="8708"/>
    <cellStyle name="_BK - U - Revenue, Cost &amp; Expenses_1_BK - U - Revenue, Cost &amp; Expenses_DEG- K - Fixed Assets_YF_K_Fixed assets_K_YF_Fixed Assets-12.22 2" xfId="8711"/>
    <cellStyle name="_BK - U - Revenue, Cost &amp; Expenses_1_BK - U - Revenue, Cost &amp; Expenses_K_YF_Fixed Assets-12.22" xfId="8715"/>
    <cellStyle name="_BK - U - Revenue, Cost &amp; Expenses_1_BK for consol package" xfId="8717"/>
    <cellStyle name="_BK - U - Revenue, Cost &amp; Expenses_1_BK for consol package_2006年佛山车轮审计资料（安永）" xfId="6042"/>
    <cellStyle name="_BK - U - Revenue, Cost &amp; Expenses_1_BK for consol package_2006年佛山车轮审计资料（安永）_OS of F09" xfId="8718"/>
    <cellStyle name="_BK - U - Revenue, Cost &amp; Expenses_1_BK for consol package_BK - technical service" xfId="8720"/>
    <cellStyle name="_BK - U - Revenue, Cost &amp; Expenses_1_BK for consol package_BK - technical service_2006年佛山车轮审计资料（安永）" xfId="8722"/>
    <cellStyle name="_BK - U - Revenue, Cost &amp; Expenses_1_BK for consol package_BK - technical service_2006年佛山车轮审计资料（安永）_OS of F09" xfId="8725"/>
    <cellStyle name="_BK - U - Revenue, Cost &amp; Expenses_1_BK for consol package_BK - technical service_OS of F09" xfId="8727"/>
    <cellStyle name="_BK - U - Revenue, Cost &amp; Expenses_1_BK for consol package_BK - technical service_公司信息（往来款函证）" xfId="8728"/>
    <cellStyle name="_BK - U - Revenue, Cost &amp; Expenses_1_BK for consol package_BK - technical service_公司信息（往来款函证）_2006年佛山车轮审计资料（安永）" xfId="8732"/>
    <cellStyle name="_BK - U - Revenue, Cost &amp; Expenses_1_BK for consol package_BK - technical service_公司信息（往来款函证）_2006年佛山车轮审计资料（安永）_OS of F09" xfId="8734"/>
    <cellStyle name="_BK - U - Revenue, Cost &amp; Expenses_1_BK for consol package_BK - technical service_公司信息（往来款函证）_OS of F09" xfId="8735"/>
    <cellStyle name="_BK - U - Revenue, Cost &amp; Expenses_1_BK for consol package_OS of F09" xfId="3687"/>
    <cellStyle name="_BK - U - Revenue, Cost &amp; Expenses_1_BK for consol package_公司信息（往来款函证）" xfId="8737"/>
    <cellStyle name="_BK - U - Revenue, Cost &amp; Expenses_1_BK for consol package_公司信息（往来款函证）_2006年佛山车轮审计资料（安永）" xfId="8738"/>
    <cellStyle name="_BK - U - Revenue, Cost &amp; Expenses_1_BK for consol package_公司信息（往来款函证）_2006年佛山车轮审计资料（安永）_OS of F09" xfId="683"/>
    <cellStyle name="_BK - U - Revenue, Cost &amp; Expenses_1_BK for consol package_公司信息（往来款函证）_OS of F09" xfId="5113"/>
    <cellStyle name="_BK - U - Revenue, Cost &amp; Expenses_1_Book1" xfId="8740"/>
    <cellStyle name="_BK - U - Revenue, Cost &amp; Expenses_1_Book1 2" xfId="8741"/>
    <cellStyle name="_BK - U - Revenue, Cost &amp; Expenses_1_D" xfId="8742"/>
    <cellStyle name="_BK - U - Revenue, Cost &amp; Expenses_1_DEG- K - Fixed Assets" xfId="8743"/>
    <cellStyle name="_BK - U - Revenue, Cost &amp; Expenses_1_DEG- K - Fixed Assets 2" xfId="8748"/>
    <cellStyle name="_BK - U - Revenue, Cost &amp; Expenses_1_DEG- K - Fixed Assets_K_YF_Fixed Assets-12.13" xfId="8751"/>
    <cellStyle name="_BK - U - Revenue, Cost &amp; Expenses_1_DEG- K - Fixed Assets_K_YF_Fixed Assets-12.13_addition2003" xfId="8752"/>
    <cellStyle name="_BK - U - Revenue, Cost &amp; Expenses_1_DEG- K - Fixed Assets_K_YF_Fixed Assets-12.13_addition2003 2" xfId="8753"/>
    <cellStyle name="_BK - U - Revenue, Cost &amp; Expenses_1_DEG- K - Fixed Assets_K_YF_Fixed Assets-12.13_Book1" xfId="8754"/>
    <cellStyle name="_BK - U - Revenue, Cost &amp; Expenses_1_DEG- K - Fixed Assets_K_YF_Fixed Assets-12.13_Book1 2" xfId="8756"/>
    <cellStyle name="_BK - U - Revenue, Cost &amp; Expenses_1_DEG- K - Fixed Assets_K_YF_Fixed Assets-12.13_D" xfId="8757"/>
    <cellStyle name="_BK - U - Revenue, Cost &amp; Expenses_1_DEG- K - Fixed Assets_K_YF_Fixed Assets-12.13_D 2" xfId="8760"/>
    <cellStyle name="_BK - U - Revenue, Cost &amp; Expenses_1_DEG- K - Fixed Assets_K_YF_Fixed Assets-12.13_K_YF_Fixed Assets-12.22" xfId="6942"/>
    <cellStyle name="_BK - U - Revenue, Cost &amp; Expenses_1_DEG- K - Fixed Assets_SX-FA-12.14" xfId="8763"/>
    <cellStyle name="_BK - U - Revenue, Cost &amp; Expenses_1_DEG- K - Fixed Assets_SX-FA-12.14 2" xfId="881"/>
    <cellStyle name="_BK - U - Revenue, Cost &amp; Expenses_1_DEG- K - Fixed Assets_SX-FA-12.14_addition2003" xfId="8764"/>
    <cellStyle name="_BK - U - Revenue, Cost &amp; Expenses_1_DEG- K - Fixed Assets_SX-FA-12.14_addition2003 2" xfId="8765"/>
    <cellStyle name="_BK - U - Revenue, Cost &amp; Expenses_1_DEG- K - Fixed Assets_SX-FA-12.14_Book1" xfId="8766"/>
    <cellStyle name="_BK - U - Revenue, Cost &amp; Expenses_1_DEG- K - Fixed Assets_SX-FA-12.14_Book1 2" xfId="8768"/>
    <cellStyle name="_BK - U - Revenue, Cost &amp; Expenses_1_DEG- K - Fixed Assets_SX-FA-12.14_D" xfId="6329"/>
    <cellStyle name="_BK - U - Revenue, Cost &amp; Expenses_1_DEG- K - Fixed Assets_SX-FA-12.14_D 2" xfId="8769"/>
    <cellStyle name="_BK - U - Revenue, Cost &amp; Expenses_1_DEG- K - Fixed Assets_SX-FA-12.14_K_YF_Fixed Assets-12.22" xfId="8771"/>
    <cellStyle name="_BK - U - Revenue, Cost &amp; Expenses_1_DEG- K - Fixed Assets_SX-FA-12.14_K_YF_Fixed Assets-12.22 2" xfId="8772"/>
    <cellStyle name="_BK - U - Revenue, Cost &amp; Expenses_1_DEG- K - Fixed Assets_YF_K_Fixed assets" xfId="8774"/>
    <cellStyle name="_BK - U - Revenue, Cost &amp; Expenses_1_DEG- K - Fixed Assets_YF_K_Fixed Assets 03 &amp; 04" xfId="8775"/>
    <cellStyle name="_BK - U - Revenue, Cost &amp; Expenses_1_DEG- K - Fixed Assets_YF_K_Fixed Assets 03 &amp; 04 2" xfId="8776"/>
    <cellStyle name="_BK - U - Revenue, Cost &amp; Expenses_1_DEG- K - Fixed Assets_YF_K_Fixed Assets 03 &amp; 04_addition2003" xfId="8777"/>
    <cellStyle name="_BK - U - Revenue, Cost &amp; Expenses_1_DEG- K - Fixed Assets_YF_K_Fixed Assets 03 &amp; 04_addition2003 2" xfId="8779"/>
    <cellStyle name="_BK - U - Revenue, Cost &amp; Expenses_1_DEG- K - Fixed Assets_YF_K_Fixed Assets 03 &amp; 04_Book1" xfId="8780"/>
    <cellStyle name="_BK - U - Revenue, Cost &amp; Expenses_1_DEG- K - Fixed Assets_YF_K_Fixed Assets 03 &amp; 04_D" xfId="8781"/>
    <cellStyle name="_BK - U - Revenue, Cost &amp; Expenses_1_DEG- K - Fixed Assets_YF_K_Fixed Assets 03 &amp; 04_D 2" xfId="8782"/>
    <cellStyle name="_BK - U - Revenue, Cost &amp; Expenses_1_DEG- K - Fixed Assets_YF_K_Fixed Assets 03 &amp; 04_K_YF_Fixed Assets-12.22" xfId="8785"/>
    <cellStyle name="_BK - U - Revenue, Cost &amp; Expenses_1_DEG- K - Fixed Assets_YF_K_Fixed Assets 03 &amp; 04_K_YF_Fixed Assets-12.22 2" xfId="8788"/>
    <cellStyle name="_BK - U - Revenue, Cost &amp; Expenses_1_DEG- K - Fixed Assets_YF_K_Fixed Assets 03 &amp; 04-1" xfId="8790"/>
    <cellStyle name="_BK - U - Revenue, Cost &amp; Expenses_1_DEG- K - Fixed Assets_YF_K_Fixed Assets 03 &amp; 04-1 2" xfId="8791"/>
    <cellStyle name="_BK - U - Revenue, Cost &amp; Expenses_1_DEG- K - Fixed Assets_YF_K_Fixed Assets 03 &amp; 04-1_addition2003" xfId="8793"/>
    <cellStyle name="_BK - U - Revenue, Cost &amp; Expenses_1_DEG- K - Fixed Assets_YF_K_Fixed Assets 03 &amp; 04-1_Book1" xfId="8795"/>
    <cellStyle name="_BK - U - Revenue, Cost &amp; Expenses_1_DEG- K - Fixed Assets_YF_K_Fixed Assets 03 &amp; 04-1_D" xfId="8796"/>
    <cellStyle name="_BK - U - Revenue, Cost &amp; Expenses_1_DEG- K - Fixed Assets_YF_K_Fixed Assets 03 &amp; 04-1_D 2" xfId="8800"/>
    <cellStyle name="_BK - U - Revenue, Cost &amp; Expenses_1_DEG- K - Fixed Assets_YF_K_Fixed Assets 03 &amp; 04-1_K_YF_Fixed Assets-12.22" xfId="8801"/>
    <cellStyle name="_BK - U - Revenue, Cost &amp; Expenses_1_DEG- K - Fixed Assets_YF_K_Fixed Assets 03 &amp; 04-1_K_YF_Fixed Assets-12.22 2" xfId="8802"/>
    <cellStyle name="_BK - U - Revenue, Cost &amp; Expenses_1_DEG- K - Fixed Assets_YF_K_Fixed Assets 03 &amp; 04-2" xfId="8805"/>
    <cellStyle name="_BK - U - Revenue, Cost &amp; Expenses_1_DEG- K - Fixed Assets_YF_K_Fixed Assets 03 &amp; 04-2 2" xfId="8807"/>
    <cellStyle name="_BK - U - Revenue, Cost &amp; Expenses_1_DEG- K - Fixed Assets_YF_K_Fixed Assets 03 &amp; 04-2_addition2003" xfId="8808"/>
    <cellStyle name="_BK - U - Revenue, Cost &amp; Expenses_1_DEG- K - Fixed Assets_YF_K_Fixed Assets 03 &amp; 04-2_Book1" xfId="8812"/>
    <cellStyle name="_BK - U - Revenue, Cost &amp; Expenses_1_DEG- K - Fixed Assets_YF_K_Fixed Assets 03 &amp; 04-2_Book1 2" xfId="8813"/>
    <cellStyle name="_BK - U - Revenue, Cost &amp; Expenses_1_DEG- K - Fixed Assets_YF_K_Fixed Assets 03 &amp; 04-2_D" xfId="8814"/>
    <cellStyle name="_BK - U - Revenue, Cost &amp; Expenses_1_DEG- K - Fixed Assets_YF_K_Fixed Assets 03 &amp; 04-2_D 2" xfId="8815"/>
    <cellStyle name="_BK - U - Revenue, Cost &amp; Expenses_1_DEG- K - Fixed Assets_YF_K_Fixed Assets 03 &amp; 04-2_K_YF_Fixed Assets-12.22" xfId="8816"/>
    <cellStyle name="_BK - U - Revenue, Cost &amp; Expenses_1_DEG- K - Fixed Assets_YF_K_Fixed Assets 03 &amp; 04-3" xfId="8818"/>
    <cellStyle name="_BK - U - Revenue, Cost &amp; Expenses_1_DEG- K - Fixed Assets_YF_K_Fixed Assets 03 &amp; 04-3 2" xfId="8819"/>
    <cellStyle name="_BK - U - Revenue, Cost &amp; Expenses_1_DEG- K - Fixed Assets_YF_K_Fixed Assets 03 &amp; 04-3_addition2003" xfId="4156"/>
    <cellStyle name="_BK - U - Revenue, Cost &amp; Expenses_1_DEG- K - Fixed Assets_YF_K_Fixed Assets 03 &amp; 04-3_Book1" xfId="8820"/>
    <cellStyle name="_BK - U - Revenue, Cost &amp; Expenses_1_DEG- K - Fixed Assets_YF_K_Fixed Assets 03 &amp; 04-3_D" xfId="8821"/>
    <cellStyle name="_BK - U - Revenue, Cost &amp; Expenses_1_DEG- K - Fixed Assets_YF_K_Fixed Assets 03 &amp; 04-3_D 2" xfId="8822"/>
    <cellStyle name="_BK - U - Revenue, Cost &amp; Expenses_1_DEG- K - Fixed Assets_YF_K_Fixed Assets 03 &amp; 04-3_K_YF_Fixed Assets-12.22" xfId="8823"/>
    <cellStyle name="_BK - U - Revenue, Cost &amp; Expenses_1_DEG- K - Fixed Assets_YF_K_Fixed Assets 03 &amp; 04-3_K_YF_Fixed Assets-12.22 2" xfId="8824"/>
    <cellStyle name="_BK - U - Revenue, Cost &amp; Expenses_1_DEG- K - Fixed Assets_YF_K_Fixed assets_addition2003" xfId="8826"/>
    <cellStyle name="_BK - U - Revenue, Cost &amp; Expenses_1_DEG- K - Fixed Assets_YF_K_Fixed assets_Book1" xfId="8827"/>
    <cellStyle name="_BK - U - Revenue, Cost &amp; Expenses_1_DEG- K - Fixed Assets_YF_K_Fixed assets_Book1 2" xfId="8829"/>
    <cellStyle name="_BK - U - Revenue, Cost &amp; Expenses_1_DEG- K - Fixed Assets_YF_K_Fixed assets_D" xfId="8834"/>
    <cellStyle name="_BK - U - Revenue, Cost &amp; Expenses_1_DEG- K - Fixed Assets_YF_K_Fixed assets_D 2" xfId="8838"/>
    <cellStyle name="_BK - U - Revenue, Cost &amp; Expenses_1_DEG- K - Fixed Assets_YF_K_Fixed assets_K_YF_Fixed Assets-12.22" xfId="8842"/>
    <cellStyle name="_BK - U - Revenue, Cost &amp; Expenses_1_G&amp;A" xfId="8844"/>
    <cellStyle name="_BK - U - Revenue, Cost &amp; Expenses_1_G&amp;A 2" xfId="8846"/>
    <cellStyle name="_BK - U - Revenue, Cost &amp; Expenses_1_G&amp;A_addition2003" xfId="8848"/>
    <cellStyle name="_BK - U - Revenue, Cost &amp; Expenses_1_G&amp;A_addition2003 2" xfId="8850"/>
    <cellStyle name="_BK - U - Revenue, Cost &amp; Expenses_1_G&amp;A_Book1" xfId="8852"/>
    <cellStyle name="_BK - U - Revenue, Cost &amp; Expenses_1_G&amp;A_Book1 2" xfId="8853"/>
    <cellStyle name="_BK - U - Revenue, Cost &amp; Expenses_1_G&amp;A_D" xfId="8855"/>
    <cellStyle name="_BK - U - Revenue, Cost &amp; Expenses_1_G&amp;A_D 2" xfId="8857"/>
    <cellStyle name="_BK - U - Revenue, Cost &amp; Expenses_1_G&amp;A_DEG- K - Fixed Assets" xfId="8859"/>
    <cellStyle name="_BK - U - Revenue, Cost &amp; Expenses_1_G&amp;A_DEG- K - Fixed Assets 2" xfId="8861"/>
    <cellStyle name="_BK - U - Revenue, Cost &amp; Expenses_1_G&amp;A_DEG- K - Fixed Assets_K_YF_Fixed Assets-12.13" xfId="8862"/>
    <cellStyle name="_BK - U - Revenue, Cost &amp; Expenses_1_G&amp;A_DEG- K - Fixed Assets_K_YF_Fixed Assets-12.13_addition2003" xfId="8864"/>
    <cellStyle name="_BK - U - Revenue, Cost &amp; Expenses_1_G&amp;A_DEG- K - Fixed Assets_K_YF_Fixed Assets-12.13_Book1" xfId="8783"/>
    <cellStyle name="_BK - U - Revenue, Cost &amp; Expenses_1_G&amp;A_DEG- K - Fixed Assets_K_YF_Fixed Assets-12.13_D" xfId="8866"/>
    <cellStyle name="_BK - U - Revenue, Cost &amp; Expenses_1_G&amp;A_DEG- K - Fixed Assets_K_YF_Fixed Assets-12.13_D 2" xfId="8867"/>
    <cellStyle name="_BK - U - Revenue, Cost &amp; Expenses_1_G&amp;A_DEG- K - Fixed Assets_K_YF_Fixed Assets-12.13_K_YF_Fixed Assets-12.22" xfId="8868"/>
    <cellStyle name="_BK - U - Revenue, Cost &amp; Expenses_1_G&amp;A_DEG- K - Fixed Assets_K_YF_Fixed Assets-12.13_K_YF_Fixed Assets-12.22 2" xfId="8870"/>
    <cellStyle name="_BK - U - Revenue, Cost &amp; Expenses_1_G&amp;A_DEG- K - Fixed Assets_SX-FA-12.14" xfId="8871"/>
    <cellStyle name="_BK - U - Revenue, Cost &amp; Expenses_1_G&amp;A_DEG- K - Fixed Assets_SX-FA-12.14 2" xfId="8872"/>
    <cellStyle name="_BK - U - Revenue, Cost &amp; Expenses_1_G&amp;A_DEG- K - Fixed Assets_SX-FA-12.14_addition2003" xfId="8874"/>
    <cellStyle name="_BK - U - Revenue, Cost &amp; Expenses_1_G&amp;A_DEG- K - Fixed Assets_SX-FA-12.14_addition2003 2" xfId="8878"/>
    <cellStyle name="_BK - U - Revenue, Cost &amp; Expenses_1_G&amp;A_DEG- K - Fixed Assets_SX-FA-12.14_Book1" xfId="8879"/>
    <cellStyle name="_BK - U - Revenue, Cost &amp; Expenses_1_G&amp;A_DEG- K - Fixed Assets_SX-FA-12.14_D" xfId="8880"/>
    <cellStyle name="_BK - U - Revenue, Cost &amp; Expenses_1_G&amp;A_DEG- K - Fixed Assets_SX-FA-12.14_K_YF_Fixed Assets-12.22" xfId="8881"/>
    <cellStyle name="_BK - U - Revenue, Cost &amp; Expenses_1_G&amp;A_DEG- K - Fixed Assets_YF_K_Fixed assets" xfId="8882"/>
    <cellStyle name="_BK - U - Revenue, Cost &amp; Expenses_1_G&amp;A_DEG- K - Fixed Assets_YF_K_Fixed Assets 03 &amp; 04" xfId="8884"/>
    <cellStyle name="_BK - U - Revenue, Cost &amp; Expenses_1_G&amp;A_DEG- K - Fixed Assets_YF_K_Fixed Assets 03 &amp; 04 2" xfId="8885"/>
    <cellStyle name="_BK - U - Revenue, Cost &amp; Expenses_1_G&amp;A_DEG- K - Fixed Assets_YF_K_Fixed Assets 03 &amp; 04_addition2003" xfId="8888"/>
    <cellStyle name="_BK - U - Revenue, Cost &amp; Expenses_1_G&amp;A_DEG- K - Fixed Assets_YF_K_Fixed Assets 03 &amp; 04_Book1" xfId="8891"/>
    <cellStyle name="_BK - U - Revenue, Cost &amp; Expenses_1_G&amp;A_DEG- K - Fixed Assets_YF_K_Fixed Assets 03 &amp; 04_Book1 2" xfId="8893"/>
    <cellStyle name="_BK - U - Revenue, Cost &amp; Expenses_1_G&amp;A_DEG- K - Fixed Assets_YF_K_Fixed Assets 03 &amp; 04_D" xfId="8895"/>
    <cellStyle name="_BK - U - Revenue, Cost &amp; Expenses_1_G&amp;A_DEG- K - Fixed Assets_YF_K_Fixed Assets 03 &amp; 04_K_YF_Fixed Assets-12.22" xfId="8897"/>
    <cellStyle name="_BK - U - Revenue, Cost &amp; Expenses_1_G&amp;A_DEG- K - Fixed Assets_YF_K_Fixed Assets 03 &amp; 04_K_YF_Fixed Assets-12.22 2" xfId="5177"/>
    <cellStyle name="_BK - U - Revenue, Cost &amp; Expenses_1_G&amp;A_DEG- K - Fixed Assets_YF_K_Fixed Assets 03 &amp; 04-1" xfId="8898"/>
    <cellStyle name="_BK - U - Revenue, Cost &amp; Expenses_1_G&amp;A_DEG- K - Fixed Assets_YF_K_Fixed Assets 03 &amp; 04-1_addition2003" xfId="8899"/>
    <cellStyle name="_BK - U - Revenue, Cost &amp; Expenses_1_G&amp;A_DEG- K - Fixed Assets_YF_K_Fixed Assets 03 &amp; 04-1_addition2003 2" xfId="8900"/>
    <cellStyle name="_BK - U - Revenue, Cost &amp; Expenses_1_G&amp;A_DEG- K - Fixed Assets_YF_K_Fixed Assets 03 &amp; 04-1_Book1" xfId="8903"/>
    <cellStyle name="_BK - U - Revenue, Cost &amp; Expenses_1_G&amp;A_DEG- K - Fixed Assets_YF_K_Fixed Assets 03 &amp; 04-1_D" xfId="8905"/>
    <cellStyle name="_BK - U - Revenue, Cost &amp; Expenses_1_G&amp;A_DEG- K - Fixed Assets_YF_K_Fixed Assets 03 &amp; 04-1_K_YF_Fixed Assets-12.22" xfId="8910"/>
    <cellStyle name="_BK - U - Revenue, Cost &amp; Expenses_1_G&amp;A_DEG- K - Fixed Assets_YF_K_Fixed Assets 03 &amp; 04-2" xfId="8911"/>
    <cellStyle name="_BK - U - Revenue, Cost &amp; Expenses_1_G&amp;A_DEG- K - Fixed Assets_YF_K_Fixed Assets 03 &amp; 04-2_addition2003" xfId="8912"/>
    <cellStyle name="_BK - U - Revenue, Cost &amp; Expenses_1_G&amp;A_DEG- K - Fixed Assets_YF_K_Fixed Assets 03 &amp; 04-2_addition2003 2" xfId="4693"/>
    <cellStyle name="_BK - U - Revenue, Cost &amp; Expenses_1_G&amp;A_DEG- K - Fixed Assets_YF_K_Fixed Assets 03 &amp; 04-2_Book1" xfId="8916"/>
    <cellStyle name="_BK - U - Revenue, Cost &amp; Expenses_1_G&amp;A_DEG- K - Fixed Assets_YF_K_Fixed Assets 03 &amp; 04-2_Book1 2" xfId="8919"/>
    <cellStyle name="_BK - U - Revenue, Cost &amp; Expenses_1_G&amp;A_DEG- K - Fixed Assets_YF_K_Fixed Assets 03 &amp; 04-2_D" xfId="8921"/>
    <cellStyle name="_BK - U - Revenue, Cost &amp; Expenses_1_G&amp;A_DEG- K - Fixed Assets_YF_K_Fixed Assets 03 &amp; 04-2_K_YF_Fixed Assets-12.22" xfId="8924"/>
    <cellStyle name="_BK - U - Revenue, Cost &amp; Expenses_1_G&amp;A_DEG- K - Fixed Assets_YF_K_Fixed Assets 03 &amp; 04-2_K_YF_Fixed Assets-12.22 2" xfId="8926"/>
    <cellStyle name="_BK - U - Revenue, Cost &amp; Expenses_1_G&amp;A_DEG- K - Fixed Assets_YF_K_Fixed Assets 03 &amp; 04-3" xfId="8927"/>
    <cellStyle name="_BK - U - Revenue, Cost &amp; Expenses_1_G&amp;A_DEG- K - Fixed Assets_YF_K_Fixed Assets 03 &amp; 04-3_addition2003" xfId="8928"/>
    <cellStyle name="_BK - U - Revenue, Cost &amp; Expenses_1_G&amp;A_DEG- K - Fixed Assets_YF_K_Fixed Assets 03 &amp; 04-3_addition2003 2" xfId="8930"/>
    <cellStyle name="_BK - U - Revenue, Cost &amp; Expenses_1_G&amp;A_DEG- K - Fixed Assets_YF_K_Fixed Assets 03 &amp; 04-3_Book1" xfId="8934"/>
    <cellStyle name="_BK - U - Revenue, Cost &amp; Expenses_1_G&amp;A_DEG- K - Fixed Assets_YF_K_Fixed Assets 03 &amp; 04-3_D" xfId="8936"/>
    <cellStyle name="_BK - U - Revenue, Cost &amp; Expenses_1_G&amp;A_DEG- K - Fixed Assets_YF_K_Fixed Assets 03 &amp; 04-3_K_YF_Fixed Assets-12.22" xfId="8938"/>
    <cellStyle name="_BK - U - Revenue, Cost &amp; Expenses_1_G&amp;A_DEG- K - Fixed Assets_YF_K_Fixed assets 2" xfId="8942"/>
    <cellStyle name="_BK - U - Revenue, Cost &amp; Expenses_1_G&amp;A_DEG- K - Fixed Assets_YF_K_Fixed assets_addition2003" xfId="8945"/>
    <cellStyle name="_BK - U - Revenue, Cost &amp; Expenses_1_G&amp;A_DEG- K - Fixed Assets_YF_K_Fixed assets_addition2003 2" xfId="8946"/>
    <cellStyle name="_BK - U - Revenue, Cost &amp; Expenses_1_G&amp;A_DEG- K - Fixed Assets_YF_K_Fixed assets_Book1" xfId="8948"/>
    <cellStyle name="_BK - U - Revenue, Cost &amp; Expenses_1_G&amp;A_DEG- K - Fixed Assets_YF_K_Fixed assets_Book1 2" xfId="8953"/>
    <cellStyle name="_BK - U - Revenue, Cost &amp; Expenses_1_G&amp;A_DEG- K - Fixed Assets_YF_K_Fixed assets_D" xfId="8955"/>
    <cellStyle name="_BK - U - Revenue, Cost &amp; Expenses_1_G&amp;A_DEG- K - Fixed Assets_YF_K_Fixed assets_K_YF_Fixed Assets-12.22" xfId="8956"/>
    <cellStyle name="_BK - U - Revenue, Cost &amp; Expenses_1_G&amp;A_DEG- K - Fixed Assets_YF_K_Fixed assets_K_YF_Fixed Assets-12.22 2" xfId="8957"/>
    <cellStyle name="_BK - U - Revenue, Cost &amp; Expenses_1_G&amp;A_K_YF_Fixed Assets-12.22" xfId="8960"/>
    <cellStyle name="_BK - U - Revenue, Cost &amp; Expenses_1_G&amp;A_K_YF_Fixed Assets-12.22 2" xfId="8962"/>
    <cellStyle name="_BK - U - Revenue, Cost &amp; Expenses_1_K_YF_Fixed Assets-12.22" xfId="8964"/>
    <cellStyle name="_BK - U - Revenue, Cost &amp; Expenses_1_OS of F09" xfId="8965"/>
    <cellStyle name="_BK - U - Revenue, Cost &amp; Expenses_1_WPS-2002 working paper" xfId="8968"/>
    <cellStyle name="_BK - U - Revenue, Cost &amp; Expenses_1_WPS-2002 working paper 2" xfId="8970"/>
    <cellStyle name="_BK - U - Revenue, Cost &amp; Expenses_1_WPS-2002 working paper_addition2003" xfId="8971"/>
    <cellStyle name="_BK - U - Revenue, Cost &amp; Expenses_1_WPS-2002 working paper_addition2003 2" xfId="8973"/>
    <cellStyle name="_BK - U - Revenue, Cost &amp; Expenses_1_WPS-2002 working paper_Book1" xfId="1404"/>
    <cellStyle name="_BK - U - Revenue, Cost &amp; Expenses_1_WPS-2002 working paper_Book1 2" xfId="8975"/>
    <cellStyle name="_BK - U - Revenue, Cost &amp; Expenses_1_WPS-2002 working paper_D" xfId="8977"/>
    <cellStyle name="_BK - U - Revenue, Cost &amp; Expenses_1_WPS-2002 working paper_D 2" xfId="8979"/>
    <cellStyle name="_BK - U - Revenue, Cost &amp; Expenses_1_WPS-2002 working paper_DEG- K - Fixed Assets" xfId="8981"/>
    <cellStyle name="_BK - U - Revenue, Cost &amp; Expenses_1_WPS-2002 working paper_DEG- K - Fixed Assets 2" xfId="8984"/>
    <cellStyle name="_BK - U - Revenue, Cost &amp; Expenses_1_WPS-2002 working paper_DEG- K - Fixed Assets_K_YF_Fixed Assets-12.13" xfId="8987"/>
    <cellStyle name="_BK - U - Revenue, Cost &amp; Expenses_1_WPS-2002 working paper_DEG- K - Fixed Assets_K_YF_Fixed Assets-12.13_addition2003" xfId="8989"/>
    <cellStyle name="_BK - U - Revenue, Cost &amp; Expenses_1_WPS-2002 working paper_DEG- K - Fixed Assets_K_YF_Fixed Assets-12.13_addition2003 2" xfId="8990"/>
    <cellStyle name="_BK - U - Revenue, Cost &amp; Expenses_1_WPS-2002 working paper_DEG- K - Fixed Assets_K_YF_Fixed Assets-12.13_Book1" xfId="8991"/>
    <cellStyle name="_BK - U - Revenue, Cost &amp; Expenses_1_WPS-2002 working paper_DEG- K - Fixed Assets_K_YF_Fixed Assets-12.13_Book1 2" xfId="8995"/>
    <cellStyle name="_BK - U - Revenue, Cost &amp; Expenses_1_WPS-2002 working paper_DEG- K - Fixed Assets_K_YF_Fixed Assets-12.13_D" xfId="8997"/>
    <cellStyle name="_BK - U - Revenue, Cost &amp; Expenses_1_WPS-2002 working paper_DEG- K - Fixed Assets_K_YF_Fixed Assets-12.13_D 2" xfId="8998"/>
    <cellStyle name="_BK - U - Revenue, Cost &amp; Expenses_1_WPS-2002 working paper_DEG- K - Fixed Assets_K_YF_Fixed Assets-12.13_K_YF_Fixed Assets-12.22" xfId="8999"/>
    <cellStyle name="_BK - U - Revenue, Cost &amp; Expenses_1_WPS-2002 working paper_DEG- K - Fixed Assets_K_YF_Fixed Assets-12.13_K_YF_Fixed Assets-12.22 2" xfId="9001"/>
    <cellStyle name="_BK - U - Revenue, Cost &amp; Expenses_1_WPS-2002 working paper_DEG- K - Fixed Assets_SX-FA-12.14" xfId="9002"/>
    <cellStyle name="_BK - U - Revenue, Cost &amp; Expenses_1_WPS-2002 working paper_DEG- K - Fixed Assets_SX-FA-12.14_addition2003" xfId="2480"/>
    <cellStyle name="_BK - U - Revenue, Cost &amp; Expenses_1_WPS-2002 working paper_DEG- K - Fixed Assets_SX-FA-12.14_Book1" xfId="9005"/>
    <cellStyle name="_BK - U - Revenue, Cost &amp; Expenses_1_WPS-2002 working paper_DEG- K - Fixed Assets_SX-FA-12.14_Book1 2" xfId="9006"/>
    <cellStyle name="_BK - U - Revenue, Cost &amp; Expenses_1_WPS-2002 working paper_DEG- K - Fixed Assets_SX-FA-12.14_D" xfId="9007"/>
    <cellStyle name="_BK - U - Revenue, Cost &amp; Expenses_1_WPS-2002 working paper_DEG- K - Fixed Assets_SX-FA-12.14_D 2" xfId="9009"/>
    <cellStyle name="_BK - U - Revenue, Cost &amp; Expenses_1_WPS-2002 working paper_DEG- K - Fixed Assets_SX-FA-12.14_K_YF_Fixed Assets-12.22" xfId="9011"/>
    <cellStyle name="_BK - U - Revenue, Cost &amp; Expenses_1_WPS-2002 working paper_DEG- K - Fixed Assets_YF_K_Fixed assets" xfId="9013"/>
    <cellStyle name="_BK - U - Revenue, Cost &amp; Expenses_1_WPS-2002 working paper_DEG- K - Fixed Assets_YF_K_Fixed Assets 03 &amp; 04" xfId="9014"/>
    <cellStyle name="_BK - U - Revenue, Cost &amp; Expenses_1_WPS-2002 working paper_DEG- K - Fixed Assets_YF_K_Fixed Assets 03 &amp; 04 2" xfId="9016"/>
    <cellStyle name="_BK - U - Revenue, Cost &amp; Expenses_1_WPS-2002 working paper_DEG- K - Fixed Assets_YF_K_Fixed Assets 03 &amp; 04_addition2003" xfId="9018"/>
    <cellStyle name="_BK - U - Revenue, Cost &amp; Expenses_1_WPS-2002 working paper_DEG- K - Fixed Assets_YF_K_Fixed Assets 03 &amp; 04_Book1" xfId="9020"/>
    <cellStyle name="_BK - U - Revenue, Cost &amp; Expenses_1_WPS-2002 working paper_DEG- K - Fixed Assets_YF_K_Fixed Assets 03 &amp; 04_D" xfId="9021"/>
    <cellStyle name="_BK - U - Revenue, Cost &amp; Expenses_1_WPS-2002 working paper_DEG- K - Fixed Assets_YF_K_Fixed Assets 03 &amp; 04_D 2" xfId="9023"/>
    <cellStyle name="_BK - U - Revenue, Cost &amp; Expenses_1_WPS-2002 working paper_DEG- K - Fixed Assets_YF_K_Fixed Assets 03 &amp; 04_K_YF_Fixed Assets-12.22" xfId="9025"/>
    <cellStyle name="_BK - U - Revenue, Cost &amp; Expenses_1_WPS-2002 working paper_DEG- K - Fixed Assets_YF_K_Fixed Assets 03 &amp; 04-1" xfId="9026"/>
    <cellStyle name="_BK - U - Revenue, Cost &amp; Expenses_1_WPS-2002 working paper_DEG- K - Fixed Assets_YF_K_Fixed Assets 03 &amp; 04-1 2" xfId="9028"/>
    <cellStyle name="_BK - U - Revenue, Cost &amp; Expenses_1_WPS-2002 working paper_DEG- K - Fixed Assets_YF_K_Fixed Assets 03 &amp; 04-1_addition2003" xfId="9030"/>
    <cellStyle name="_BK - U - Revenue, Cost &amp; Expenses_1_WPS-2002 working paper_DEG- K - Fixed Assets_YF_K_Fixed Assets 03 &amp; 04-1_addition2003 2" xfId="9031"/>
    <cellStyle name="_BK - U - Revenue, Cost &amp; Expenses_1_WPS-2002 working paper_DEG- K - Fixed Assets_YF_K_Fixed Assets 03 &amp; 04-1_Book1" xfId="9032"/>
    <cellStyle name="_BK - U - Revenue, Cost &amp; Expenses_1_WPS-2002 working paper_DEG- K - Fixed Assets_YF_K_Fixed Assets 03 &amp; 04-1_Book1 2" xfId="9033"/>
    <cellStyle name="_BK - U - Revenue, Cost &amp; Expenses_1_WPS-2002 working paper_DEG- K - Fixed Assets_YF_K_Fixed Assets 03 &amp; 04-1_D" xfId="9036"/>
    <cellStyle name="_BK - U - Revenue, Cost &amp; Expenses_1_WPS-2002 working paper_DEG- K - Fixed Assets_YF_K_Fixed Assets 03 &amp; 04-1_D 2" xfId="9037"/>
    <cellStyle name="_BK - U - Revenue, Cost &amp; Expenses_1_WPS-2002 working paper_DEG- K - Fixed Assets_YF_K_Fixed Assets 03 &amp; 04-1_K_YF_Fixed Assets-12.22" xfId="9039"/>
    <cellStyle name="_BK - U - Revenue, Cost &amp; Expenses_1_WPS-2002 working paper_DEG- K - Fixed Assets_YF_K_Fixed Assets 03 &amp; 04-1_K_YF_Fixed Assets-12.22 2" xfId="9042"/>
    <cellStyle name="_BK - U - Revenue, Cost &amp; Expenses_1_WPS-2002 working paper_DEG- K - Fixed Assets_YF_K_Fixed Assets 03 &amp; 04-2" xfId="9043"/>
    <cellStyle name="_BK - U - Revenue, Cost &amp; Expenses_1_WPS-2002 working paper_DEG- K - Fixed Assets_YF_K_Fixed Assets 03 &amp; 04-2 2" xfId="9045"/>
    <cellStyle name="_BK - U - Revenue, Cost &amp; Expenses_1_WPS-2002 working paper_DEG- K - Fixed Assets_YF_K_Fixed Assets 03 &amp; 04-2_addition2003" xfId="5814"/>
    <cellStyle name="_BK - U - Revenue, Cost &amp; Expenses_1_WPS-2002 working paper_DEG- K - Fixed Assets_YF_K_Fixed Assets 03 &amp; 04-2_addition2003 2" xfId="9046"/>
    <cellStyle name="_BK - U - Revenue, Cost &amp; Expenses_1_WPS-2002 working paper_DEG- K - Fixed Assets_YF_K_Fixed Assets 03 &amp; 04-2_Book1" xfId="9048"/>
    <cellStyle name="_BK - U - Revenue, Cost &amp; Expenses_1_WPS-2002 working paper_DEG- K - Fixed Assets_YF_K_Fixed Assets 03 &amp; 04-2_D" xfId="2630"/>
    <cellStyle name="_BK - U - Revenue, Cost &amp; Expenses_1_WPS-2002 working paper_DEG- K - Fixed Assets_YF_K_Fixed Assets 03 &amp; 04-2_D 2" xfId="9050"/>
    <cellStyle name="_BK - U - Revenue, Cost &amp; Expenses_1_WPS-2002 working paper_DEG- K - Fixed Assets_YF_K_Fixed Assets 03 &amp; 04-2_K_YF_Fixed Assets-12.22" xfId="9052"/>
    <cellStyle name="_BK - U - Revenue, Cost &amp; Expenses_1_WPS-2002 working paper_DEG- K - Fixed Assets_YF_K_Fixed Assets 03 &amp; 04-3" xfId="9053"/>
    <cellStyle name="_BK - U - Revenue, Cost &amp; Expenses_1_WPS-2002 working paper_DEG- K - Fixed Assets_YF_K_Fixed Assets 03 &amp; 04-3 2" xfId="9057"/>
    <cellStyle name="_BK - U - Revenue, Cost &amp; Expenses_1_WPS-2002 working paper_DEG- K - Fixed Assets_YF_K_Fixed Assets 03 &amp; 04-3_addition2003" xfId="9059"/>
    <cellStyle name="_BK - U - Revenue, Cost &amp; Expenses_1_WPS-2002 working paper_DEG- K - Fixed Assets_YF_K_Fixed Assets 03 &amp; 04-3_addition2003 2" xfId="9060"/>
    <cellStyle name="_BK - U - Revenue, Cost &amp; Expenses_1_WPS-2002 working paper_DEG- K - Fixed Assets_YF_K_Fixed Assets 03 &amp; 04-3_Book1" xfId="9061"/>
    <cellStyle name="_BK - U - Revenue, Cost &amp; Expenses_1_WPS-2002 working paper_DEG- K - Fixed Assets_YF_K_Fixed Assets 03 &amp; 04-3_Book1 2" xfId="9062"/>
    <cellStyle name="_BK - U - Revenue, Cost &amp; Expenses_1_WPS-2002 working paper_DEG- K - Fixed Assets_YF_K_Fixed Assets 03 &amp; 04-3_D" xfId="4776"/>
    <cellStyle name="_BK - U - Revenue, Cost &amp; Expenses_1_WPS-2002 working paper_DEG- K - Fixed Assets_YF_K_Fixed Assets 03 &amp; 04-3_D 2" xfId="9064"/>
    <cellStyle name="_BK - U - Revenue, Cost &amp; Expenses_1_WPS-2002 working paper_DEG- K - Fixed Assets_YF_K_Fixed Assets 03 &amp; 04-3_K_YF_Fixed Assets-12.22" xfId="9065"/>
    <cellStyle name="_BK - U - Revenue, Cost &amp; Expenses_1_WPS-2002 working paper_DEG- K - Fixed Assets_YF_K_Fixed Assets 03 &amp; 04-3_K_YF_Fixed Assets-12.22 2" xfId="9066"/>
    <cellStyle name="_BK - U - Revenue, Cost &amp; Expenses_1_WPS-2002 working paper_DEG- K - Fixed Assets_YF_K_Fixed assets_addition2003" xfId="9067"/>
    <cellStyle name="_BK - U - Revenue, Cost &amp; Expenses_1_WPS-2002 working paper_DEG- K - Fixed Assets_YF_K_Fixed assets_Book1" xfId="9068"/>
    <cellStyle name="_BK - U - Revenue, Cost &amp; Expenses_1_WPS-2002 working paper_DEG- K - Fixed Assets_YF_K_Fixed assets_Book1 2" xfId="9070"/>
    <cellStyle name="_BK - U - Revenue, Cost &amp; Expenses_1_WPS-2002 working paper_DEG- K - Fixed Assets_YF_K_Fixed assets_D" xfId="2766"/>
    <cellStyle name="_BK - U - Revenue, Cost &amp; Expenses_1_WPS-2002 working paper_DEG- K - Fixed Assets_YF_K_Fixed assets_K_YF_Fixed Assets-12.22" xfId="9072"/>
    <cellStyle name="_BK - U - Revenue, Cost &amp; Expenses_1_WPS-2002 working paper_DEG- K - Fixed Assets_YF_K_Fixed assets_K_YF_Fixed Assets-12.22 2" xfId="9074"/>
    <cellStyle name="_BK - U - Revenue, Cost &amp; Expenses_1_WPS-2002 working paper_K_YF_Fixed Assets-12.22" xfId="7371"/>
    <cellStyle name="_BK - U - Revenue, Cost &amp; Expenses_1_WPS-2002 working paper_K_YF_Fixed Assets-12.22 2" xfId="3289"/>
    <cellStyle name="_BK - U - Revenue, Cost &amp; Expenses_1_WPS-2003 working paper" xfId="9076"/>
    <cellStyle name="_BK - U - Revenue, Cost &amp; Expenses_1_WPS-2003 working paper 2" xfId="9077"/>
    <cellStyle name="_BK - U - Revenue, Cost &amp; Expenses_1_WPS-2003 working paper_addition2003" xfId="9079"/>
    <cellStyle name="_BK - U - Revenue, Cost &amp; Expenses_1_WPS-2003 working paper_Book1" xfId="9080"/>
    <cellStyle name="_BK - U - Revenue, Cost &amp; Expenses_1_WPS-2003 working paper_D" xfId="9081"/>
    <cellStyle name="_BK - U - Revenue, Cost &amp; Expenses_1_WPS-2003 working paper_D 2" xfId="9082"/>
    <cellStyle name="_BK - U - Revenue, Cost &amp; Expenses_1_WPS-2003 working paper_DEG- K - Fixed Assets" xfId="9085"/>
    <cellStyle name="_BK - U - Revenue, Cost &amp; Expenses_1_WPS-2003 working paper_DEG- K - Fixed Assets_K_YF_Fixed Assets-12.13" xfId="9086"/>
    <cellStyle name="_BK - U - Revenue, Cost &amp; Expenses_1_WPS-2003 working paper_DEG- K - Fixed Assets_K_YF_Fixed Assets-12.13_addition2003" xfId="9088"/>
    <cellStyle name="_BK - U - Revenue, Cost &amp; Expenses_1_WPS-2003 working paper_DEG- K - Fixed Assets_K_YF_Fixed Assets-12.13_addition2003 2" xfId="9089"/>
    <cellStyle name="_BK - U - Revenue, Cost &amp; Expenses_1_WPS-2003 working paper_DEG- K - Fixed Assets_K_YF_Fixed Assets-12.13_Book1" xfId="9091"/>
    <cellStyle name="_BK - U - Revenue, Cost &amp; Expenses_1_WPS-2003 working paper_DEG- K - Fixed Assets_K_YF_Fixed Assets-12.13_Book1 2" xfId="9092"/>
    <cellStyle name="_BK - U - Revenue, Cost &amp; Expenses_1_WPS-2003 working paper_DEG- K - Fixed Assets_K_YF_Fixed Assets-12.13_D" xfId="9093"/>
    <cellStyle name="_BK - U - Revenue, Cost &amp; Expenses_1_WPS-2003 working paper_DEG- K - Fixed Assets_K_YF_Fixed Assets-12.13_D 2" xfId="9095"/>
    <cellStyle name="_BK - U - Revenue, Cost &amp; Expenses_1_WPS-2003 working paper_DEG- K - Fixed Assets_K_YF_Fixed Assets-12.13_K_YF_Fixed Assets-12.22" xfId="9096"/>
    <cellStyle name="_BK - U - Revenue, Cost &amp; Expenses_1_WPS-2003 working paper_DEG- K - Fixed Assets_SX-FA-12.14" xfId="9097"/>
    <cellStyle name="_BK - U - Revenue, Cost &amp; Expenses_1_WPS-2003 working paper_DEG- K - Fixed Assets_SX-FA-12.14_addition2003" xfId="9099"/>
    <cellStyle name="_BK - U - Revenue, Cost &amp; Expenses_1_WPS-2003 working paper_DEG- K - Fixed Assets_SX-FA-12.14_addition2003 2" xfId="9100"/>
    <cellStyle name="_BK - U - Revenue, Cost &amp; Expenses_1_WPS-2003 working paper_DEG- K - Fixed Assets_SX-FA-12.14_Book1" xfId="9101"/>
    <cellStyle name="_BK - U - Revenue, Cost &amp; Expenses_1_WPS-2003 working paper_DEG- K - Fixed Assets_SX-FA-12.14_Book1 2" xfId="9102"/>
    <cellStyle name="_BK - U - Revenue, Cost &amp; Expenses_1_WPS-2003 working paper_DEG- K - Fixed Assets_SX-FA-12.14_D" xfId="9104"/>
    <cellStyle name="_BK - U - Revenue, Cost &amp; Expenses_1_WPS-2003 working paper_DEG- K - Fixed Assets_SX-FA-12.14_D 2" xfId="9106"/>
    <cellStyle name="_BK - U - Revenue, Cost &amp; Expenses_1_WPS-2003 working paper_DEG- K - Fixed Assets_SX-FA-12.14_K_YF_Fixed Assets-12.22" xfId="9109"/>
    <cellStyle name="_BK - U - Revenue, Cost &amp; Expenses_1_WPS-2003 working paper_DEG- K - Fixed Assets_SX-FA-12.14_K_YF_Fixed Assets-12.22 2" xfId="9112"/>
    <cellStyle name="_BK - U - Revenue, Cost &amp; Expenses_1_WPS-2003 working paper_DEG- K - Fixed Assets_YF_K_Fixed assets" xfId="9113"/>
    <cellStyle name="_BK - U - Revenue, Cost &amp; Expenses_1_WPS-2003 working paper_DEG- K - Fixed Assets_YF_K_Fixed Assets 03 &amp; 04" xfId="9114"/>
    <cellStyle name="_BK - U - Revenue, Cost &amp; Expenses_1_WPS-2003 working paper_DEG- K - Fixed Assets_YF_K_Fixed Assets 03 &amp; 04 2" xfId="9115"/>
    <cellStyle name="_BK - U - Revenue, Cost &amp; Expenses_1_WPS-2003 working paper_DEG- K - Fixed Assets_YF_K_Fixed Assets 03 &amp; 04_addition2003" xfId="9117"/>
    <cellStyle name="_BK - U - Revenue, Cost &amp; Expenses_1_WPS-2003 working paper_DEG- K - Fixed Assets_YF_K_Fixed Assets 03 &amp; 04_Book1" xfId="9118"/>
    <cellStyle name="_BK - U - Revenue, Cost &amp; Expenses_1_WPS-2003 working paper_DEG- K - Fixed Assets_YF_K_Fixed Assets 03 &amp; 04_D" xfId="9119"/>
    <cellStyle name="_BK - U - Revenue, Cost &amp; Expenses_1_WPS-2003 working paper_DEG- K - Fixed Assets_YF_K_Fixed Assets 03 &amp; 04_K_YF_Fixed Assets-12.22" xfId="9121"/>
    <cellStyle name="_BK - U - Revenue, Cost &amp; Expenses_1_WPS-2003 working paper_DEG- K - Fixed Assets_YF_K_Fixed Assets 03 &amp; 04_K_YF_Fixed Assets-12.22 2" xfId="9123"/>
    <cellStyle name="_BK - U - Revenue, Cost &amp; Expenses_1_WPS-2003 working paper_DEG- K - Fixed Assets_YF_K_Fixed Assets 03 &amp; 04-1" xfId="9125"/>
    <cellStyle name="_BK - U - Revenue, Cost &amp; Expenses_1_WPS-2003 working paper_DEG- K - Fixed Assets_YF_K_Fixed Assets 03 &amp; 04-1_addition2003" xfId="9128"/>
    <cellStyle name="_BK - U - Revenue, Cost &amp; Expenses_1_WPS-2003 working paper_DEG- K - Fixed Assets_YF_K_Fixed Assets 03 &amp; 04-1_addition2003 2" xfId="9129"/>
    <cellStyle name="_BK - U - Revenue, Cost &amp; Expenses_1_WPS-2003 working paper_DEG- K - Fixed Assets_YF_K_Fixed Assets 03 &amp; 04-1_Book1" xfId="9132"/>
    <cellStyle name="_BK - U - Revenue, Cost &amp; Expenses_1_WPS-2003 working paper_DEG- K - Fixed Assets_YF_K_Fixed Assets 03 &amp; 04-1_Book1 2" xfId="9133"/>
    <cellStyle name="_BK - U - Revenue, Cost &amp; Expenses_1_WPS-2003 working paper_DEG- K - Fixed Assets_YF_K_Fixed Assets 03 &amp; 04-1_D" xfId="9135"/>
    <cellStyle name="_BK - U - Revenue, Cost &amp; Expenses_1_WPS-2003 working paper_DEG- K - Fixed Assets_YF_K_Fixed Assets 03 &amp; 04-1_D 2" xfId="9136"/>
    <cellStyle name="_BK - U - Revenue, Cost &amp; Expenses_1_WPS-2003 working paper_DEG- K - Fixed Assets_YF_K_Fixed Assets 03 &amp; 04-1_K_YF_Fixed Assets-12.22" xfId="9139"/>
    <cellStyle name="_BK - U - Revenue, Cost &amp; Expenses_1_WPS-2003 working paper_DEG- K - Fixed Assets_YF_K_Fixed Assets 03 &amp; 04-1_K_YF_Fixed Assets-12.22 2" xfId="9144"/>
    <cellStyle name="_BK - U - Revenue, Cost &amp; Expenses_1_WPS-2003 working paper_DEG- K - Fixed Assets_YF_K_Fixed Assets 03 &amp; 04-2" xfId="9145"/>
    <cellStyle name="_BK - U - Revenue, Cost &amp; Expenses_1_WPS-2003 working paper_DEG- K - Fixed Assets_YF_K_Fixed Assets 03 &amp; 04-2_addition2003" xfId="9149"/>
    <cellStyle name="_BK - U - Revenue, Cost &amp; Expenses_1_WPS-2003 working paper_DEG- K - Fixed Assets_YF_K_Fixed Assets 03 &amp; 04-2_addition2003 2" xfId="7315"/>
    <cellStyle name="_BK - U - Revenue, Cost &amp; Expenses_1_WPS-2003 working paper_DEG- K - Fixed Assets_YF_K_Fixed Assets 03 &amp; 04-2_Book1" xfId="9150"/>
    <cellStyle name="_BK - U - Revenue, Cost &amp; Expenses_1_WPS-2003 working paper_DEG- K - Fixed Assets_YF_K_Fixed Assets 03 &amp; 04-2_Book1 2" xfId="9151"/>
    <cellStyle name="_BK - U - Revenue, Cost &amp; Expenses_1_WPS-2003 working paper_DEG- K - Fixed Assets_YF_K_Fixed Assets 03 &amp; 04-2_D" xfId="9154"/>
    <cellStyle name="_BK - U - Revenue, Cost &amp; Expenses_1_WPS-2003 working paper_DEG- K - Fixed Assets_YF_K_Fixed Assets 03 &amp; 04-2_D 2" xfId="9155"/>
    <cellStyle name="_BK - U - Revenue, Cost &amp; Expenses_1_WPS-2003 working paper_DEG- K - Fixed Assets_YF_K_Fixed Assets 03 &amp; 04-2_K_YF_Fixed Assets-12.22" xfId="9156"/>
    <cellStyle name="_BK - U - Revenue, Cost &amp; Expenses_1_WPS-2003 working paper_DEG- K - Fixed Assets_YF_K_Fixed Assets 03 &amp; 04-3" xfId="6371"/>
    <cellStyle name="_BK - U - Revenue, Cost &amp; Expenses_1_WPS-2003 working paper_DEG- K - Fixed Assets_YF_K_Fixed Assets 03 &amp; 04-3_addition2003" xfId="9158"/>
    <cellStyle name="_BK - U - Revenue, Cost &amp; Expenses_1_WPS-2003 working paper_DEG- K - Fixed Assets_YF_K_Fixed Assets 03 &amp; 04-3_addition2003 2" xfId="9159"/>
    <cellStyle name="_BK - U - Revenue, Cost &amp; Expenses_1_WPS-2003 working paper_DEG- K - Fixed Assets_YF_K_Fixed Assets 03 &amp; 04-3_Book1" xfId="9162"/>
    <cellStyle name="_BK - U - Revenue, Cost &amp; Expenses_1_WPS-2003 working paper_DEG- K - Fixed Assets_YF_K_Fixed Assets 03 &amp; 04-3_D" xfId="9163"/>
    <cellStyle name="_BK - U - Revenue, Cost &amp; Expenses_1_WPS-2003 working paper_DEG- K - Fixed Assets_YF_K_Fixed Assets 03 &amp; 04-3_D 2" xfId="9164"/>
    <cellStyle name="_BK - U - Revenue, Cost &amp; Expenses_1_WPS-2003 working paper_DEG- K - Fixed Assets_YF_K_Fixed Assets 03 &amp; 04-3_K_YF_Fixed Assets-12.22" xfId="9166"/>
    <cellStyle name="_BK - U - Revenue, Cost &amp; Expenses_1_WPS-2003 working paper_DEG- K - Fixed Assets_YF_K_Fixed Assets 03 &amp; 04-3_K_YF_Fixed Assets-12.22 2" xfId="9167"/>
    <cellStyle name="_BK - U - Revenue, Cost &amp; Expenses_1_WPS-2003 working paper_DEG- K - Fixed Assets_YF_K_Fixed assets 2" xfId="9170"/>
    <cellStyle name="_BK - U - Revenue, Cost &amp; Expenses_1_WPS-2003 working paper_DEG- K - Fixed Assets_YF_K_Fixed assets_addition2003" xfId="9171"/>
    <cellStyle name="_BK - U - Revenue, Cost &amp; Expenses_1_WPS-2003 working paper_DEG- K - Fixed Assets_YF_K_Fixed assets_addition2003 2" xfId="9175"/>
    <cellStyle name="_BK - U - Revenue, Cost &amp; Expenses_1_WPS-2003 working paper_DEG- K - Fixed Assets_YF_K_Fixed assets_Book1" xfId="1288"/>
    <cellStyle name="_BK - U - Revenue, Cost &amp; Expenses_1_WPS-2003 working paper_DEG- K - Fixed Assets_YF_K_Fixed assets_Book1 2" xfId="8680"/>
    <cellStyle name="_BK - U - Revenue, Cost &amp; Expenses_1_WPS-2003 working paper_DEG- K - Fixed Assets_YF_K_Fixed assets_D" xfId="1635"/>
    <cellStyle name="_BK - U - Revenue, Cost &amp; Expenses_1_WPS-2003 working paper_DEG- K - Fixed Assets_YF_K_Fixed assets_D 2" xfId="9176"/>
    <cellStyle name="_BK - U - Revenue, Cost &amp; Expenses_1_WPS-2003 working paper_DEG- K - Fixed Assets_YF_K_Fixed assets_K_YF_Fixed Assets-12.22" xfId="9177"/>
    <cellStyle name="_BK - U - Revenue, Cost &amp; Expenses_1_WPS-2003 working paper_K_YF_Fixed Assets-12.22" xfId="9182"/>
    <cellStyle name="_BK - U - Revenue, Cost &amp; Expenses_1_WPS-2004 working paper" xfId="9183"/>
    <cellStyle name="_BK - U - Revenue, Cost &amp; Expenses_1_WPS-2004 working paper 2" xfId="9184"/>
    <cellStyle name="_BK - U - Revenue, Cost &amp; Expenses_1_WPS-2004 working paper_addition2003" xfId="9185"/>
    <cellStyle name="_BK - U - Revenue, Cost &amp; Expenses_1_WPS-2004 working paper_addition2003 2" xfId="9186"/>
    <cellStyle name="_BK - U - Revenue, Cost &amp; Expenses_1_WPS-2004 working paper_Book1" xfId="821"/>
    <cellStyle name="_BK - U - Revenue, Cost &amp; Expenses_1_WPS-2004 working paper_D" xfId="9188"/>
    <cellStyle name="_BK - U - Revenue, Cost &amp; Expenses_1_WPS-2004 working paper_D 2" xfId="9189"/>
    <cellStyle name="_BK - U - Revenue, Cost &amp; Expenses_1_WPS-2004 working paper_DEG- K - Fixed Assets" xfId="9190"/>
    <cellStyle name="_BK - U - Revenue, Cost &amp; Expenses_1_WPS-2004 working paper_DEG- K - Fixed Assets 2" xfId="9192"/>
    <cellStyle name="_BK - U - Revenue, Cost &amp; Expenses_1_WPS-2004 working paper_DEG- K - Fixed Assets_K_YF_Fixed Assets-12.13" xfId="9196"/>
    <cellStyle name="_BK - U - Revenue, Cost &amp; Expenses_1_WPS-2004 working paper_DEG- K - Fixed Assets_K_YF_Fixed Assets-12.13_addition2003" xfId="9197"/>
    <cellStyle name="_BK - U - Revenue, Cost &amp; Expenses_1_WPS-2004 working paper_DEG- K - Fixed Assets_K_YF_Fixed Assets-12.13_addition2003 2" xfId="9198"/>
    <cellStyle name="_BK - U - Revenue, Cost &amp; Expenses_1_WPS-2004 working paper_DEG- K - Fixed Assets_K_YF_Fixed Assets-12.13_Book1" xfId="9200"/>
    <cellStyle name="_BK - U - Revenue, Cost &amp; Expenses_1_WPS-2004 working paper_DEG- K - Fixed Assets_K_YF_Fixed Assets-12.13_Book1 2" xfId="9203"/>
    <cellStyle name="_BK - U - Revenue, Cost &amp; Expenses_1_WPS-2004 working paper_DEG- K - Fixed Assets_K_YF_Fixed Assets-12.13_D" xfId="9206"/>
    <cellStyle name="_BK - U - Revenue, Cost &amp; Expenses_1_WPS-2004 working paper_DEG- K - Fixed Assets_K_YF_Fixed Assets-12.13_D 2" xfId="9208"/>
    <cellStyle name="_BK - U - Revenue, Cost &amp; Expenses_1_WPS-2004 working paper_DEG- K - Fixed Assets_K_YF_Fixed Assets-12.13_K_YF_Fixed Assets-12.22" xfId="9210"/>
    <cellStyle name="_BK - U - Revenue, Cost &amp; Expenses_1_WPS-2004 working paper_DEG- K - Fixed Assets_K_YF_Fixed Assets-12.13_K_YF_Fixed Assets-12.22 2" xfId="9212"/>
    <cellStyle name="_BK - U - Revenue, Cost &amp; Expenses_1_WPS-2004 working paper_DEG- K - Fixed Assets_SX-FA-12.14" xfId="9214"/>
    <cellStyle name="_BK - U - Revenue, Cost &amp; Expenses_1_WPS-2004 working paper_DEG- K - Fixed Assets_SX-FA-12.14 2" xfId="9219"/>
    <cellStyle name="_BK - U - Revenue, Cost &amp; Expenses_1_WPS-2004 working paper_DEG- K - Fixed Assets_SX-FA-12.14_addition2003" xfId="9222"/>
    <cellStyle name="_BK - U - Revenue, Cost &amp; Expenses_1_WPS-2004 working paper_DEG- K - Fixed Assets_SX-FA-12.14_Book1" xfId="9224"/>
    <cellStyle name="_BK - U - Revenue, Cost &amp; Expenses_1_WPS-2004 working paper_DEG- K - Fixed Assets_SX-FA-12.14_D" xfId="9225"/>
    <cellStyle name="_BK - U - Revenue, Cost &amp; Expenses_1_WPS-2004 working paper_DEG- K - Fixed Assets_SX-FA-12.14_D 2" xfId="9227"/>
    <cellStyle name="_BK - U - Revenue, Cost &amp; Expenses_1_WPS-2004 working paper_DEG- K - Fixed Assets_SX-FA-12.14_K_YF_Fixed Assets-12.22" xfId="8171"/>
    <cellStyle name="_BK - U - Revenue, Cost &amp; Expenses_1_WPS-2004 working paper_DEG- K - Fixed Assets_SX-FA-12.14_K_YF_Fixed Assets-12.22 2" xfId="9228"/>
    <cellStyle name="_BK - U - Revenue, Cost &amp; Expenses_1_WPS-2004 working paper_DEG- K - Fixed Assets_YF_K_Fixed assets" xfId="9231"/>
    <cellStyle name="_BK - U - Revenue, Cost &amp; Expenses_1_WPS-2004 working paper_DEG- K - Fixed Assets_YF_K_Fixed Assets 03 &amp; 04" xfId="9232"/>
    <cellStyle name="_BK - U - Revenue, Cost &amp; Expenses_1_WPS-2004 working paper_DEG- K - Fixed Assets_YF_K_Fixed Assets 03 &amp; 04 2" xfId="9233"/>
    <cellStyle name="_BK - U - Revenue, Cost &amp; Expenses_1_WPS-2004 working paper_DEG- K - Fixed Assets_YF_K_Fixed Assets 03 &amp; 04_addition2003" xfId="9234"/>
    <cellStyle name="_BK - U - Revenue, Cost &amp; Expenses_1_WPS-2004 working paper_DEG- K - Fixed Assets_YF_K_Fixed Assets 03 &amp; 04_addition2003 2" xfId="9237"/>
    <cellStyle name="_BK - U - Revenue, Cost &amp; Expenses_1_WPS-2004 working paper_DEG- K - Fixed Assets_YF_K_Fixed Assets 03 &amp; 04_Book1" xfId="9239"/>
    <cellStyle name="_BK - U - Revenue, Cost &amp; Expenses_1_WPS-2004 working paper_DEG- K - Fixed Assets_YF_K_Fixed Assets 03 &amp; 04_Book1 2" xfId="9241"/>
    <cellStyle name="_BK - U - Revenue, Cost &amp; Expenses_1_WPS-2004 working paper_DEG- K - Fixed Assets_YF_K_Fixed Assets 03 &amp; 04_D" xfId="9242"/>
    <cellStyle name="_BK - U - Revenue, Cost &amp; Expenses_1_WPS-2004 working paper_DEG- K - Fixed Assets_YF_K_Fixed Assets 03 &amp; 04_D 2" xfId="9245"/>
    <cellStyle name="_BK - U - Revenue, Cost &amp; Expenses_1_WPS-2004 working paper_DEG- K - Fixed Assets_YF_K_Fixed Assets 03 &amp; 04_K_YF_Fixed Assets-12.22" xfId="9246"/>
    <cellStyle name="_BK - U - Revenue, Cost &amp; Expenses_1_WPS-2004 working paper_DEG- K - Fixed Assets_YF_K_Fixed Assets 03 &amp; 04_K_YF_Fixed Assets-12.22 2" xfId="9215"/>
    <cellStyle name="_BK - U - Revenue, Cost &amp; Expenses_1_WPS-2004 working paper_DEG- K - Fixed Assets_YF_K_Fixed Assets 03 &amp; 04-1" xfId="9249"/>
    <cellStyle name="_BK - U - Revenue, Cost &amp; Expenses_1_WPS-2004 working paper_DEG- K - Fixed Assets_YF_K_Fixed Assets 03 &amp; 04-1 2" xfId="9252"/>
    <cellStyle name="_BK - U - Revenue, Cost &amp; Expenses_1_WPS-2004 working paper_DEG- K - Fixed Assets_YF_K_Fixed Assets 03 &amp; 04-1_addition2003" xfId="9255"/>
    <cellStyle name="_BK - U - Revenue, Cost &amp; Expenses_1_WPS-2004 working paper_DEG- K - Fixed Assets_YF_K_Fixed Assets 03 &amp; 04-1_Book1" xfId="5279"/>
    <cellStyle name="_BK - U - Revenue, Cost &amp; Expenses_1_WPS-2004 working paper_DEG- K - Fixed Assets_YF_K_Fixed Assets 03 &amp; 04-1_D" xfId="6172"/>
    <cellStyle name="_BK - U - Revenue, Cost &amp; Expenses_1_WPS-2004 working paper_DEG- K - Fixed Assets_YF_K_Fixed Assets 03 &amp; 04-1_D 2" xfId="9256"/>
    <cellStyle name="_BK - U - Revenue, Cost &amp; Expenses_1_WPS-2004 working paper_DEG- K - Fixed Assets_YF_K_Fixed Assets 03 &amp; 04-1_K_YF_Fixed Assets-12.22" xfId="9257"/>
    <cellStyle name="_BK - U - Revenue, Cost &amp; Expenses_1_WPS-2004 working paper_DEG- K - Fixed Assets_YF_K_Fixed Assets 03 &amp; 04-1_K_YF_Fixed Assets-12.22 2" xfId="6214"/>
    <cellStyle name="_BK - U - Revenue, Cost &amp; Expenses_1_WPS-2004 working paper_DEG- K - Fixed Assets_YF_K_Fixed Assets 03 &amp; 04-2" xfId="9263"/>
    <cellStyle name="_BK - U - Revenue, Cost &amp; Expenses_1_WPS-2004 working paper_DEG- K - Fixed Assets_YF_K_Fixed Assets 03 &amp; 04-2 2" xfId="9267"/>
    <cellStyle name="_BK - U - Revenue, Cost &amp; Expenses_1_WPS-2004 working paper_DEG- K - Fixed Assets_YF_K_Fixed Assets 03 &amp; 04-2_addition2003" xfId="9269"/>
    <cellStyle name="_BK - U - Revenue, Cost &amp; Expenses_1_WPS-2004 working paper_DEG- K - Fixed Assets_YF_K_Fixed Assets 03 &amp; 04-2_addition2003 2" xfId="9271"/>
    <cellStyle name="_BK - U - Revenue, Cost &amp; Expenses_1_WPS-2004 working paper_DEG- K - Fixed Assets_YF_K_Fixed Assets 03 &amp; 04-2_Book1" xfId="9273"/>
    <cellStyle name="_BK - U - Revenue, Cost &amp; Expenses_1_WPS-2004 working paper_DEG- K - Fixed Assets_YF_K_Fixed Assets 03 &amp; 04-2_Book1 2" xfId="9275"/>
    <cellStyle name="_BK - U - Revenue, Cost &amp; Expenses_1_WPS-2004 working paper_DEG- K - Fixed Assets_YF_K_Fixed Assets 03 &amp; 04-2_D" xfId="6177"/>
    <cellStyle name="_BK - U - Revenue, Cost &amp; Expenses_1_WPS-2004 working paper_DEG- K - Fixed Assets_YF_K_Fixed Assets 03 &amp; 04-2_D 2" xfId="9276"/>
    <cellStyle name="_BK - U - Revenue, Cost &amp; Expenses_1_WPS-2004 working paper_DEG- K - Fixed Assets_YF_K_Fixed Assets 03 &amp; 04-2_K_YF_Fixed Assets-12.22" xfId="9278"/>
    <cellStyle name="_BK - U - Revenue, Cost &amp; Expenses_1_WPS-2004 working paper_DEG- K - Fixed Assets_YF_K_Fixed Assets 03 &amp; 04-3" xfId="9281"/>
    <cellStyle name="_BK - U - Revenue, Cost &amp; Expenses_1_WPS-2004 working paper_DEG- K - Fixed Assets_YF_K_Fixed Assets 03 &amp; 04-3 2" xfId="9285"/>
    <cellStyle name="_BK - U - Revenue, Cost &amp; Expenses_1_WPS-2004 working paper_DEG- K - Fixed Assets_YF_K_Fixed Assets 03 &amp; 04-3_addition2003" xfId="9288"/>
    <cellStyle name="_BK - U - Revenue, Cost &amp; Expenses_1_WPS-2004 working paper_DEG- K - Fixed Assets_YF_K_Fixed Assets 03 &amp; 04-3_addition2003 2" xfId="9289"/>
    <cellStyle name="_BK - U - Revenue, Cost &amp; Expenses_1_WPS-2004 working paper_DEG- K - Fixed Assets_YF_K_Fixed Assets 03 &amp; 04-3_Book1" xfId="9292"/>
    <cellStyle name="_BK - U - Revenue, Cost &amp; Expenses_1_WPS-2004 working paper_DEG- K - Fixed Assets_YF_K_Fixed Assets 03 &amp; 04-3_D" xfId="9294"/>
    <cellStyle name="_BK - U - Revenue, Cost &amp; Expenses_1_WPS-2004 working paper_DEG- K - Fixed Assets_YF_K_Fixed Assets 03 &amp; 04-3_D 2" xfId="9295"/>
    <cellStyle name="_BK - U - Revenue, Cost &amp; Expenses_1_WPS-2004 working paper_DEG- K - Fixed Assets_YF_K_Fixed Assets 03 &amp; 04-3_K_YF_Fixed Assets-12.22" xfId="1495"/>
    <cellStyle name="_BK - U - Revenue, Cost &amp; Expenses_1_WPS-2004 working paper_DEG- K - Fixed Assets_YF_K_Fixed Assets 03 &amp; 04-3_K_YF_Fixed Assets-12.22 2" xfId="1500"/>
    <cellStyle name="_BK - U - Revenue, Cost &amp; Expenses_1_WPS-2004 working paper_DEG- K - Fixed Assets_YF_K_Fixed assets 2" xfId="2815"/>
    <cellStyle name="_BK - U - Revenue, Cost &amp; Expenses_1_WPS-2004 working paper_DEG- K - Fixed Assets_YF_K_Fixed assets_addition2003" xfId="9298"/>
    <cellStyle name="_BK - U - Revenue, Cost &amp; Expenses_1_WPS-2004 working paper_DEG- K - Fixed Assets_YF_K_Fixed assets_addition2003 2" xfId="9301"/>
    <cellStyle name="_BK - U - Revenue, Cost &amp; Expenses_1_WPS-2004 working paper_DEG- K - Fixed Assets_YF_K_Fixed assets_Book1" xfId="9303"/>
    <cellStyle name="_BK - U - Revenue, Cost &amp; Expenses_1_WPS-2004 working paper_DEG- K - Fixed Assets_YF_K_Fixed assets_Book1 2" xfId="9304"/>
    <cellStyle name="_BK - U - Revenue, Cost &amp; Expenses_1_WPS-2004 working paper_DEG- K - Fixed Assets_YF_K_Fixed assets_D" xfId="9305"/>
    <cellStyle name="_BK - U - Revenue, Cost &amp; Expenses_1_WPS-2004 working paper_DEG- K - Fixed Assets_YF_K_Fixed assets_D 2" xfId="9306"/>
    <cellStyle name="_BK - U - Revenue, Cost &amp; Expenses_1_WPS-2004 working paper_DEG- K - Fixed Assets_YF_K_Fixed assets_K_YF_Fixed Assets-12.22" xfId="9307"/>
    <cellStyle name="_BK - U - Revenue, Cost &amp; Expenses_1_WPS-2004 working paper_K_YF_Fixed Assets-12.22" xfId="9309"/>
    <cellStyle name="_BK - U - Revenue, Cost &amp; Expenses_1_公司信息（往来款函证）" xfId="9310"/>
    <cellStyle name="_BK - U - Revenue, Cost &amp; Expenses_1_公司信息（往来款函证）_2006年佛山车轮审计资料（安永）" xfId="9311"/>
    <cellStyle name="_BK - U - Revenue, Cost &amp; Expenses_1_公司信息（往来款函证）_2006年佛山车轮审计资料（安永）_OS of F09" xfId="9314"/>
    <cellStyle name="_BK - U - Revenue, Cost &amp; Expenses_1_公司信息（往来款函证）_OS of F09" xfId="6316"/>
    <cellStyle name="_BK - U - Revenue, Cost &amp; Expenses_2006年佛山车轮审计资料（安永）" xfId="9316"/>
    <cellStyle name="_BK - U - Revenue, Cost &amp; Expenses_2006年佛山车轮审计资料（安永）_OS of F09" xfId="2756"/>
    <cellStyle name="_BK - U - Revenue, Cost &amp; Expenses_addition2003" xfId="9317"/>
    <cellStyle name="_BK - U - Revenue, Cost &amp; Expenses_addition2003 2" xfId="9319"/>
    <cellStyle name="_BK - U - Revenue, Cost &amp; Expenses_BK - technical service" xfId="9321"/>
    <cellStyle name="_BK - U - Revenue, Cost &amp; Expenses_BK - technical service_2006年佛山车轮审计资料（安永）" xfId="9322"/>
    <cellStyle name="_BK - U - Revenue, Cost &amp; Expenses_BK - technical service_2006年佛山车轮审计资料（安永）_OS of F09" xfId="9323"/>
    <cellStyle name="_BK - U - Revenue, Cost &amp; Expenses_BK - technical service_OS of F09" xfId="9324"/>
    <cellStyle name="_BK - U - Revenue, Cost &amp; Expenses_BK - technical service_公司信息（往来款函证）" xfId="9325"/>
    <cellStyle name="_BK - U - Revenue, Cost &amp; Expenses_BK - technical service_公司信息（往来款函证）_2006年佛山车轮审计资料（安永）" xfId="9326"/>
    <cellStyle name="_BK - U - Revenue, Cost &amp; Expenses_BK - technical service_公司信息（往来款函证）_2006年佛山车轮审计资料（安永）_OS of F09" xfId="9327"/>
    <cellStyle name="_BK - U - Revenue, Cost &amp; Expenses_BK - technical service_公司信息（往来款函证）_OS of F09" xfId="9328"/>
    <cellStyle name="_BK - U - Revenue, Cost &amp; Expenses_BK - U - Revenue, Cost &amp; Expenses" xfId="9329"/>
    <cellStyle name="_BK - U - Revenue, Cost &amp; Expenses_BK - U - Revenue, Cost &amp; Expenses 2" xfId="9331"/>
    <cellStyle name="_BK - U - Revenue, Cost &amp; Expenses_BK - U - Revenue, Cost &amp; Expenses_2003-Selling" xfId="9332"/>
    <cellStyle name="_BK - U - Revenue, Cost &amp; Expenses_BK - U - Revenue, Cost &amp; Expenses_2003-Selling_addition2003" xfId="9094"/>
    <cellStyle name="_BK - U - Revenue, Cost &amp; Expenses_BK - U - Revenue, Cost &amp; Expenses_2003-Selling_Book1" xfId="9334"/>
    <cellStyle name="_BK - U - Revenue, Cost &amp; Expenses_BK - U - Revenue, Cost &amp; Expenses_2003-Selling_Book1 2" xfId="9335"/>
    <cellStyle name="_BK - U - Revenue, Cost &amp; Expenses_BK - U - Revenue, Cost &amp; Expenses_2003-Selling_D" xfId="9336"/>
    <cellStyle name="_BK - U - Revenue, Cost &amp; Expenses_BK - U - Revenue, Cost &amp; Expenses_2003-Selling_DEG- K - Fixed Assets" xfId="9338"/>
    <cellStyle name="_BK - U - Revenue, Cost &amp; Expenses_BK - U - Revenue, Cost &amp; Expenses_2003-Selling_DEG- K - Fixed Assets_K_YF_Fixed Assets-12.13" xfId="5096"/>
    <cellStyle name="_BK - U - Revenue, Cost &amp; Expenses_BK - U - Revenue, Cost &amp; Expenses_2003-Selling_DEG- K - Fixed Assets_K_YF_Fixed Assets-12.13_addition2003" xfId="4008"/>
    <cellStyle name="_BK - U - Revenue, Cost &amp; Expenses_BK - U - Revenue, Cost &amp; Expenses_2003-Selling_DEG- K - Fixed Assets_K_YF_Fixed Assets-12.13_Book1" xfId="8568"/>
    <cellStyle name="_BK - U - Revenue, Cost &amp; Expenses_BK - U - Revenue, Cost &amp; Expenses_2003-Selling_DEG- K - Fixed Assets_K_YF_Fixed Assets-12.13_Book1 2" xfId="3394"/>
    <cellStyle name="_BK - U - Revenue, Cost &amp; Expenses_BK - U - Revenue, Cost &amp; Expenses_2003-Selling_DEG- K - Fixed Assets_K_YF_Fixed Assets-12.13_D" xfId="8280"/>
    <cellStyle name="_BK - U - Revenue, Cost &amp; Expenses_BK - U - Revenue, Cost &amp; Expenses_2003-Selling_DEG- K - Fixed Assets_K_YF_Fixed Assets-12.13_K_YF_Fixed Assets-12.22" xfId="8571"/>
    <cellStyle name="_BK - U - Revenue, Cost &amp; Expenses_BK - U - Revenue, Cost &amp; Expenses_2003-Selling_DEG- K - Fixed Assets_SX-FA-12.14" xfId="1077"/>
    <cellStyle name="_BK - U - Revenue, Cost &amp; Expenses_BK - U - Revenue, Cost &amp; Expenses_2003-Selling_DEG- K - Fixed Assets_SX-FA-12.14_addition2003" xfId="9341"/>
    <cellStyle name="_BK - U - Revenue, Cost &amp; Expenses_BK - U - Revenue, Cost &amp; Expenses_2003-Selling_DEG- K - Fixed Assets_SX-FA-12.14_Book1" xfId="9342"/>
    <cellStyle name="_BK - U - Revenue, Cost &amp; Expenses_BK - U - Revenue, Cost &amp; Expenses_2003-Selling_DEG- K - Fixed Assets_SX-FA-12.14_D" xfId="9345"/>
    <cellStyle name="_BK - U - Revenue, Cost &amp; Expenses_BK - U - Revenue, Cost &amp; Expenses_2003-Selling_DEG- K - Fixed Assets_SX-FA-12.14_K_YF_Fixed Assets-12.22" xfId="9346"/>
    <cellStyle name="_BK - U - Revenue, Cost &amp; Expenses_BK - U - Revenue, Cost &amp; Expenses_2003-Selling_DEG- K - Fixed Assets_YF_K_Fixed assets" xfId="9347"/>
    <cellStyle name="_BK - U - Revenue, Cost &amp; Expenses_BK - U - Revenue, Cost &amp; Expenses_2003-Selling_DEG- K - Fixed Assets_YF_K_Fixed Assets 03 &amp; 04" xfId="9349"/>
    <cellStyle name="_BK - U - Revenue, Cost &amp; Expenses_BK - U - Revenue, Cost &amp; Expenses_2003-Selling_DEG- K - Fixed Assets_YF_K_Fixed Assets 03 &amp; 04_addition2003" xfId="9352"/>
    <cellStyle name="_BK - U - Revenue, Cost &amp; Expenses_BK - U - Revenue, Cost &amp; Expenses_2003-Selling_DEG- K - Fixed Assets_YF_K_Fixed Assets 03 &amp; 04_Book1" xfId="9353"/>
    <cellStyle name="_BK - U - Revenue, Cost &amp; Expenses_BK - U - Revenue, Cost &amp; Expenses_2003-Selling_DEG- K - Fixed Assets_YF_K_Fixed Assets 03 &amp; 04_D" xfId="9354"/>
    <cellStyle name="_BK - U - Revenue, Cost &amp; Expenses_BK - U - Revenue, Cost &amp; Expenses_2003-Selling_DEG- K - Fixed Assets_YF_K_Fixed Assets 03 &amp; 04_K_YF_Fixed Assets-12.22" xfId="9356"/>
    <cellStyle name="_BK - U - Revenue, Cost &amp; Expenses_BK - U - Revenue, Cost &amp; Expenses_2003-Selling_DEG- K - Fixed Assets_YF_K_Fixed Assets 03 &amp; 04_K_YF_Fixed Assets-12.22 2" xfId="9357"/>
    <cellStyle name="_BK - U - Revenue, Cost &amp; Expenses_BK - U - Revenue, Cost &amp; Expenses_2003-Selling_DEG- K - Fixed Assets_YF_K_Fixed Assets 03 &amp; 04-1" xfId="9359"/>
    <cellStyle name="_BK - U - Revenue, Cost &amp; Expenses_BK - U - Revenue, Cost &amp; Expenses_2003-Selling_DEG- K - Fixed Assets_YF_K_Fixed Assets 03 &amp; 04-1_addition2003" xfId="9362"/>
    <cellStyle name="_BK - U - Revenue, Cost &amp; Expenses_BK - U - Revenue, Cost &amp; Expenses_2003-Selling_DEG- K - Fixed Assets_YF_K_Fixed Assets 03 &amp; 04-1_Book1" xfId="9366"/>
    <cellStyle name="_BK - U - Revenue, Cost &amp; Expenses_BK - U - Revenue, Cost &amp; Expenses_2003-Selling_DEG- K - Fixed Assets_YF_K_Fixed Assets 03 &amp; 04-1_Book1 2" xfId="9367"/>
    <cellStyle name="_BK - U - Revenue, Cost &amp; Expenses_BK - U - Revenue, Cost &amp; Expenses_2003-Selling_DEG- K - Fixed Assets_YF_K_Fixed Assets 03 &amp; 04-1_D" xfId="9369"/>
    <cellStyle name="_BK - U - Revenue, Cost &amp; Expenses_BK - U - Revenue, Cost &amp; Expenses_2003-Selling_DEG- K - Fixed Assets_YF_K_Fixed Assets 03 &amp; 04-1_D 2" xfId="3211"/>
    <cellStyle name="_BK - U - Revenue, Cost &amp; Expenses_BK - U - Revenue, Cost &amp; Expenses_2003-Selling_DEG- K - Fixed Assets_YF_K_Fixed Assets 03 &amp; 04-1_K_YF_Fixed Assets-12.22" xfId="9370"/>
    <cellStyle name="_BK - U - Revenue, Cost &amp; Expenses_BK - U - Revenue, Cost &amp; Expenses_2003-Selling_DEG- K - Fixed Assets_YF_K_Fixed Assets 03 &amp; 04-2" xfId="9374"/>
    <cellStyle name="_BK - U - Revenue, Cost &amp; Expenses_BK - U - Revenue, Cost &amp; Expenses_2003-Selling_DEG- K - Fixed Assets_YF_K_Fixed Assets 03 &amp; 04-2_addition2003" xfId="9380"/>
    <cellStyle name="_BK - U - Revenue, Cost &amp; Expenses_BK - U - Revenue, Cost &amp; Expenses_2003-Selling_DEG- K - Fixed Assets_YF_K_Fixed Assets 03 &amp; 04-2_Book1" xfId="7220"/>
    <cellStyle name="_BK - U - Revenue, Cost &amp; Expenses_BK - U - Revenue, Cost &amp; Expenses_2003-Selling_DEG- K - Fixed Assets_YF_K_Fixed Assets 03 &amp; 04-2_D" xfId="9382"/>
    <cellStyle name="_BK - U - Revenue, Cost &amp; Expenses_BK - U - Revenue, Cost &amp; Expenses_2003-Selling_DEG- K - Fixed Assets_YF_K_Fixed Assets 03 &amp; 04-2_D 2" xfId="9383"/>
    <cellStyle name="_BK - U - Revenue, Cost &amp; Expenses_BK - U - Revenue, Cost &amp; Expenses_2003-Selling_DEG- K - Fixed Assets_YF_K_Fixed Assets 03 &amp; 04-2_K_YF_Fixed Assets-12.22" xfId="9385"/>
    <cellStyle name="_BK - U - Revenue, Cost &amp; Expenses_BK - U - Revenue, Cost &amp; Expenses_2003-Selling_DEG- K - Fixed Assets_YF_K_Fixed Assets 03 &amp; 04-2_K_YF_Fixed Assets-12.22 2" xfId="7694"/>
    <cellStyle name="_BK - U - Revenue, Cost &amp; Expenses_BK - U - Revenue, Cost &amp; Expenses_2003-Selling_DEG- K - Fixed Assets_YF_K_Fixed Assets 03 &amp; 04-3" xfId="9389"/>
    <cellStyle name="_BK - U - Revenue, Cost &amp; Expenses_BK - U - Revenue, Cost &amp; Expenses_2003-Selling_DEG- K - Fixed Assets_YF_K_Fixed Assets 03 &amp; 04-3_addition2003" xfId="9392"/>
    <cellStyle name="_BK - U - Revenue, Cost &amp; Expenses_BK - U - Revenue, Cost &amp; Expenses_2003-Selling_DEG- K - Fixed Assets_YF_K_Fixed Assets 03 &amp; 04-3_Book1" xfId="9394"/>
    <cellStyle name="_BK - U - Revenue, Cost &amp; Expenses_BK - U - Revenue, Cost &amp; Expenses_2003-Selling_DEG- K - Fixed Assets_YF_K_Fixed Assets 03 &amp; 04-3_Book1 2" xfId="9395"/>
    <cellStyle name="_BK - U - Revenue, Cost &amp; Expenses_BK - U - Revenue, Cost &amp; Expenses_2003-Selling_DEG- K - Fixed Assets_YF_K_Fixed Assets 03 &amp; 04-3_D" xfId="9399"/>
    <cellStyle name="_BK - U - Revenue, Cost &amp; Expenses_BK - U - Revenue, Cost &amp; Expenses_2003-Selling_DEG- K - Fixed Assets_YF_K_Fixed Assets 03 &amp; 04-3_D 2" xfId="9400"/>
    <cellStyle name="_BK - U - Revenue, Cost &amp; Expenses_BK - U - Revenue, Cost &amp; Expenses_2003-Selling_DEG- K - Fixed Assets_YF_K_Fixed Assets 03 &amp; 04-3_K_YF_Fixed Assets-12.22" xfId="9402"/>
    <cellStyle name="_BK - U - Revenue, Cost &amp; Expenses_BK - U - Revenue, Cost &amp; Expenses_2003-Selling_DEG- K - Fixed Assets_YF_K_Fixed assets 2" xfId="9403"/>
    <cellStyle name="_BK - U - Revenue, Cost &amp; Expenses_BK - U - Revenue, Cost &amp; Expenses_2003-Selling_DEG- K - Fixed Assets_YF_K_Fixed assets_addition2003" xfId="9405"/>
    <cellStyle name="_BK - U - Revenue, Cost &amp; Expenses_BK - U - Revenue, Cost &amp; Expenses_2003-Selling_DEG- K - Fixed Assets_YF_K_Fixed assets_Book1" xfId="9407"/>
    <cellStyle name="_BK - U - Revenue, Cost &amp; Expenses_BK - U - Revenue, Cost &amp; Expenses_2003-Selling_DEG- K - Fixed Assets_YF_K_Fixed assets_Book1 2" xfId="9408"/>
    <cellStyle name="_BK - U - Revenue, Cost &amp; Expenses_BK - U - Revenue, Cost &amp; Expenses_2003-Selling_DEG- K - Fixed Assets_YF_K_Fixed assets_D" xfId="9047"/>
    <cellStyle name="_BK - U - Revenue, Cost &amp; Expenses_BK - U - Revenue, Cost &amp; Expenses_2003-Selling_DEG- K - Fixed Assets_YF_K_Fixed assets_D 2" xfId="9410"/>
    <cellStyle name="_BK - U - Revenue, Cost &amp; Expenses_BK - U - Revenue, Cost &amp; Expenses_2003-Selling_DEG- K - Fixed Assets_YF_K_Fixed assets_K_YF_Fixed Assets-12.22" xfId="9414"/>
    <cellStyle name="_BK - U - Revenue, Cost &amp; Expenses_BK - U - Revenue, Cost &amp; Expenses_2003-Selling_DEG- K - Fixed Assets_YF_K_Fixed assets_K_YF_Fixed Assets-12.22 2" xfId="5161"/>
    <cellStyle name="_BK - U - Revenue, Cost &amp; Expenses_BK - U - Revenue, Cost &amp; Expenses_2003-Selling_K_YF_Fixed Assets-12.22" xfId="9416"/>
    <cellStyle name="_BK - U - Revenue, Cost &amp; Expenses_BK - U - Revenue, Cost &amp; Expenses_2004-Selling" xfId="9417"/>
    <cellStyle name="_BK - U - Revenue, Cost &amp; Expenses_BK - U - Revenue, Cost &amp; Expenses_2004-Selling 2" xfId="9419"/>
    <cellStyle name="_BK - U - Revenue, Cost &amp; Expenses_BK - U - Revenue, Cost &amp; Expenses_2004-Selling_addition2003" xfId="9423"/>
    <cellStyle name="_BK - U - Revenue, Cost &amp; Expenses_BK - U - Revenue, Cost &amp; Expenses_2004-Selling_Book1" xfId="9425"/>
    <cellStyle name="_BK - U - Revenue, Cost &amp; Expenses_BK - U - Revenue, Cost &amp; Expenses_2004-Selling_Book1 2" xfId="9427"/>
    <cellStyle name="_BK - U - Revenue, Cost &amp; Expenses_BK - U - Revenue, Cost &amp; Expenses_2004-Selling_D" xfId="9432"/>
    <cellStyle name="_BK - U - Revenue, Cost &amp; Expenses_BK - U - Revenue, Cost &amp; Expenses_2004-Selling_D 2" xfId="9435"/>
    <cellStyle name="_BK - U - Revenue, Cost &amp; Expenses_BK - U - Revenue, Cost &amp; Expenses_2004-Selling_DEG- K - Fixed Assets" xfId="9438"/>
    <cellStyle name="_BK - U - Revenue, Cost &amp; Expenses_BK - U - Revenue, Cost &amp; Expenses_2004-Selling_DEG- K - Fixed Assets_K_YF_Fixed Assets-12.13" xfId="9439"/>
    <cellStyle name="_BK - U - Revenue, Cost &amp; Expenses_BK - U - Revenue, Cost &amp; Expenses_2004-Selling_DEG- K - Fixed Assets_K_YF_Fixed Assets-12.13 2" xfId="9440"/>
    <cellStyle name="_BK - U - Revenue, Cost &amp; Expenses_BK - U - Revenue, Cost &amp; Expenses_2004-Selling_DEG- K - Fixed Assets_K_YF_Fixed Assets-12.13_addition2003" xfId="9441"/>
    <cellStyle name="_BK - U - Revenue, Cost &amp; Expenses_BK - U - Revenue, Cost &amp; Expenses_2004-Selling_DEG- K - Fixed Assets_K_YF_Fixed Assets-12.13_addition2003 2" xfId="9443"/>
    <cellStyle name="_BK - U - Revenue, Cost &amp; Expenses_BK - U - Revenue, Cost &amp; Expenses_2004-Selling_DEG- K - Fixed Assets_K_YF_Fixed Assets-12.13_Book1" xfId="9445"/>
    <cellStyle name="_BK - U - Revenue, Cost &amp; Expenses_BK - U - Revenue, Cost &amp; Expenses_2004-Selling_DEG- K - Fixed Assets_K_YF_Fixed Assets-12.13_Book1 2" xfId="9446"/>
    <cellStyle name="_BK - U - Revenue, Cost &amp; Expenses_BK - U - Revenue, Cost &amp; Expenses_2004-Selling_DEG- K - Fixed Assets_K_YF_Fixed Assets-12.13_D" xfId="9449"/>
    <cellStyle name="_BK - U - Revenue, Cost &amp; Expenses_BK - U - Revenue, Cost &amp; Expenses_2004-Selling_DEG- K - Fixed Assets_K_YF_Fixed Assets-12.13_D 2" xfId="9452"/>
    <cellStyle name="_BK - U - Revenue, Cost &amp; Expenses_BK - U - Revenue, Cost &amp; Expenses_2004-Selling_DEG- K - Fixed Assets_K_YF_Fixed Assets-12.13_K_YF_Fixed Assets-12.22" xfId="9454"/>
    <cellStyle name="_BK - U - Revenue, Cost &amp; Expenses_BK - U - Revenue, Cost &amp; Expenses_2004-Selling_DEG- K - Fixed Assets_SX-FA-12.14" xfId="9455"/>
    <cellStyle name="_BK - U - Revenue, Cost &amp; Expenses_BK - U - Revenue, Cost &amp; Expenses_2004-Selling_DEG- K - Fixed Assets_SX-FA-12.14 2" xfId="9456"/>
    <cellStyle name="_BK - U - Revenue, Cost &amp; Expenses_BK - U - Revenue, Cost &amp; Expenses_2004-Selling_DEG- K - Fixed Assets_SX-FA-12.14_addition2003" xfId="9457"/>
    <cellStyle name="_BK - U - Revenue, Cost &amp; Expenses_BK - U - Revenue, Cost &amp; Expenses_2004-Selling_DEG- K - Fixed Assets_SX-FA-12.14_addition2003 2" xfId="9458"/>
    <cellStyle name="_BK - U - Revenue, Cost &amp; Expenses_BK - U - Revenue, Cost &amp; Expenses_2004-Selling_DEG- K - Fixed Assets_SX-FA-12.14_Book1" xfId="9459"/>
    <cellStyle name="_BK - U - Revenue, Cost &amp; Expenses_BK - U - Revenue, Cost &amp; Expenses_2004-Selling_DEG- K - Fixed Assets_SX-FA-12.14_Book1 2" xfId="9460"/>
    <cellStyle name="_BK - U - Revenue, Cost &amp; Expenses_BK - U - Revenue, Cost &amp; Expenses_2004-Selling_DEG- K - Fixed Assets_SX-FA-12.14_D" xfId="9461"/>
    <cellStyle name="_BK - U - Revenue, Cost &amp; Expenses_BK - U - Revenue, Cost &amp; Expenses_2004-Selling_DEG- K - Fixed Assets_SX-FA-12.14_K_YF_Fixed Assets-12.22" xfId="9464"/>
    <cellStyle name="_BK - U - Revenue, Cost &amp; Expenses_BK - U - Revenue, Cost &amp; Expenses_2004-Selling_DEG- K - Fixed Assets_YF_K_Fixed assets" xfId="6677"/>
    <cellStyle name="_BK - U - Revenue, Cost &amp; Expenses_BK - U - Revenue, Cost &amp; Expenses_2004-Selling_DEG- K - Fixed Assets_YF_K_Fixed Assets 03 &amp; 04" xfId="9465"/>
    <cellStyle name="_BK - U - Revenue, Cost &amp; Expenses_BK - U - Revenue, Cost &amp; Expenses_2004-Selling_DEG- K - Fixed Assets_YF_K_Fixed Assets 03 &amp; 04 2" xfId="9467"/>
    <cellStyle name="_BK - U - Revenue, Cost &amp; Expenses_BK - U - Revenue, Cost &amp; Expenses_2004-Selling_DEG- K - Fixed Assets_YF_K_Fixed Assets 03 &amp; 04_addition2003" xfId="9468"/>
    <cellStyle name="_BK - U - Revenue, Cost &amp; Expenses_BK - U - Revenue, Cost &amp; Expenses_2004-Selling_DEG- K - Fixed Assets_YF_K_Fixed Assets 03 &amp; 04_addition2003 2" xfId="9470"/>
    <cellStyle name="_BK - U - Revenue, Cost &amp; Expenses_BK - U - Revenue, Cost &amp; Expenses_2004-Selling_DEG- K - Fixed Assets_YF_K_Fixed Assets 03 &amp; 04_Book1" xfId="9472"/>
    <cellStyle name="_BK - U - Revenue, Cost &amp; Expenses_BK - U - Revenue, Cost &amp; Expenses_2004-Selling_DEG- K - Fixed Assets_YF_K_Fixed Assets 03 &amp; 04_Book1 2" xfId="9475"/>
    <cellStyle name="_BK - U - Revenue, Cost &amp; Expenses_BK - U - Revenue, Cost &amp; Expenses_2004-Selling_DEG- K - Fixed Assets_YF_K_Fixed Assets 03 &amp; 04_D" xfId="9476"/>
    <cellStyle name="_BK - U - Revenue, Cost &amp; Expenses_BK - U - Revenue, Cost &amp; Expenses_2004-Selling_DEG- K - Fixed Assets_YF_K_Fixed Assets 03 &amp; 04_K_YF_Fixed Assets-12.22" xfId="9479"/>
    <cellStyle name="_BK - U - Revenue, Cost &amp; Expenses_BK - U - Revenue, Cost &amp; Expenses_2004-Selling_DEG- K - Fixed Assets_YF_K_Fixed Assets 03 &amp; 04_K_YF_Fixed Assets-12.22 2" xfId="9481"/>
    <cellStyle name="_BK - U - Revenue, Cost &amp; Expenses_BK - U - Revenue, Cost &amp; Expenses_2004-Selling_DEG- K - Fixed Assets_YF_K_Fixed Assets 03 &amp; 04-1" xfId="9484"/>
    <cellStyle name="_BK - U - Revenue, Cost &amp; Expenses_BK - U - Revenue, Cost &amp; Expenses_2004-Selling_DEG- K - Fixed Assets_YF_K_Fixed Assets 03 &amp; 04-1 2" xfId="9485"/>
    <cellStyle name="_BK - U - Revenue, Cost &amp; Expenses_BK - U - Revenue, Cost &amp; Expenses_2004-Selling_DEG- K - Fixed Assets_YF_K_Fixed Assets 03 &amp; 04-1_addition2003" xfId="9486"/>
    <cellStyle name="_BK - U - Revenue, Cost &amp; Expenses_BK - U - Revenue, Cost &amp; Expenses_2004-Selling_DEG- K - Fixed Assets_YF_K_Fixed Assets 03 &amp; 04-1_Book1" xfId="6990"/>
    <cellStyle name="_BK - U - Revenue, Cost &amp; Expenses_BK - U - Revenue, Cost &amp; Expenses_2004-Selling_DEG- K - Fixed Assets_YF_K_Fixed Assets 03 &amp; 04-1_D" xfId="9487"/>
    <cellStyle name="_BK - U - Revenue, Cost &amp; Expenses_BK - U - Revenue, Cost &amp; Expenses_2004-Selling_DEG- K - Fixed Assets_YF_K_Fixed Assets 03 &amp; 04-1_D 2" xfId="9488"/>
    <cellStyle name="_BK - U - Revenue, Cost &amp; Expenses_BK - U - Revenue, Cost &amp; Expenses_2004-Selling_DEG- K - Fixed Assets_YF_K_Fixed Assets 03 &amp; 04-1_K_YF_Fixed Assets-12.22" xfId="9489"/>
    <cellStyle name="_BK - U - Revenue, Cost &amp; Expenses_BK - U - Revenue, Cost &amp; Expenses_2004-Selling_DEG- K - Fixed Assets_YF_K_Fixed Assets 03 &amp; 04-1_K_YF_Fixed Assets-12.22 2" xfId="9492"/>
    <cellStyle name="_BK - U - Revenue, Cost &amp; Expenses_BK - U - Revenue, Cost &amp; Expenses_2004-Selling_DEG- K - Fixed Assets_YF_K_Fixed Assets 03 &amp; 04-2" xfId="3771"/>
    <cellStyle name="_BK - U - Revenue, Cost &amp; Expenses_BK - U - Revenue, Cost &amp; Expenses_2004-Selling_DEG- K - Fixed Assets_YF_K_Fixed Assets 03 &amp; 04-2 2" xfId="7504"/>
    <cellStyle name="_BK - U - Revenue, Cost &amp; Expenses_BK - U - Revenue, Cost &amp; Expenses_2004-Selling_DEG- K - Fixed Assets_YF_K_Fixed Assets 03 &amp; 04-2_addition2003" xfId="9495"/>
    <cellStyle name="_BK - U - Revenue, Cost &amp; Expenses_BK - U - Revenue, Cost &amp; Expenses_2004-Selling_DEG- K - Fixed Assets_YF_K_Fixed Assets 03 &amp; 04-2_Book1" xfId="9497"/>
    <cellStyle name="_BK - U - Revenue, Cost &amp; Expenses_BK - U - Revenue, Cost &amp; Expenses_2004-Selling_DEG- K - Fixed Assets_YF_K_Fixed Assets 03 &amp; 04-2_Book1 2" xfId="9499"/>
    <cellStyle name="_BK - U - Revenue, Cost &amp; Expenses_BK - U - Revenue, Cost &amp; Expenses_2004-Selling_DEG- K - Fixed Assets_YF_K_Fixed Assets 03 &amp; 04-2_D" xfId="9500"/>
    <cellStyle name="_BK - U - Revenue, Cost &amp; Expenses_BK - U - Revenue, Cost &amp; Expenses_2004-Selling_DEG- K - Fixed Assets_YF_K_Fixed Assets 03 &amp; 04-2_D 2" xfId="9501"/>
    <cellStyle name="_BK - U - Revenue, Cost &amp; Expenses_BK - U - Revenue, Cost &amp; Expenses_2004-Selling_DEG- K - Fixed Assets_YF_K_Fixed Assets 03 &amp; 04-2_K_YF_Fixed Assets-12.22" xfId="9503"/>
    <cellStyle name="_BK - U - Revenue, Cost &amp; Expenses_BK - U - Revenue, Cost &amp; Expenses_2004-Selling_DEG- K - Fixed Assets_YF_K_Fixed Assets 03 &amp; 04-2_K_YF_Fixed Assets-12.22 2" xfId="9504"/>
    <cellStyle name="_BK - U - Revenue, Cost &amp; Expenses_BK - U - Revenue, Cost &amp; Expenses_2004-Selling_DEG- K - Fixed Assets_YF_K_Fixed Assets 03 &amp; 04-3" xfId="9506"/>
    <cellStyle name="_BK - U - Revenue, Cost &amp; Expenses_BK - U - Revenue, Cost &amp; Expenses_2004-Selling_DEG- K - Fixed Assets_YF_K_Fixed Assets 03 &amp; 04-3 2" xfId="9507"/>
    <cellStyle name="_BK - U - Revenue, Cost &amp; Expenses_BK - U - Revenue, Cost &amp; Expenses_2004-Selling_DEG- K - Fixed Assets_YF_K_Fixed Assets 03 &amp; 04-3_addition2003" xfId="9511"/>
    <cellStyle name="_BK - U - Revenue, Cost &amp; Expenses_BK - U - Revenue, Cost &amp; Expenses_2004-Selling_DEG- K - Fixed Assets_YF_K_Fixed Assets 03 &amp; 04-3_Book1" xfId="9512"/>
    <cellStyle name="_BK - U - Revenue, Cost &amp; Expenses_BK - U - Revenue, Cost &amp; Expenses_2004-Selling_DEG- K - Fixed Assets_YF_K_Fixed Assets 03 &amp; 04-3_D" xfId="9516"/>
    <cellStyle name="_BK - U - Revenue, Cost &amp; Expenses_BK - U - Revenue, Cost &amp; Expenses_2004-Selling_DEG- K - Fixed Assets_YF_K_Fixed Assets 03 &amp; 04-3_D 2" xfId="9517"/>
    <cellStyle name="_BK - U - Revenue, Cost &amp; Expenses_BK - U - Revenue, Cost &amp; Expenses_2004-Selling_DEG- K - Fixed Assets_YF_K_Fixed Assets 03 &amp; 04-3_K_YF_Fixed Assets-12.22" xfId="9521"/>
    <cellStyle name="_BK - U - Revenue, Cost &amp; Expenses_BK - U - Revenue, Cost &amp; Expenses_2004-Selling_DEG- K - Fixed Assets_YF_K_Fixed assets 2" xfId="6679"/>
    <cellStyle name="_BK - U - Revenue, Cost &amp; Expenses_BK - U - Revenue, Cost &amp; Expenses_2004-Selling_DEG- K - Fixed Assets_YF_K_Fixed assets_addition2003" xfId="6681"/>
    <cellStyle name="_BK - U - Revenue, Cost &amp; Expenses_BK - U - Revenue, Cost &amp; Expenses_2004-Selling_DEG- K - Fixed Assets_YF_K_Fixed assets_addition2003 2" xfId="8913"/>
    <cellStyle name="_BK - U - Revenue, Cost &amp; Expenses_BK - U - Revenue, Cost &amp; Expenses_2004-Selling_DEG- K - Fixed Assets_YF_K_Fixed assets_Book1" xfId="4953"/>
    <cellStyle name="_BK - U - Revenue, Cost &amp; Expenses_BK - U - Revenue, Cost &amp; Expenses_2004-Selling_DEG- K - Fixed Assets_YF_K_Fixed assets_D" xfId="746"/>
    <cellStyle name="_BK - U - Revenue, Cost &amp; Expenses_BK - U - Revenue, Cost &amp; Expenses_2004-Selling_DEG- K - Fixed Assets_YF_K_Fixed assets_D 2" xfId="9523"/>
    <cellStyle name="_BK - U - Revenue, Cost &amp; Expenses_BK - U - Revenue, Cost &amp; Expenses_2004-Selling_DEG- K - Fixed Assets_YF_K_Fixed assets_K_YF_Fixed Assets-12.22" xfId="1853"/>
    <cellStyle name="_BK - U - Revenue, Cost &amp; Expenses_BK - U - Revenue, Cost &amp; Expenses_2004-Selling_DEG- K - Fixed Assets_YF_K_Fixed assets_K_YF_Fixed Assets-12.22 2" xfId="9524"/>
    <cellStyle name="_BK - U - Revenue, Cost &amp; Expenses_BK - U - Revenue, Cost &amp; Expenses_2004-Selling_K_YF_Fixed Assets-12.22" xfId="9526"/>
    <cellStyle name="_BK - U - Revenue, Cost &amp; Expenses_BK - U - Revenue, Cost &amp; Expenses_2004-Selling_K_YF_Fixed Assets-12.22 2" xfId="9527"/>
    <cellStyle name="_BK - U - Revenue, Cost &amp; Expenses_BK - U - Revenue, Cost &amp; Expenses_2006年佛山车轮审计资料（安永）" xfId="9528"/>
    <cellStyle name="_BK - U - Revenue, Cost &amp; Expenses_BK - U - Revenue, Cost &amp; Expenses_2006年佛山车轮审计资料（安永）_OS of F09" xfId="3624"/>
    <cellStyle name="_BK - U - Revenue, Cost &amp; Expenses_BK - U - Revenue, Cost &amp; Expenses_addition2003" xfId="9529"/>
    <cellStyle name="_BK - U - Revenue, Cost &amp; Expenses_BK - U - Revenue, Cost &amp; Expenses_BK - U - May 18" xfId="9535"/>
    <cellStyle name="_BK - U - Revenue, Cost &amp; Expenses_BK - U - Revenue, Cost &amp; Expenses_BK - U - May 18 2" xfId="9538"/>
    <cellStyle name="_BK - U - Revenue, Cost &amp; Expenses_BK - U - Revenue, Cost &amp; Expenses_BK - U - May 18_addition2003" xfId="9540"/>
    <cellStyle name="_BK - U - Revenue, Cost &amp; Expenses_BK - U - Revenue, Cost &amp; Expenses_BK - U - May 18_Book1" xfId="9541"/>
    <cellStyle name="_BK - U - Revenue, Cost &amp; Expenses_BK - U - Revenue, Cost &amp; Expenses_BK - U - May 18_Book1 2" xfId="9543"/>
    <cellStyle name="_BK - U - Revenue, Cost &amp; Expenses_BK - U - Revenue, Cost &amp; Expenses_BK - U - May 18_D" xfId="1682"/>
    <cellStyle name="_BK - U - Revenue, Cost &amp; Expenses_BK - U - Revenue, Cost &amp; Expenses_BK - U - May 18_DEG- K - Fixed Assets" xfId="9546"/>
    <cellStyle name="_BK - U - Revenue, Cost &amp; Expenses_BK - U - Revenue, Cost &amp; Expenses_BK - U - May 18_DEG- K - Fixed Assets 2" xfId="9549"/>
    <cellStyle name="_BK - U - Revenue, Cost &amp; Expenses_BK - U - Revenue, Cost &amp; Expenses_BK - U - May 18_DEG- K - Fixed Assets_K_YF_Fixed Assets-12.13" xfId="9552"/>
    <cellStyle name="_BK - U - Revenue, Cost &amp; Expenses_BK - U - Revenue, Cost &amp; Expenses_BK - U - May 18_DEG- K - Fixed Assets_K_YF_Fixed Assets-12.13_addition2003" xfId="4743"/>
    <cellStyle name="_BK - U - Revenue, Cost &amp; Expenses_BK - U - Revenue, Cost &amp; Expenses_BK - U - May 18_DEG- K - Fixed Assets_K_YF_Fixed Assets-12.13_addition2003 2" xfId="9554"/>
    <cellStyle name="_BK - U - Revenue, Cost &amp; Expenses_BK - U - Revenue, Cost &amp; Expenses_BK - U - May 18_DEG- K - Fixed Assets_K_YF_Fixed Assets-12.13_Book1" xfId="9557"/>
    <cellStyle name="_BK - U - Revenue, Cost &amp; Expenses_BK - U - Revenue, Cost &amp; Expenses_BK - U - May 18_DEG- K - Fixed Assets_K_YF_Fixed Assets-12.13_D" xfId="9558"/>
    <cellStyle name="_BK - U - Revenue, Cost &amp; Expenses_BK - U - Revenue, Cost &amp; Expenses_BK - U - May 18_DEG- K - Fixed Assets_K_YF_Fixed Assets-12.13_D 2" xfId="9560"/>
    <cellStyle name="_BK - U - Revenue, Cost &amp; Expenses_BK - U - Revenue, Cost &amp; Expenses_BK - U - May 18_DEG- K - Fixed Assets_K_YF_Fixed Assets-12.13_K_YF_Fixed Assets-12.22" xfId="9564"/>
    <cellStyle name="_BK - U - Revenue, Cost &amp; Expenses_BK - U - Revenue, Cost &amp; Expenses_BK - U - May 18_DEG- K - Fixed Assets_K_YF_Fixed Assets-12.13_K_YF_Fixed Assets-12.22 2" xfId="9565"/>
    <cellStyle name="_BK - U - Revenue, Cost &amp; Expenses_BK - U - Revenue, Cost &amp; Expenses_BK - U - May 18_DEG- K - Fixed Assets_SX-FA-12.14" xfId="9566"/>
    <cellStyle name="_BK - U - Revenue, Cost &amp; Expenses_BK - U - Revenue, Cost &amp; Expenses_BK - U - May 18_DEG- K - Fixed Assets_SX-FA-12.14 2" xfId="9567"/>
    <cellStyle name="_BK - U - Revenue, Cost &amp; Expenses_BK - U - Revenue, Cost &amp; Expenses_BK - U - May 18_DEG- K - Fixed Assets_SX-FA-12.14_addition2003" xfId="9568"/>
    <cellStyle name="_BK - U - Revenue, Cost &amp; Expenses_BK - U - Revenue, Cost &amp; Expenses_BK - U - May 18_DEG- K - Fixed Assets_SX-FA-12.14_addition2003 2" xfId="3494"/>
    <cellStyle name="_BK - U - Revenue, Cost &amp; Expenses_BK - U - Revenue, Cost &amp; Expenses_BK - U - May 18_DEG- K - Fixed Assets_SX-FA-12.14_Book1" xfId="2402"/>
    <cellStyle name="_BK - U - Revenue, Cost &amp; Expenses_BK - U - Revenue, Cost &amp; Expenses_BK - U - May 18_DEG- K - Fixed Assets_SX-FA-12.14_Book1 2" xfId="2405"/>
    <cellStyle name="_BK - U - Revenue, Cost &amp; Expenses_BK - U - Revenue, Cost &amp; Expenses_BK - U - May 18_DEG- K - Fixed Assets_SX-FA-12.14_D" xfId="9570"/>
    <cellStyle name="_BK - U - Revenue, Cost &amp; Expenses_BK - U - Revenue, Cost &amp; Expenses_BK - U - May 18_DEG- K - Fixed Assets_SX-FA-12.14_D 2" xfId="9572"/>
    <cellStyle name="_BK - U - Revenue, Cost &amp; Expenses_BK - U - Revenue, Cost &amp; Expenses_BK - U - May 18_DEG- K - Fixed Assets_SX-FA-12.14_K_YF_Fixed Assets-12.22" xfId="9576"/>
    <cellStyle name="_BK - U - Revenue, Cost &amp; Expenses_BK - U - Revenue, Cost &amp; Expenses_BK - U - May 18_DEG- K - Fixed Assets_SX-FA-12.14_K_YF_Fixed Assets-12.22 2" xfId="9578"/>
    <cellStyle name="_BK - U - Revenue, Cost &amp; Expenses_BK - U - Revenue, Cost &amp; Expenses_BK - U - May 18_DEG- K - Fixed Assets_YF_K_Fixed assets" xfId="9580"/>
    <cellStyle name="_BK - U - Revenue, Cost &amp; Expenses_BK - U - Revenue, Cost &amp; Expenses_BK - U - May 18_DEG- K - Fixed Assets_YF_K_Fixed Assets 03 &amp; 04" xfId="1790"/>
    <cellStyle name="_BK - U - Revenue, Cost &amp; Expenses_BK - U - Revenue, Cost &amp; Expenses_BK - U - May 18_DEG- K - Fixed Assets_YF_K_Fixed Assets 03 &amp; 04_addition2003" xfId="9582"/>
    <cellStyle name="_BK - U - Revenue, Cost &amp; Expenses_BK - U - Revenue, Cost &amp; Expenses_BK - U - May 18_DEG- K - Fixed Assets_YF_K_Fixed Assets 03 &amp; 04_Book1" xfId="9584"/>
    <cellStyle name="_BK - U - Revenue, Cost &amp; Expenses_BK - U - Revenue, Cost &amp; Expenses_BK - U - May 18_DEG- K - Fixed Assets_YF_K_Fixed Assets 03 &amp; 04_Book1 2" xfId="6522"/>
    <cellStyle name="_BK - U - Revenue, Cost &amp; Expenses_BK - U - Revenue, Cost &amp; Expenses_BK - U - May 18_DEG- K - Fixed Assets_YF_K_Fixed Assets 03 &amp; 04_D" xfId="9585"/>
    <cellStyle name="_BK - U - Revenue, Cost &amp; Expenses_BK - U - Revenue, Cost &amp; Expenses_BK - U - May 18_DEG- K - Fixed Assets_YF_K_Fixed Assets 03 &amp; 04_D 2" xfId="9587"/>
    <cellStyle name="_BK - U - Revenue, Cost &amp; Expenses_BK - U - Revenue, Cost &amp; Expenses_BK - U - May 18_DEG- K - Fixed Assets_YF_K_Fixed Assets 03 &amp; 04_K_YF_Fixed Assets-12.22" xfId="8351"/>
    <cellStyle name="_BK - U - Revenue, Cost &amp; Expenses_BK - U - Revenue, Cost &amp; Expenses_BK - U - May 18_DEG- K - Fixed Assets_YF_K_Fixed Assets 03 &amp; 04_K_YF_Fixed Assets-12.22 2" xfId="9589"/>
    <cellStyle name="_BK - U - Revenue, Cost &amp; Expenses_BK - U - Revenue, Cost &amp; Expenses_BK - U - May 18_DEG- K - Fixed Assets_YF_K_Fixed Assets 03 &amp; 04-1" xfId="9590"/>
    <cellStyle name="_BK - U - Revenue, Cost &amp; Expenses_BK - U - Revenue, Cost &amp; Expenses_BK - U - May 18_DEG- K - Fixed Assets_YF_K_Fixed Assets 03 &amp; 04-1 2" xfId="9592"/>
    <cellStyle name="_BK - U - Revenue, Cost &amp; Expenses_BK - U - Revenue, Cost &amp; Expenses_BK - U - May 18_DEG- K - Fixed Assets_YF_K_Fixed Assets 03 &amp; 04-1_addition2003" xfId="9593"/>
    <cellStyle name="_BK - U - Revenue, Cost &amp; Expenses_BK - U - Revenue, Cost &amp; Expenses_BK - U - May 18_DEG- K - Fixed Assets_YF_K_Fixed Assets 03 &amp; 04-1_Book1" xfId="9596"/>
    <cellStyle name="_BK - U - Revenue, Cost &amp; Expenses_BK - U - Revenue, Cost &amp; Expenses_BK - U - May 18_DEG- K - Fixed Assets_YF_K_Fixed Assets 03 &amp; 04-1_Book1 2" xfId="9597"/>
    <cellStyle name="_BK - U - Revenue, Cost &amp; Expenses_BK - U - Revenue, Cost &amp; Expenses_BK - U - May 18_DEG- K - Fixed Assets_YF_K_Fixed Assets 03 &amp; 04-1_D" xfId="9598"/>
    <cellStyle name="_BK - U - Revenue, Cost &amp; Expenses_BK - U - Revenue, Cost &amp; Expenses_BK - U - May 18_DEG- K - Fixed Assets_YF_K_Fixed Assets 03 &amp; 04-1_K_YF_Fixed Assets-12.22" xfId="9600"/>
    <cellStyle name="_BK - U - Revenue, Cost &amp; Expenses_BK - U - Revenue, Cost &amp; Expenses_BK - U - May 18_DEG- K - Fixed Assets_YF_K_Fixed Assets 03 &amp; 04-1_K_YF_Fixed Assets-12.22 2" xfId="9601"/>
    <cellStyle name="_BK - U - Revenue, Cost &amp; Expenses_BK - U - Revenue, Cost &amp; Expenses_BK - U - May 18_DEG- K - Fixed Assets_YF_K_Fixed Assets 03 &amp; 04-2" xfId="7880"/>
    <cellStyle name="_BK - U - Revenue, Cost &amp; Expenses_BK - U - Revenue, Cost &amp; Expenses_BK - U - May 18_DEG- K - Fixed Assets_YF_K_Fixed Assets 03 &amp; 04-2 2" xfId="9603"/>
    <cellStyle name="_BK - U - Revenue, Cost &amp; Expenses_BK - U - Revenue, Cost &amp; Expenses_BK - U - May 18_DEG- K - Fixed Assets_YF_K_Fixed Assets 03 &amp; 04-2_addition2003" xfId="9604"/>
    <cellStyle name="_BK - U - Revenue, Cost &amp; Expenses_BK - U - Revenue, Cost &amp; Expenses_BK - U - May 18_DEG- K - Fixed Assets_YF_K_Fixed Assets 03 &amp; 04-2_Book1" xfId="9606"/>
    <cellStyle name="_BK - U - Revenue, Cost &amp; Expenses_BK - U - Revenue, Cost &amp; Expenses_BK - U - May 18_DEG- K - Fixed Assets_YF_K_Fixed Assets 03 &amp; 04-2_D" xfId="9607"/>
    <cellStyle name="_BK - U - Revenue, Cost &amp; Expenses_BK - U - Revenue, Cost &amp; Expenses_BK - U - May 18_DEG- K - Fixed Assets_YF_K_Fixed Assets 03 &amp; 04-2_K_YF_Fixed Assets-12.22" xfId="9608"/>
    <cellStyle name="_BK - U - Revenue, Cost &amp; Expenses_BK - U - Revenue, Cost &amp; Expenses_BK - U - May 18_DEG- K - Fixed Assets_YF_K_Fixed Assets 03 &amp; 04-3" xfId="9610"/>
    <cellStyle name="_BK - U - Revenue, Cost &amp; Expenses_BK - U - Revenue, Cost &amp; Expenses_BK - U - May 18_DEG- K - Fixed Assets_YF_K_Fixed Assets 03 &amp; 04-3 2" xfId="9612"/>
    <cellStyle name="_BK - U - Revenue, Cost &amp; Expenses_BK - U - Revenue, Cost &amp; Expenses_BK - U - May 18_DEG- K - Fixed Assets_YF_K_Fixed Assets 03 &amp; 04-3_addition2003" xfId="9615"/>
    <cellStyle name="_BK - U - Revenue, Cost &amp; Expenses_BK - U - Revenue, Cost &amp; Expenses_BK - U - May 18_DEG- K - Fixed Assets_YF_K_Fixed Assets 03 &amp; 04-3_Book1" xfId="1964"/>
    <cellStyle name="_BK - U - Revenue, Cost &amp; Expenses_BK - U - Revenue, Cost &amp; Expenses_BK - U - May 18_DEG- K - Fixed Assets_YF_K_Fixed Assets 03 &amp; 04-3_Book1 2" xfId="9616"/>
    <cellStyle name="_BK - U - Revenue, Cost &amp; Expenses_BK - U - Revenue, Cost &amp; Expenses_BK - U - May 18_DEG- K - Fixed Assets_YF_K_Fixed Assets 03 &amp; 04-3_D" xfId="9619"/>
    <cellStyle name="_BK - U - Revenue, Cost &amp; Expenses_BK - U - Revenue, Cost &amp; Expenses_BK - U - May 18_DEG- K - Fixed Assets_YF_K_Fixed Assets 03 &amp; 04-3_K_YF_Fixed Assets-12.22" xfId="9621"/>
    <cellStyle name="_BK - U - Revenue, Cost &amp; Expenses_BK - U - Revenue, Cost &amp; Expenses_BK - U - May 18_DEG- K - Fixed Assets_YF_K_Fixed assets 2" xfId="9622"/>
    <cellStyle name="_BK - U - Revenue, Cost &amp; Expenses_BK - U - Revenue, Cost &amp; Expenses_BK - U - May 18_DEG- K - Fixed Assets_YF_K_Fixed assets_addition2003" xfId="9624"/>
    <cellStyle name="_BK - U - Revenue, Cost &amp; Expenses_BK - U - Revenue, Cost &amp; Expenses_BK - U - May 18_DEG- K - Fixed Assets_YF_K_Fixed assets_Book1" xfId="9625"/>
    <cellStyle name="_BK - U - Revenue, Cost &amp; Expenses_BK - U - Revenue, Cost &amp; Expenses_BK - U - May 18_DEG- K - Fixed Assets_YF_K_Fixed assets_D" xfId="9631"/>
    <cellStyle name="_BK - U - Revenue, Cost &amp; Expenses_BK - U - Revenue, Cost &amp; Expenses_BK - U - May 18_DEG- K - Fixed Assets_YF_K_Fixed assets_K_YF_Fixed Assets-12.22" xfId="9633"/>
    <cellStyle name="_BK - U - Revenue, Cost &amp; Expenses_BK - U - Revenue, Cost &amp; Expenses_BK - U - May 18_DEG- K - Fixed Assets_YF_K_Fixed assets_K_YF_Fixed Assets-12.22 2" xfId="7736"/>
    <cellStyle name="_BK - U - Revenue, Cost &amp; Expenses_BK - U - Revenue, Cost &amp; Expenses_BK - U - May 18_K_YF_Fixed Assets-12.22" xfId="9634"/>
    <cellStyle name="_BK - U - Revenue, Cost &amp; Expenses_BK - U - Revenue, Cost &amp; Expenses_BK - U - May 18_K_YF_Fixed Assets-12.22 2" xfId="9637"/>
    <cellStyle name="_BK - U - Revenue, Cost &amp; Expenses_BK - U - Revenue, Cost &amp; Expenses_BK - U - Revenue, Cost &amp; Expenses" xfId="9638"/>
    <cellStyle name="_BK - U - Revenue, Cost &amp; Expenses_BK - U - Revenue, Cost &amp; Expenses_BK - U - Revenue, Cost &amp; Expenses 2" xfId="9640"/>
    <cellStyle name="_BK - U - Revenue, Cost &amp; Expenses_BK - U - Revenue, Cost &amp; Expenses_BK - U - Revenue, Cost &amp; Expenses_addition2003" xfId="9644"/>
    <cellStyle name="_BK - U - Revenue, Cost &amp; Expenses_BK - U - Revenue, Cost &amp; Expenses_BK - U - Revenue, Cost &amp; Expenses_Book1" xfId="6539"/>
    <cellStyle name="_BK - U - Revenue, Cost &amp; Expenses_BK - U - Revenue, Cost &amp; Expenses_BK - U - Revenue, Cost &amp; Expenses_Book1 2" xfId="9646"/>
    <cellStyle name="_BK - U - Revenue, Cost &amp; Expenses_BK - U - Revenue, Cost &amp; Expenses_BK - U - Revenue, Cost &amp; Expenses_D" xfId="9648"/>
    <cellStyle name="_BK - U - Revenue, Cost &amp; Expenses_BK - U - Revenue, Cost &amp; Expenses_BK - U - Revenue, Cost &amp; Expenses_DEG- K - Fixed Assets" xfId="9649"/>
    <cellStyle name="_BK - U - Revenue, Cost &amp; Expenses_BK - U - Revenue, Cost &amp; Expenses_BK - U - Revenue, Cost &amp; Expenses_DEG- K - Fixed Assets 2" xfId="9650"/>
    <cellStyle name="_BK - U - Revenue, Cost &amp; Expenses_BK - U - Revenue, Cost &amp; Expenses_BK - U - Revenue, Cost &amp; Expenses_DEG- K - Fixed Assets_K_YF_Fixed Assets-12.13" xfId="9651"/>
    <cellStyle name="_BK - U - Revenue, Cost &amp; Expenses_BK - U - Revenue, Cost &amp; Expenses_BK - U - Revenue, Cost &amp; Expenses_DEG- K - Fixed Assets_K_YF_Fixed Assets-12.13_addition2003" xfId="9653"/>
    <cellStyle name="_BK - U - Revenue, Cost &amp; Expenses_BK - U - Revenue, Cost &amp; Expenses_BK - U - Revenue, Cost &amp; Expenses_DEG- K - Fixed Assets_K_YF_Fixed Assets-12.13_addition2003 2" xfId="9654"/>
    <cellStyle name="_BK - U - Revenue, Cost &amp; Expenses_BK - U - Revenue, Cost &amp; Expenses_BK - U - Revenue, Cost &amp; Expenses_DEG- K - Fixed Assets_K_YF_Fixed Assets-12.13_Book1" xfId="9655"/>
    <cellStyle name="_BK - U - Revenue, Cost &amp; Expenses_BK - U - Revenue, Cost &amp; Expenses_BK - U - Revenue, Cost &amp; Expenses_DEG- K - Fixed Assets_K_YF_Fixed Assets-12.13_Book1 2" xfId="2678"/>
    <cellStyle name="_BK - U - Revenue, Cost &amp; Expenses_BK - U - Revenue, Cost &amp; Expenses_BK - U - Revenue, Cost &amp; Expenses_DEG- K - Fixed Assets_K_YF_Fixed Assets-12.13_D" xfId="9657"/>
    <cellStyle name="_BK - U - Revenue, Cost &amp; Expenses_BK - U - Revenue, Cost &amp; Expenses_BK - U - Revenue, Cost &amp; Expenses_DEG- K - Fixed Assets_K_YF_Fixed Assets-12.13_K_YF_Fixed Assets-12.22" xfId="9658"/>
    <cellStyle name="_BK - U - Revenue, Cost &amp; Expenses_BK - U - Revenue, Cost &amp; Expenses_BK - U - Revenue, Cost &amp; Expenses_DEG- K - Fixed Assets_K_YF_Fixed Assets-12.13_K_YF_Fixed Assets-12.22 2" xfId="9660"/>
    <cellStyle name="_BK - U - Revenue, Cost &amp; Expenses_BK - U - Revenue, Cost &amp; Expenses_BK - U - Revenue, Cost &amp; Expenses_DEG- K - Fixed Assets_SX-FA-12.14" xfId="9662"/>
    <cellStyle name="_BK - U - Revenue, Cost &amp; Expenses_BK - U - Revenue, Cost &amp; Expenses_BK - U - Revenue, Cost &amp; Expenses_DEG- K - Fixed Assets_SX-FA-12.14 2" xfId="9663"/>
    <cellStyle name="_BK - U - Revenue, Cost &amp; Expenses_BK - U - Revenue, Cost &amp; Expenses_BK - U - Revenue, Cost &amp; Expenses_DEG- K - Fixed Assets_SX-FA-12.14_addition2003" xfId="9664"/>
    <cellStyle name="_BK - U - Revenue, Cost &amp; Expenses_BK - U - Revenue, Cost &amp; Expenses_BK - U - Revenue, Cost &amp; Expenses_DEG- K - Fixed Assets_SX-FA-12.14_addition2003 2" xfId="9667"/>
    <cellStyle name="_BK - U - Revenue, Cost &amp; Expenses_BK - U - Revenue, Cost &amp; Expenses_BK - U - Revenue, Cost &amp; Expenses_DEG- K - Fixed Assets_SX-FA-12.14_Book1" xfId="9669"/>
    <cellStyle name="_BK - U - Revenue, Cost &amp; Expenses_BK - U - Revenue, Cost &amp; Expenses_BK - U - Revenue, Cost &amp; Expenses_DEG- K - Fixed Assets_SX-FA-12.14_Book1 2" xfId="9670"/>
    <cellStyle name="_BK - U - Revenue, Cost &amp; Expenses_BK - U - Revenue, Cost &amp; Expenses_BK - U - Revenue, Cost &amp; Expenses_DEG- K - Fixed Assets_SX-FA-12.14_D" xfId="9671"/>
    <cellStyle name="_BK - U - Revenue, Cost &amp; Expenses_BK - U - Revenue, Cost &amp; Expenses_BK - U - Revenue, Cost &amp; Expenses_DEG- K - Fixed Assets_SX-FA-12.14_K_YF_Fixed Assets-12.22" xfId="9673"/>
    <cellStyle name="_BK - U - Revenue, Cost &amp; Expenses_BK - U - Revenue, Cost &amp; Expenses_BK - U - Revenue, Cost &amp; Expenses_DEG- K - Fixed Assets_SX-FA-12.14_K_YF_Fixed Assets-12.22 2" xfId="9675"/>
    <cellStyle name="_BK - U - Revenue, Cost &amp; Expenses_BK - U - Revenue, Cost &amp; Expenses_BK - U - Revenue, Cost &amp; Expenses_DEG- K - Fixed Assets_YF_K_Fixed assets" xfId="9676"/>
    <cellStyle name="_BK - U - Revenue, Cost &amp; Expenses_BK - U - Revenue, Cost &amp; Expenses_BK - U - Revenue, Cost &amp; Expenses_DEG- K - Fixed Assets_YF_K_Fixed Assets 03 &amp; 04" xfId="9677"/>
    <cellStyle name="_BK - U - Revenue, Cost &amp; Expenses_BK - U - Revenue, Cost &amp; Expenses_BK - U - Revenue, Cost &amp; Expenses_DEG- K - Fixed Assets_YF_K_Fixed Assets 03 &amp; 04_addition2003" xfId="9678"/>
    <cellStyle name="_BK - U - Revenue, Cost &amp; Expenses_BK - U - Revenue, Cost &amp; Expenses_BK - U - Revenue, Cost &amp; Expenses_DEG- K - Fixed Assets_YF_K_Fixed Assets 03 &amp; 04_addition2003 2" xfId="9681"/>
    <cellStyle name="_BK - U - Revenue, Cost &amp; Expenses_BK - U - Revenue, Cost &amp; Expenses_BK - U - Revenue, Cost &amp; Expenses_DEG- K - Fixed Assets_YF_K_Fixed Assets 03 &amp; 04_Book1" xfId="9684"/>
    <cellStyle name="_BK - U - Revenue, Cost &amp; Expenses_BK - U - Revenue, Cost &amp; Expenses_BK - U - Revenue, Cost &amp; Expenses_DEG- K - Fixed Assets_YF_K_Fixed Assets 03 &amp; 04_D" xfId="9685"/>
    <cellStyle name="_BK - U - Revenue, Cost &amp; Expenses_BK - U - Revenue, Cost &amp; Expenses_BK - U - Revenue, Cost &amp; Expenses_DEG- K - Fixed Assets_YF_K_Fixed Assets 03 &amp; 04_D 2" xfId="9686"/>
    <cellStyle name="_BK - U - Revenue, Cost &amp; Expenses_BK - U - Revenue, Cost &amp; Expenses_BK - U - Revenue, Cost &amp; Expenses_DEG- K - Fixed Assets_YF_K_Fixed Assets 03 &amp; 04_K_YF_Fixed Assets-12.22" xfId="3685"/>
    <cellStyle name="_BK - U - Revenue, Cost &amp; Expenses_BK - U - Revenue, Cost &amp; Expenses_BK - U - Revenue, Cost &amp; Expenses_DEG- K - Fixed Assets_YF_K_Fixed Assets 03 &amp; 04_K_YF_Fixed Assets-12.22 2" xfId="9687"/>
    <cellStyle name="_BK - U - Revenue, Cost &amp; Expenses_BK - U - Revenue, Cost &amp; Expenses_BK - U - Revenue, Cost &amp; Expenses_DEG- K - Fixed Assets_YF_K_Fixed Assets 03 &amp; 04-1" xfId="9691"/>
    <cellStyle name="_BK - U - Revenue, Cost &amp; Expenses_BK - U - Revenue, Cost &amp; Expenses_BK - U - Revenue, Cost &amp; Expenses_DEG- K - Fixed Assets_YF_K_Fixed Assets 03 &amp; 04-1 2" xfId="9695"/>
    <cellStyle name="_BK - U - Revenue, Cost &amp; Expenses_BK - U - Revenue, Cost &amp; Expenses_BK - U - Revenue, Cost &amp; Expenses_DEG- K - Fixed Assets_YF_K_Fixed Assets 03 &amp; 04-1_addition2003" xfId="9698"/>
    <cellStyle name="_BK - U - Revenue, Cost &amp; Expenses_BK - U - Revenue, Cost &amp; Expenses_BK - U - Revenue, Cost &amp; Expenses_DEG- K - Fixed Assets_YF_K_Fixed Assets 03 &amp; 04-1_Book1" xfId="9699"/>
    <cellStyle name="_BK - U - Revenue, Cost &amp; Expenses_BK - U - Revenue, Cost &amp; Expenses_BK - U - Revenue, Cost &amp; Expenses_DEG- K - Fixed Assets_YF_K_Fixed Assets 03 &amp; 04-1_Book1 2" xfId="9700"/>
    <cellStyle name="_BK - U - Revenue, Cost &amp; Expenses_BK - U - Revenue, Cost &amp; Expenses_BK - U - Revenue, Cost &amp; Expenses_DEG- K - Fixed Assets_YF_K_Fixed Assets 03 &amp; 04-1_D" xfId="9701"/>
    <cellStyle name="_BK - U - Revenue, Cost &amp; Expenses_BK - U - Revenue, Cost &amp; Expenses_BK - U - Revenue, Cost &amp; Expenses_DEG- K - Fixed Assets_YF_K_Fixed Assets 03 &amp; 04-1_D 2" xfId="9703"/>
    <cellStyle name="_BK - U - Revenue, Cost &amp; Expenses_BK - U - Revenue, Cost &amp; Expenses_BK - U - Revenue, Cost &amp; Expenses_DEG- K - Fixed Assets_YF_K_Fixed Assets 03 &amp; 04-1_K_YF_Fixed Assets-12.22" xfId="9705"/>
    <cellStyle name="_BK - U - Revenue, Cost &amp; Expenses_BK - U - Revenue, Cost &amp; Expenses_BK - U - Revenue, Cost &amp; Expenses_DEG- K - Fixed Assets_YF_K_Fixed Assets 03 &amp; 04-1_K_YF_Fixed Assets-12.22 2" xfId="9706"/>
    <cellStyle name="_BK - U - Revenue, Cost &amp; Expenses_BK - U - Revenue, Cost &amp; Expenses_BK - U - Revenue, Cost &amp; Expenses_DEG- K - Fixed Assets_YF_K_Fixed Assets 03 &amp; 04-2" xfId="9707"/>
    <cellStyle name="_BK - U - Revenue, Cost &amp; Expenses_BK - U - Revenue, Cost &amp; Expenses_BK - U - Revenue, Cost &amp; Expenses_DEG- K - Fixed Assets_YF_K_Fixed Assets 03 &amp; 04-2 2" xfId="9712"/>
    <cellStyle name="_BK - U - Revenue, Cost &amp; Expenses_BK - U - Revenue, Cost &amp; Expenses_BK - U - Revenue, Cost &amp; Expenses_DEG- K - Fixed Assets_YF_K_Fixed Assets 03 &amp; 04-2_addition2003" xfId="9715"/>
    <cellStyle name="_BK - U - Revenue, Cost &amp; Expenses_BK - U - Revenue, Cost &amp; Expenses_BK - U - Revenue, Cost &amp; Expenses_DEG- K - Fixed Assets_YF_K_Fixed Assets 03 &amp; 04-2_Book1" xfId="9716"/>
    <cellStyle name="_BK - U - Revenue, Cost &amp; Expenses_BK - U - Revenue, Cost &amp; Expenses_BK - U - Revenue, Cost &amp; Expenses_DEG- K - Fixed Assets_YF_K_Fixed Assets 03 &amp; 04-2_Book1 2" xfId="9718"/>
    <cellStyle name="_BK - U - Revenue, Cost &amp; Expenses_BK - U - Revenue, Cost &amp; Expenses_BK - U - Revenue, Cost &amp; Expenses_DEG- K - Fixed Assets_YF_K_Fixed Assets 03 &amp; 04-2_D" xfId="9719"/>
    <cellStyle name="_BK - U - Revenue, Cost &amp; Expenses_BK - U - Revenue, Cost &amp; Expenses_BK - U - Revenue, Cost &amp; Expenses_DEG- K - Fixed Assets_YF_K_Fixed Assets 03 &amp; 04-2_D 2" xfId="9720"/>
    <cellStyle name="_BK - U - Revenue, Cost &amp; Expenses_BK - U - Revenue, Cost &amp; Expenses_BK - U - Revenue, Cost &amp; Expenses_DEG- K - Fixed Assets_YF_K_Fixed Assets 03 &amp; 04-2_K_YF_Fixed Assets-12.22" xfId="9721"/>
    <cellStyle name="_BK - U - Revenue, Cost &amp; Expenses_BK - U - Revenue, Cost &amp; Expenses_BK - U - Revenue, Cost &amp; Expenses_DEG- K - Fixed Assets_YF_K_Fixed Assets 03 &amp; 04-3" xfId="9723"/>
    <cellStyle name="_BK - U - Revenue, Cost &amp; Expenses_BK - U - Revenue, Cost &amp; Expenses_BK - U - Revenue, Cost &amp; Expenses_DEG- K - Fixed Assets_YF_K_Fixed Assets 03 &amp; 04-3 2" xfId="9729"/>
    <cellStyle name="_BK - U - Revenue, Cost &amp; Expenses_BK - U - Revenue, Cost &amp; Expenses_BK - U - Revenue, Cost &amp; Expenses_DEG- K - Fixed Assets_YF_K_Fixed Assets 03 &amp; 04-3_addition2003" xfId="9731"/>
    <cellStyle name="_BK - U - Revenue, Cost &amp; Expenses_BK - U - Revenue, Cost &amp; Expenses_BK - U - Revenue, Cost &amp; Expenses_DEG- K - Fixed Assets_YF_K_Fixed Assets 03 &amp; 04-3_Book1" xfId="9733"/>
    <cellStyle name="_BK - U - Revenue, Cost &amp; Expenses_BK - U - Revenue, Cost &amp; Expenses_BK - U - Revenue, Cost &amp; Expenses_DEG- K - Fixed Assets_YF_K_Fixed Assets 03 &amp; 04-3_D" xfId="9735"/>
    <cellStyle name="_BK - U - Revenue, Cost &amp; Expenses_BK - U - Revenue, Cost &amp; Expenses_BK - U - Revenue, Cost &amp; Expenses_DEG- K - Fixed Assets_YF_K_Fixed Assets 03 &amp; 04-3_D 2" xfId="9738"/>
    <cellStyle name="_BK - U - Revenue, Cost &amp; Expenses_BK - U - Revenue, Cost &amp; Expenses_BK - U - Revenue, Cost &amp; Expenses_DEG- K - Fixed Assets_YF_K_Fixed Assets 03 &amp; 04-3_K_YF_Fixed Assets-12.22" xfId="9739"/>
    <cellStyle name="_BK - U - Revenue, Cost &amp; Expenses_BK - U - Revenue, Cost &amp; Expenses_BK - U - Revenue, Cost &amp; Expenses_DEG- K - Fixed Assets_YF_K_Fixed Assets 03 &amp; 04-3_K_YF_Fixed Assets-12.22 2" xfId="9740"/>
    <cellStyle name="_BK - U - Revenue, Cost &amp; Expenses_BK - U - Revenue, Cost &amp; Expenses_BK - U - Revenue, Cost &amp; Expenses_DEG- K - Fixed Assets_YF_K_Fixed assets 2" xfId="9741"/>
    <cellStyle name="_BK - U - Revenue, Cost &amp; Expenses_BK - U - Revenue, Cost &amp; Expenses_BK - U - Revenue, Cost &amp; Expenses_DEG- K - Fixed Assets_YF_K_Fixed assets_addition2003" xfId="9742"/>
    <cellStyle name="_BK - U - Revenue, Cost &amp; Expenses_BK - U - Revenue, Cost &amp; Expenses_BK - U - Revenue, Cost &amp; Expenses_DEG- K - Fixed Assets_YF_K_Fixed assets_Book1" xfId="9746"/>
    <cellStyle name="_BK - U - Revenue, Cost &amp; Expenses_BK - U - Revenue, Cost &amp; Expenses_BK - U - Revenue, Cost &amp; Expenses_DEG- K - Fixed Assets_YF_K_Fixed assets_D" xfId="9748"/>
    <cellStyle name="_BK - U - Revenue, Cost &amp; Expenses_BK - U - Revenue, Cost &amp; Expenses_BK - U - Revenue, Cost &amp; Expenses_DEG- K - Fixed Assets_YF_K_Fixed assets_D 2" xfId="9750"/>
    <cellStyle name="_BK - U - Revenue, Cost &amp; Expenses_BK - U - Revenue, Cost &amp; Expenses_BK - U - Revenue, Cost &amp; Expenses_DEG- K - Fixed Assets_YF_K_Fixed assets_K_YF_Fixed Assets-12.22" xfId="9751"/>
    <cellStyle name="_BK - U - Revenue, Cost &amp; Expenses_BK - U - Revenue, Cost &amp; Expenses_BK - U - Revenue, Cost &amp; Expenses_K_YF_Fixed Assets-12.22" xfId="9753"/>
    <cellStyle name="_BK - U - Revenue, Cost &amp; Expenses_BK - U - Revenue, Cost &amp; Expenses_BK for consol package" xfId="9757"/>
    <cellStyle name="_BK - U - Revenue, Cost &amp; Expenses_BK - U - Revenue, Cost &amp; Expenses_BK for consol package_2006年佛山车轮审计资料（安永）" xfId="9759"/>
    <cellStyle name="_BK - U - Revenue, Cost &amp; Expenses_BK - U - Revenue, Cost &amp; Expenses_BK for consol package_2006年佛山车轮审计资料（安永）_OS of F09" xfId="9761"/>
    <cellStyle name="_BK - U - Revenue, Cost &amp; Expenses_BK - U - Revenue, Cost &amp; Expenses_BK for consol package_BK - technical service" xfId="9763"/>
    <cellStyle name="_BK - U - Revenue, Cost &amp; Expenses_BK - U - Revenue, Cost &amp; Expenses_BK for consol package_BK - technical service_2006年佛山车轮审计资料（安永）" xfId="9764"/>
    <cellStyle name="_BK - U - Revenue, Cost &amp; Expenses_BK - U - Revenue, Cost &amp; Expenses_BK for consol package_BK - technical service_2006年佛山车轮审计资料（安永）_OS of F09" xfId="4041"/>
    <cellStyle name="_BK - U - Revenue, Cost &amp; Expenses_BK - U - Revenue, Cost &amp; Expenses_BK for consol package_BK - technical service_OS of F09" xfId="9766"/>
    <cellStyle name="_BK - U - Revenue, Cost &amp; Expenses_BK - U - Revenue, Cost &amp; Expenses_BK for consol package_BK - technical service_公司信息（往来款函证）" xfId="8792"/>
    <cellStyle name="_BK - U - Revenue, Cost &amp; Expenses_BK - U - Revenue, Cost &amp; Expenses_BK for consol package_BK - technical service_公司信息（往来款函证）_2006年佛山车轮审计资料（安永）" xfId="9771"/>
    <cellStyle name="_BK - U - Revenue, Cost &amp; Expenses_BK - U - Revenue, Cost &amp; Expenses_BK for consol package_BK - technical service_公司信息（往来款函证）_2006年佛山车轮审计资料（安永）_OS of F09" xfId="9773"/>
    <cellStyle name="_BK - U - Revenue, Cost &amp; Expenses_BK - U - Revenue, Cost &amp; Expenses_BK for consol package_BK - technical service_公司信息（往来款函证）_OS of F09" xfId="9776"/>
    <cellStyle name="_BK - U - Revenue, Cost &amp; Expenses_BK - U - Revenue, Cost &amp; Expenses_BK for consol package_OS of F09" xfId="9778"/>
    <cellStyle name="_BK - U - Revenue, Cost &amp; Expenses_BK - U - Revenue, Cost &amp; Expenses_BK for consol package_公司信息（往来款函证）" xfId="9780"/>
    <cellStyle name="_BK - U - Revenue, Cost &amp; Expenses_BK - U - Revenue, Cost &amp; Expenses_BK for consol package_公司信息（往来款函证）_2006年佛山车轮审计资料（安永）" xfId="9782"/>
    <cellStyle name="_BK - U - Revenue, Cost &amp; Expenses_BK - U - Revenue, Cost &amp; Expenses_BK for consol package_公司信息（往来款函证）_2006年佛山车轮审计资料（安永）_OS of F09" xfId="9785"/>
    <cellStyle name="_BK - U - Revenue, Cost &amp; Expenses_BK - U - Revenue, Cost &amp; Expenses_BK for consol package_公司信息（往来款函证）_OS of F09" xfId="9786"/>
    <cellStyle name="_BK - U - Revenue, Cost &amp; Expenses_BK - U - Revenue, Cost &amp; Expenses_Book1" xfId="9789"/>
    <cellStyle name="_BK - U - Revenue, Cost &amp; Expenses_BK - U - Revenue, Cost &amp; Expenses_D" xfId="9791"/>
    <cellStyle name="_BK - U - Revenue, Cost &amp; Expenses_BK - U - Revenue, Cost &amp; Expenses_DEG- K - Fixed Assets" xfId="9794"/>
    <cellStyle name="_BK - U - Revenue, Cost &amp; Expenses_BK - U - Revenue, Cost &amp; Expenses_DEG- K - Fixed Assets_K_YF_Fixed Assets-12.13" xfId="9796"/>
    <cellStyle name="_BK - U - Revenue, Cost &amp; Expenses_BK - U - Revenue, Cost &amp; Expenses_DEG- K - Fixed Assets_K_YF_Fixed Assets-12.13_addition2003" xfId="9798"/>
    <cellStyle name="_BK - U - Revenue, Cost &amp; Expenses_BK - U - Revenue, Cost &amp; Expenses_DEG- K - Fixed Assets_K_YF_Fixed Assets-12.13_Book1" xfId="9799"/>
    <cellStyle name="_BK - U - Revenue, Cost &amp; Expenses_BK - U - Revenue, Cost &amp; Expenses_DEG- K - Fixed Assets_K_YF_Fixed Assets-12.13_D" xfId="9801"/>
    <cellStyle name="_BK - U - Revenue, Cost &amp; Expenses_BK - U - Revenue, Cost &amp; Expenses_DEG- K - Fixed Assets_K_YF_Fixed Assets-12.13_K_YF_Fixed Assets-12.22" xfId="9803"/>
    <cellStyle name="_BK - U - Revenue, Cost &amp; Expenses_BK - U - Revenue, Cost &amp; Expenses_DEG- K - Fixed Assets_SX-FA-12.14" xfId="9806"/>
    <cellStyle name="_BK - U - Revenue, Cost &amp; Expenses_BK - U - Revenue, Cost &amp; Expenses_DEG- K - Fixed Assets_SX-FA-12.14 2" xfId="9810"/>
    <cellStyle name="_BK - U - Revenue, Cost &amp; Expenses_BK - U - Revenue, Cost &amp; Expenses_DEG- K - Fixed Assets_SX-FA-12.14_addition2003" xfId="9811"/>
    <cellStyle name="_BK - U - Revenue, Cost &amp; Expenses_BK - U - Revenue, Cost &amp; Expenses_DEG- K - Fixed Assets_SX-FA-12.14_Book1" xfId="2889"/>
    <cellStyle name="_BK - U - Revenue, Cost &amp; Expenses_BK - U - Revenue, Cost &amp; Expenses_DEG- K - Fixed Assets_SX-FA-12.14_Book1 2" xfId="9812"/>
    <cellStyle name="_BK - U - Revenue, Cost &amp; Expenses_BK - U - Revenue, Cost &amp; Expenses_DEG- K - Fixed Assets_SX-FA-12.14_D" xfId="4330"/>
    <cellStyle name="_BK - U - Revenue, Cost &amp; Expenses_BK - U - Revenue, Cost &amp; Expenses_DEG- K - Fixed Assets_SX-FA-12.14_K_YF_Fixed Assets-12.22" xfId="9813"/>
    <cellStyle name="_BK - U - Revenue, Cost &amp; Expenses_BK - U - Revenue, Cost &amp; Expenses_DEG- K - Fixed Assets_SX-FA-12.14_K_YF_Fixed Assets-12.22 2" xfId="9816"/>
    <cellStyle name="_BK - U - Revenue, Cost &amp; Expenses_BK - U - Revenue, Cost &amp; Expenses_DEG- K - Fixed Assets_YF_K_Fixed assets" xfId="9819"/>
    <cellStyle name="_BK - U - Revenue, Cost &amp; Expenses_BK - U - Revenue, Cost &amp; Expenses_DEG- K - Fixed Assets_YF_K_Fixed Assets 03 &amp; 04" xfId="9822"/>
    <cellStyle name="_BK - U - Revenue, Cost &amp; Expenses_BK - U - Revenue, Cost &amp; Expenses_DEG- K - Fixed Assets_YF_K_Fixed Assets 03 &amp; 04_addition2003" xfId="9824"/>
    <cellStyle name="_BK - U - Revenue, Cost &amp; Expenses_BK - U - Revenue, Cost &amp; Expenses_DEG- K - Fixed Assets_YF_K_Fixed Assets 03 &amp; 04_Book1" xfId="4349"/>
    <cellStyle name="_BK - U - Revenue, Cost &amp; Expenses_BK - U - Revenue, Cost &amp; Expenses_DEG- K - Fixed Assets_YF_K_Fixed Assets 03 &amp; 04_D" xfId="9825"/>
    <cellStyle name="_BK - U - Revenue, Cost &amp; Expenses_BK - U - Revenue, Cost &amp; Expenses_DEG- K - Fixed Assets_YF_K_Fixed Assets 03 &amp; 04_K_YF_Fixed Assets-12.22" xfId="7898"/>
    <cellStyle name="_BK - U - Revenue, Cost &amp; Expenses_BK - U - Revenue, Cost &amp; Expenses_DEG- K - Fixed Assets_YF_K_Fixed Assets 03 &amp; 04_K_YF_Fixed Assets-12.22 2" xfId="9827"/>
    <cellStyle name="_BK - U - Revenue, Cost &amp; Expenses_BK - U - Revenue, Cost &amp; Expenses_DEG- K - Fixed Assets_YF_K_Fixed Assets 03 &amp; 04-1" xfId="9828"/>
    <cellStyle name="_BK - U - Revenue, Cost &amp; Expenses_BK - U - Revenue, Cost &amp; Expenses_DEG- K - Fixed Assets_YF_K_Fixed Assets 03 &amp; 04-1_addition2003" xfId="1975"/>
    <cellStyle name="_BK - U - Revenue, Cost &amp; Expenses_BK - U - Revenue, Cost &amp; Expenses_DEG- K - Fixed Assets_YF_K_Fixed Assets 03 &amp; 04-1_addition2003 2" xfId="1794"/>
    <cellStyle name="_BK - U - Revenue, Cost &amp; Expenses_BK - U - Revenue, Cost &amp; Expenses_DEG- K - Fixed Assets_YF_K_Fixed Assets 03 &amp; 04-1_Book1" xfId="9830"/>
    <cellStyle name="_BK - U - Revenue, Cost &amp; Expenses_BK - U - Revenue, Cost &amp; Expenses_DEG- K - Fixed Assets_YF_K_Fixed Assets 03 &amp; 04-1_Book1 2" xfId="9831"/>
    <cellStyle name="_BK - U - Revenue, Cost &amp; Expenses_BK - U - Revenue, Cost &amp; Expenses_DEG- K - Fixed Assets_YF_K_Fixed Assets 03 &amp; 04-1_D" xfId="9833"/>
    <cellStyle name="_BK - U - Revenue, Cost &amp; Expenses_BK - U - Revenue, Cost &amp; Expenses_DEG- K - Fixed Assets_YF_K_Fixed Assets 03 &amp; 04-1_K_YF_Fixed Assets-12.22" xfId="9835"/>
    <cellStyle name="_BK - U - Revenue, Cost &amp; Expenses_BK - U - Revenue, Cost &amp; Expenses_DEG- K - Fixed Assets_YF_K_Fixed Assets 03 &amp; 04-1_K_YF_Fixed Assets-12.22 2" xfId="9836"/>
    <cellStyle name="_BK - U - Revenue, Cost &amp; Expenses_BK - U - Revenue, Cost &amp; Expenses_DEG- K - Fixed Assets_YF_K_Fixed Assets 03 &amp; 04-2" xfId="9838"/>
    <cellStyle name="_BK - U - Revenue, Cost &amp; Expenses_BK - U - Revenue, Cost &amp; Expenses_DEG- K - Fixed Assets_YF_K_Fixed Assets 03 &amp; 04-2_addition2003" xfId="9841"/>
    <cellStyle name="_BK - U - Revenue, Cost &amp; Expenses_BK - U - Revenue, Cost &amp; Expenses_DEG- K - Fixed Assets_YF_K_Fixed Assets 03 &amp; 04-2_addition2003 2" xfId="5985"/>
    <cellStyle name="_BK - U - Revenue, Cost &amp; Expenses_BK - U - Revenue, Cost &amp; Expenses_DEG- K - Fixed Assets_YF_K_Fixed Assets 03 &amp; 04-2_Book1" xfId="9843"/>
    <cellStyle name="_BK - U - Revenue, Cost &amp; Expenses_BK - U - Revenue, Cost &amp; Expenses_DEG- K - Fixed Assets_YF_K_Fixed Assets 03 &amp; 04-2_D" xfId="9845"/>
    <cellStyle name="_BK - U - Revenue, Cost &amp; Expenses_BK - U - Revenue, Cost &amp; Expenses_DEG- K - Fixed Assets_YF_K_Fixed Assets 03 &amp; 04-2_K_YF_Fixed Assets-12.22" xfId="9848"/>
    <cellStyle name="_BK - U - Revenue, Cost &amp; Expenses_BK - U - Revenue, Cost &amp; Expenses_DEG- K - Fixed Assets_YF_K_Fixed Assets 03 &amp; 04-3" xfId="9849"/>
    <cellStyle name="_BK - U - Revenue, Cost &amp; Expenses_BK - U - Revenue, Cost &amp; Expenses_DEG- K - Fixed Assets_YF_K_Fixed Assets 03 &amp; 04-3_addition2003" xfId="9851"/>
    <cellStyle name="_BK - U - Revenue, Cost &amp; Expenses_BK - U - Revenue, Cost &amp; Expenses_DEG- K - Fixed Assets_YF_K_Fixed Assets 03 &amp; 04-3_addition2003 2" xfId="9852"/>
    <cellStyle name="_BK - U - Revenue, Cost &amp; Expenses_BK - U - Revenue, Cost &amp; Expenses_DEG- K - Fixed Assets_YF_K_Fixed Assets 03 &amp; 04-3_Book1" xfId="9853"/>
    <cellStyle name="_BK - U - Revenue, Cost &amp; Expenses_BK - U - Revenue, Cost &amp; Expenses_DEG- K - Fixed Assets_YF_K_Fixed Assets 03 &amp; 04-3_Book1 2" xfId="9854"/>
    <cellStyle name="_BK - U - Revenue, Cost &amp; Expenses_BK - U - Revenue, Cost &amp; Expenses_DEG- K - Fixed Assets_YF_K_Fixed Assets 03 &amp; 04-3_D" xfId="9856"/>
    <cellStyle name="_BK - U - Revenue, Cost &amp; Expenses_BK - U - Revenue, Cost &amp; Expenses_DEG- K - Fixed Assets_YF_K_Fixed Assets 03 &amp; 04-3_K_YF_Fixed Assets-12.22" xfId="9858"/>
    <cellStyle name="_BK - U - Revenue, Cost &amp; Expenses_BK - U - Revenue, Cost &amp; Expenses_DEG- K - Fixed Assets_YF_K_Fixed Assets 03 &amp; 04-3_K_YF_Fixed Assets-12.22 2" xfId="9859"/>
    <cellStyle name="_BK - U - Revenue, Cost &amp; Expenses_BK - U - Revenue, Cost &amp; Expenses_DEG- K - Fixed Assets_YF_K_Fixed assets_addition2003" xfId="9861"/>
    <cellStyle name="_BK - U - Revenue, Cost &amp; Expenses_BK - U - Revenue, Cost &amp; Expenses_DEG- K - Fixed Assets_YF_K_Fixed assets_addition2003 2" xfId="9635"/>
    <cellStyle name="_BK - U - Revenue, Cost &amp; Expenses_BK - U - Revenue, Cost &amp; Expenses_DEG- K - Fixed Assets_YF_K_Fixed assets_Book1" xfId="9863"/>
    <cellStyle name="_BK - U - Revenue, Cost &amp; Expenses_BK - U - Revenue, Cost &amp; Expenses_DEG- K - Fixed Assets_YF_K_Fixed assets_D" xfId="9866"/>
    <cellStyle name="_BK - U - Revenue, Cost &amp; Expenses_BK - U - Revenue, Cost &amp; Expenses_DEG- K - Fixed Assets_YF_K_Fixed assets_D 2" xfId="3185"/>
    <cellStyle name="_BK - U - Revenue, Cost &amp; Expenses_BK - U - Revenue, Cost &amp; Expenses_DEG- K - Fixed Assets_YF_K_Fixed assets_K_YF_Fixed Assets-12.22" xfId="9867"/>
    <cellStyle name="_BK - U - Revenue, Cost &amp; Expenses_BK - U - Revenue, Cost &amp; Expenses_DEG- K - Fixed Assets_YF_K_Fixed assets_K_YF_Fixed Assets-12.22 2" xfId="9869"/>
    <cellStyle name="_BK - U - Revenue, Cost &amp; Expenses_BK - U - Revenue, Cost &amp; Expenses_G&amp;A" xfId="9871"/>
    <cellStyle name="_BK - U - Revenue, Cost &amp; Expenses_BK - U - Revenue, Cost &amp; Expenses_G&amp;A 2" xfId="9872"/>
    <cellStyle name="_BK - U - Revenue, Cost &amp; Expenses_BK - U - Revenue, Cost &amp; Expenses_G&amp;A_addition2003" xfId="9874"/>
    <cellStyle name="_BK - U - Revenue, Cost &amp; Expenses_BK - U - Revenue, Cost &amp; Expenses_G&amp;A_Book1" xfId="9875"/>
    <cellStyle name="_BK - U - Revenue, Cost &amp; Expenses_BK - U - Revenue, Cost &amp; Expenses_G&amp;A_D" xfId="9878"/>
    <cellStyle name="_BK - U - Revenue, Cost &amp; Expenses_BK - U - Revenue, Cost &amp; Expenses_G&amp;A_DEG- K - Fixed Assets" xfId="9879"/>
    <cellStyle name="_BK - U - Revenue, Cost &amp; Expenses_BK - U - Revenue, Cost &amp; Expenses_G&amp;A_DEG- K - Fixed Assets 2" xfId="4619"/>
    <cellStyle name="_BK - U - Revenue, Cost &amp; Expenses_BK - U - Revenue, Cost &amp; Expenses_G&amp;A_DEG- K - Fixed Assets_K_YF_Fixed Assets-12.13" xfId="9880"/>
    <cellStyle name="_BK - U - Revenue, Cost &amp; Expenses_BK - U - Revenue, Cost &amp; Expenses_G&amp;A_DEG- K - Fixed Assets_K_YF_Fixed Assets-12.13 2" xfId="9883"/>
    <cellStyle name="_BK - U - Revenue, Cost &amp; Expenses_BK - U - Revenue, Cost &amp; Expenses_G&amp;A_DEG- K - Fixed Assets_K_YF_Fixed Assets-12.13_addition2003" xfId="9886"/>
    <cellStyle name="_BK - U - Revenue, Cost &amp; Expenses_BK - U - Revenue, Cost &amp; Expenses_G&amp;A_DEG- K - Fixed Assets_K_YF_Fixed Assets-12.13_Book1" xfId="9888"/>
    <cellStyle name="_BK - U - Revenue, Cost &amp; Expenses_BK - U - Revenue, Cost &amp; Expenses_G&amp;A_DEG- K - Fixed Assets_K_YF_Fixed Assets-12.13_Book1 2" xfId="9892"/>
    <cellStyle name="_BK - U - Revenue, Cost &amp; Expenses_BK - U - Revenue, Cost &amp; Expenses_G&amp;A_DEG- K - Fixed Assets_K_YF_Fixed Assets-12.13_D" xfId="9893"/>
    <cellStyle name="_BK - U - Revenue, Cost &amp; Expenses_BK - U - Revenue, Cost &amp; Expenses_G&amp;A_DEG- K - Fixed Assets_K_YF_Fixed Assets-12.13_K_YF_Fixed Assets-12.22" xfId="9894"/>
    <cellStyle name="_BK - U - Revenue, Cost &amp; Expenses_BK - U - Revenue, Cost &amp; Expenses_G&amp;A_DEG- K - Fixed Assets_K_YF_Fixed Assets-12.13_K_YF_Fixed Assets-12.22 2" xfId="9895"/>
    <cellStyle name="_BK - U - Revenue, Cost &amp; Expenses_BK - U - Revenue, Cost &amp; Expenses_G&amp;A_DEG- K - Fixed Assets_SX-FA-12.14" xfId="9896"/>
    <cellStyle name="_BK - U - Revenue, Cost &amp; Expenses_BK - U - Revenue, Cost &amp; Expenses_G&amp;A_DEG- K - Fixed Assets_SX-FA-12.14_addition2003" xfId="9897"/>
    <cellStyle name="_BK - U - Revenue, Cost &amp; Expenses_BK - U - Revenue, Cost &amp; Expenses_G&amp;A_DEG- K - Fixed Assets_SX-FA-12.14_Book1" xfId="2267"/>
    <cellStyle name="_BK - U - Revenue, Cost &amp; Expenses_BK - U - Revenue, Cost &amp; Expenses_G&amp;A_DEG- K - Fixed Assets_SX-FA-12.14_Book1 2" xfId="2272"/>
    <cellStyle name="_BK - U - Revenue, Cost &amp; Expenses_BK - U - Revenue, Cost &amp; Expenses_G&amp;A_DEG- K - Fixed Assets_SX-FA-12.14_D" xfId="9899"/>
    <cellStyle name="_BK - U - Revenue, Cost &amp; Expenses_BK - U - Revenue, Cost &amp; Expenses_G&amp;A_DEG- K - Fixed Assets_SX-FA-12.14_K_YF_Fixed Assets-12.22" xfId="9901"/>
    <cellStyle name="_BK - U - Revenue, Cost &amp; Expenses_BK - U - Revenue, Cost &amp; Expenses_G&amp;A_DEG- K - Fixed Assets_SX-FA-12.14_K_YF_Fixed Assets-12.22 2" xfId="9903"/>
    <cellStyle name="_BK - U - Revenue, Cost &amp; Expenses_BK - U - Revenue, Cost &amp; Expenses_G&amp;A_DEG- K - Fixed Assets_YF_K_Fixed assets" xfId="9905"/>
    <cellStyle name="_BK - U - Revenue, Cost &amp; Expenses_BK - U - Revenue, Cost &amp; Expenses_G&amp;A_DEG- K - Fixed Assets_YF_K_Fixed Assets 03 &amp; 04" xfId="9907"/>
    <cellStyle name="_BK - U - Revenue, Cost &amp; Expenses_BK - U - Revenue, Cost &amp; Expenses_G&amp;A_DEG- K - Fixed Assets_YF_K_Fixed Assets 03 &amp; 04_addition2003" xfId="9910"/>
    <cellStyle name="_BK - U - Revenue, Cost &amp; Expenses_BK - U - Revenue, Cost &amp; Expenses_G&amp;A_DEG- K - Fixed Assets_YF_K_Fixed Assets 03 &amp; 04_addition2003 2" xfId="9911"/>
    <cellStyle name="_BK - U - Revenue, Cost &amp; Expenses_BK - U - Revenue, Cost &amp; Expenses_G&amp;A_DEG- K - Fixed Assets_YF_K_Fixed Assets 03 &amp; 04_Book1" xfId="9913"/>
    <cellStyle name="_BK - U - Revenue, Cost &amp; Expenses_BK - U - Revenue, Cost &amp; Expenses_G&amp;A_DEG- K - Fixed Assets_YF_K_Fixed Assets 03 &amp; 04_Book1 2" xfId="9914"/>
    <cellStyle name="_BK - U - Revenue, Cost &amp; Expenses_BK - U - Revenue, Cost &amp; Expenses_G&amp;A_DEG- K - Fixed Assets_YF_K_Fixed Assets 03 &amp; 04_D" xfId="9915"/>
    <cellStyle name="_BK - U - Revenue, Cost &amp; Expenses_BK - U - Revenue, Cost &amp; Expenses_G&amp;A_DEG- K - Fixed Assets_YF_K_Fixed Assets 03 &amp; 04_K_YF_Fixed Assets-12.22" xfId="9917"/>
    <cellStyle name="_BK - U - Revenue, Cost &amp; Expenses_BK - U - Revenue, Cost &amp; Expenses_G&amp;A_DEG- K - Fixed Assets_YF_K_Fixed Assets 03 &amp; 04-1" xfId="9919"/>
    <cellStyle name="_BK - U - Revenue, Cost &amp; Expenses_BK - U - Revenue, Cost &amp; Expenses_G&amp;A_DEG- K - Fixed Assets_YF_K_Fixed Assets 03 &amp; 04-1_addition2003" xfId="9921"/>
    <cellStyle name="_BK - U - Revenue, Cost &amp; Expenses_BK - U - Revenue, Cost &amp; Expenses_G&amp;A_DEG- K - Fixed Assets_YF_K_Fixed Assets 03 &amp; 04-1_Book1" xfId="9922"/>
    <cellStyle name="_BK - U - Revenue, Cost &amp; Expenses_BK - U - Revenue, Cost &amp; Expenses_G&amp;A_DEG- K - Fixed Assets_YF_K_Fixed Assets 03 &amp; 04-1_D" xfId="9923"/>
    <cellStyle name="_BK - U - Revenue, Cost &amp; Expenses_BK - U - Revenue, Cost &amp; Expenses_G&amp;A_DEG- K - Fixed Assets_YF_K_Fixed Assets 03 &amp; 04-1_D 2" xfId="9924"/>
    <cellStyle name="_BK - U - Revenue, Cost &amp; Expenses_BK - U - Revenue, Cost &amp; Expenses_G&amp;A_DEG- K - Fixed Assets_YF_K_Fixed Assets 03 &amp; 04-1_K_YF_Fixed Assets-12.22" xfId="9927"/>
    <cellStyle name="_BK - U - Revenue, Cost &amp; Expenses_BK - U - Revenue, Cost &amp; Expenses_G&amp;A_DEG- K - Fixed Assets_YF_K_Fixed Assets 03 &amp; 04-1_K_YF_Fixed Assets-12.22 2" xfId="9928"/>
    <cellStyle name="_BK - U - Revenue, Cost &amp; Expenses_BK - U - Revenue, Cost &amp; Expenses_G&amp;A_DEG- K - Fixed Assets_YF_K_Fixed Assets 03 &amp; 04-2" xfId="9929"/>
    <cellStyle name="_BK - U - Revenue, Cost &amp; Expenses_BK - U - Revenue, Cost &amp; Expenses_G&amp;A_DEG- K - Fixed Assets_YF_K_Fixed Assets 03 &amp; 04-2_addition2003" xfId="9930"/>
    <cellStyle name="_BK - U - Revenue, Cost &amp; Expenses_BK - U - Revenue, Cost &amp; Expenses_G&amp;A_DEG- K - Fixed Assets_YF_K_Fixed Assets 03 &amp; 04-2_Book1" xfId="9932"/>
    <cellStyle name="_BK - U - Revenue, Cost &amp; Expenses_BK - U - Revenue, Cost &amp; Expenses_G&amp;A_DEG- K - Fixed Assets_YF_K_Fixed Assets 03 &amp; 04-2_Book1 2" xfId="5019"/>
    <cellStyle name="_BK - U - Revenue, Cost &amp; Expenses_BK - U - Revenue, Cost &amp; Expenses_G&amp;A_DEG- K - Fixed Assets_YF_K_Fixed Assets 03 &amp; 04-2_D" xfId="9933"/>
    <cellStyle name="_BK - U - Revenue, Cost &amp; Expenses_BK - U - Revenue, Cost &amp; Expenses_G&amp;A_DEG- K - Fixed Assets_YF_K_Fixed Assets 03 &amp; 04-2_D 2" xfId="6793"/>
    <cellStyle name="_BK - U - Revenue, Cost &amp; Expenses_BK - U - Revenue, Cost &amp; Expenses_G&amp;A_DEG- K - Fixed Assets_YF_K_Fixed Assets 03 &amp; 04-2_K_YF_Fixed Assets-12.22" xfId="9934"/>
    <cellStyle name="_BK - U - Revenue, Cost &amp; Expenses_BK - U - Revenue, Cost &amp; Expenses_G&amp;A_DEG- K - Fixed Assets_YF_K_Fixed Assets 03 &amp; 04-3" xfId="9937"/>
    <cellStyle name="_BK - U - Revenue, Cost &amp; Expenses_BK - U - Revenue, Cost &amp; Expenses_G&amp;A_DEG- K - Fixed Assets_YF_K_Fixed Assets 03 &amp; 04-3_addition2003" xfId="3109"/>
    <cellStyle name="_BK - U - Revenue, Cost &amp; Expenses_BK - U - Revenue, Cost &amp; Expenses_G&amp;A_DEG- K - Fixed Assets_YF_K_Fixed Assets 03 &amp; 04-3_Book1" xfId="9938"/>
    <cellStyle name="_BK - U - Revenue, Cost &amp; Expenses_BK - U - Revenue, Cost &amp; Expenses_G&amp;A_DEG- K - Fixed Assets_YF_K_Fixed Assets 03 &amp; 04-3_Book1 2" xfId="9939"/>
    <cellStyle name="_BK - U - Revenue, Cost &amp; Expenses_BK - U - Revenue, Cost &amp; Expenses_G&amp;A_DEG- K - Fixed Assets_YF_K_Fixed Assets 03 &amp; 04-3_D" xfId="9941"/>
    <cellStyle name="_BK - U - Revenue, Cost &amp; Expenses_BK - U - Revenue, Cost &amp; Expenses_G&amp;A_DEG- K - Fixed Assets_YF_K_Fixed Assets 03 &amp; 04-3_D 2" xfId="9942"/>
    <cellStyle name="_BK - U - Revenue, Cost &amp; Expenses_BK - U - Revenue, Cost &amp; Expenses_G&amp;A_DEG- K - Fixed Assets_YF_K_Fixed Assets 03 &amp; 04-3_K_YF_Fixed Assets-12.22" xfId="9945"/>
    <cellStyle name="_BK - U - Revenue, Cost &amp; Expenses_BK - U - Revenue, Cost &amp; Expenses_G&amp;A_DEG- K - Fixed Assets_YF_K_Fixed Assets 03 &amp; 04-3_K_YF_Fixed Assets-12.22 2" xfId="9948"/>
    <cellStyle name="_BK - U - Revenue, Cost &amp; Expenses_BK - U - Revenue, Cost &amp; Expenses_G&amp;A_DEG- K - Fixed Assets_YF_K_Fixed assets 2" xfId="7402"/>
    <cellStyle name="_BK - U - Revenue, Cost &amp; Expenses_BK - U - Revenue, Cost &amp; Expenses_G&amp;A_DEG- K - Fixed Assets_YF_K_Fixed assets_addition2003" xfId="9950"/>
    <cellStyle name="_BK - U - Revenue, Cost &amp; Expenses_BK - U - Revenue, Cost &amp; Expenses_G&amp;A_DEG- K - Fixed Assets_YF_K_Fixed assets_Book1" xfId="9951"/>
    <cellStyle name="_BK - U - Revenue, Cost &amp; Expenses_BK - U - Revenue, Cost &amp; Expenses_G&amp;A_DEG- K - Fixed Assets_YF_K_Fixed assets_D" xfId="9954"/>
    <cellStyle name="_BK - U - Revenue, Cost &amp; Expenses_BK - U - Revenue, Cost &amp; Expenses_G&amp;A_DEG- K - Fixed Assets_YF_K_Fixed assets_K_YF_Fixed Assets-12.22" xfId="9955"/>
    <cellStyle name="_BK - U - Revenue, Cost &amp; Expenses_BK - U - Revenue, Cost &amp; Expenses_G&amp;A_DEG- K - Fixed Assets_YF_K_Fixed assets_K_YF_Fixed Assets-12.22 2" xfId="3439"/>
    <cellStyle name="_BK - U - Revenue, Cost &amp; Expenses_BK - U - Revenue, Cost &amp; Expenses_G&amp;A_K_YF_Fixed Assets-12.22" xfId="9957"/>
    <cellStyle name="_BK - U - Revenue, Cost &amp; Expenses_BK - U - Revenue, Cost &amp; Expenses_G&amp;A_K_YF_Fixed Assets-12.22 2" xfId="4683"/>
    <cellStyle name="_BK - U - Revenue, Cost &amp; Expenses_BK - U - Revenue, Cost &amp; Expenses_K_YF_Fixed Assets-12.22" xfId="9959"/>
    <cellStyle name="_BK - U - Revenue, Cost &amp; Expenses_BK - U - Revenue, Cost &amp; Expenses_K_YF_Fixed Assets-12.22 2" xfId="9962"/>
    <cellStyle name="_BK - U - Revenue, Cost &amp; Expenses_BK - U - Revenue, Cost &amp; Expenses_OS of F09" xfId="9964"/>
    <cellStyle name="_BK - U - Revenue, Cost &amp; Expenses_BK - U - Revenue, Cost &amp; Expenses_WPS-2002 working paper" xfId="9966"/>
    <cellStyle name="_BK - U - Revenue, Cost &amp; Expenses_BK - U - Revenue, Cost &amp; Expenses_WPS-2002 working paper_addition2003" xfId="9969"/>
    <cellStyle name="_BK - U - Revenue, Cost &amp; Expenses_BK - U - Revenue, Cost &amp; Expenses_WPS-2002 working paper_addition2003 2" xfId="9971"/>
    <cellStyle name="_BK - U - Revenue, Cost &amp; Expenses_BK - U - Revenue, Cost &amp; Expenses_WPS-2002 working paper_Book1" xfId="9972"/>
    <cellStyle name="_BK - U - Revenue, Cost &amp; Expenses_BK - U - Revenue, Cost &amp; Expenses_WPS-2002 working paper_D" xfId="9974"/>
    <cellStyle name="_BK - U - Revenue, Cost &amp; Expenses_BK - U - Revenue, Cost &amp; Expenses_WPS-2002 working paper_DEG- K - Fixed Assets" xfId="9976"/>
    <cellStyle name="_BK - U - Revenue, Cost &amp; Expenses_BK - U - Revenue, Cost &amp; Expenses_WPS-2002 working paper_DEG- K - Fixed Assets 2" xfId="5507"/>
    <cellStyle name="_BK - U - Revenue, Cost &amp; Expenses_BK - U - Revenue, Cost &amp; Expenses_WPS-2002 working paper_DEG- K - Fixed Assets_K_YF_Fixed Assets-12.13" xfId="9978"/>
    <cellStyle name="_BK - U - Revenue, Cost &amp; Expenses_BK - U - Revenue, Cost &amp; Expenses_WPS-2002 working paper_DEG- K - Fixed Assets_K_YF_Fixed Assets-12.13 2" xfId="9982"/>
    <cellStyle name="_BK - U - Revenue, Cost &amp; Expenses_BK - U - Revenue, Cost &amp; Expenses_WPS-2002 working paper_DEG- K - Fixed Assets_K_YF_Fixed Assets-12.13_addition2003" xfId="9985"/>
    <cellStyle name="_BK - U - Revenue, Cost &amp; Expenses_BK - U - Revenue, Cost &amp; Expenses_WPS-2002 working paper_DEG- K - Fixed Assets_K_YF_Fixed Assets-12.13_Book1" xfId="9990"/>
    <cellStyle name="_BK - U - Revenue, Cost &amp; Expenses_BK - U - Revenue, Cost &amp; Expenses_WPS-2002 working paper_DEG- K - Fixed Assets_K_YF_Fixed Assets-12.13_D" xfId="9991"/>
    <cellStyle name="_BK - U - Revenue, Cost &amp; Expenses_BK - U - Revenue, Cost &amp; Expenses_WPS-2002 working paper_DEG- K - Fixed Assets_K_YF_Fixed Assets-12.13_K_YF_Fixed Assets-12.22" xfId="9992"/>
    <cellStyle name="_BK - U - Revenue, Cost &amp; Expenses_BK - U - Revenue, Cost &amp; Expenses_WPS-2002 working paper_DEG- K - Fixed Assets_SX-FA-12.14" xfId="9995"/>
    <cellStyle name="_BK - U - Revenue, Cost &amp; Expenses_BK - U - Revenue, Cost &amp; Expenses_WPS-2002 working paper_DEG- K - Fixed Assets_SX-FA-12.14_addition2003" xfId="9999"/>
    <cellStyle name="_BK - U - Revenue, Cost &amp; Expenses_BK - U - Revenue, Cost &amp; Expenses_WPS-2002 working paper_DEG- K - Fixed Assets_SX-FA-12.14_addition2003 2" xfId="10000"/>
    <cellStyle name="_BK - U - Revenue, Cost &amp; Expenses_BK - U - Revenue, Cost &amp; Expenses_WPS-2002 working paper_DEG- K - Fixed Assets_SX-FA-12.14_Book1" xfId="10004"/>
    <cellStyle name="_BK - U - Revenue, Cost &amp; Expenses_BK - U - Revenue, Cost &amp; Expenses_WPS-2002 working paper_DEG- K - Fixed Assets_SX-FA-12.14_Book1 2" xfId="10005"/>
    <cellStyle name="_BK - U - Revenue, Cost &amp; Expenses_BK - U - Revenue, Cost &amp; Expenses_WPS-2002 working paper_DEG- K - Fixed Assets_SX-FA-12.14_D" xfId="10006"/>
    <cellStyle name="_BK - U - Revenue, Cost &amp; Expenses_BK - U - Revenue, Cost &amp; Expenses_WPS-2002 working paper_DEG- K - Fixed Assets_SX-FA-12.14_D 2" xfId="10007"/>
    <cellStyle name="_BK - U - Revenue, Cost &amp; Expenses_BK - U - Revenue, Cost &amp; Expenses_WPS-2002 working paper_DEG- K - Fixed Assets_SX-FA-12.14_K_YF_Fixed Assets-12.22" xfId="10008"/>
    <cellStyle name="_BK - U - Revenue, Cost &amp; Expenses_BK - U - Revenue, Cost &amp; Expenses_WPS-2002 working paper_DEG- K - Fixed Assets_SX-FA-12.14_K_YF_Fixed Assets-12.22 2" xfId="7204"/>
    <cellStyle name="_BK - U - Revenue, Cost &amp; Expenses_BK - U - Revenue, Cost &amp; Expenses_WPS-2002 working paper_DEG- K - Fixed Assets_YF_K_Fixed assets" xfId="8355"/>
    <cellStyle name="_BK - U - Revenue, Cost &amp; Expenses_BK - U - Revenue, Cost &amp; Expenses_WPS-2002 working paper_DEG- K - Fixed Assets_YF_K_Fixed Assets 03 &amp; 04" xfId="10011"/>
    <cellStyle name="_BK - U - Revenue, Cost &amp; Expenses_BK - U - Revenue, Cost &amp; Expenses_WPS-2002 working paper_DEG- K - Fixed Assets_YF_K_Fixed Assets 03 &amp; 04_addition2003" xfId="7099"/>
    <cellStyle name="_BK - U - Revenue, Cost &amp; Expenses_BK - U - Revenue, Cost &amp; Expenses_WPS-2002 working paper_DEG- K - Fixed Assets_YF_K_Fixed Assets 03 &amp; 04_Book1" xfId="10012"/>
    <cellStyle name="_BK - U - Revenue, Cost &amp; Expenses_BK - U - Revenue, Cost &amp; Expenses_WPS-2002 working paper_DEG- K - Fixed Assets_YF_K_Fixed Assets 03 &amp; 04_D" xfId="7415"/>
    <cellStyle name="_BK - U - Revenue, Cost &amp; Expenses_BK - U - Revenue, Cost &amp; Expenses_WPS-2002 working paper_DEG- K - Fixed Assets_YF_K_Fixed Assets 03 &amp; 04_D 2" xfId="7497"/>
    <cellStyle name="_BK - U - Revenue, Cost &amp; Expenses_BK - U - Revenue, Cost &amp; Expenses_WPS-2002 working paper_DEG- K - Fixed Assets_YF_K_Fixed Assets 03 &amp; 04_K_YF_Fixed Assets-12.22" xfId="10013"/>
    <cellStyle name="_BK - U - Revenue, Cost &amp; Expenses_BK - U - Revenue, Cost &amp; Expenses_WPS-2002 working paper_DEG- K - Fixed Assets_YF_K_Fixed Assets 03 &amp; 04_K_YF_Fixed Assets-12.22 2" xfId="10014"/>
    <cellStyle name="_BK - U - Revenue, Cost &amp; Expenses_BK - U - Revenue, Cost &amp; Expenses_WPS-2002 working paper_DEG- K - Fixed Assets_YF_K_Fixed Assets 03 &amp; 04-1" xfId="10015"/>
    <cellStyle name="_BK - U - Revenue, Cost &amp; Expenses_BK - U - Revenue, Cost &amp; Expenses_WPS-2002 working paper_DEG- K - Fixed Assets_YF_K_Fixed Assets 03 &amp; 04-1 2" xfId="10017"/>
    <cellStyle name="_BK - U - Revenue, Cost &amp; Expenses_BK - U - Revenue, Cost &amp; Expenses_WPS-2002 working paper_DEG- K - Fixed Assets_YF_K_Fixed Assets 03 &amp; 04-1_addition2003" xfId="10018"/>
    <cellStyle name="_BK - U - Revenue, Cost &amp; Expenses_BK - U - Revenue, Cost &amp; Expenses_WPS-2002 working paper_DEG- K - Fixed Assets_YF_K_Fixed Assets 03 &amp; 04-1_Book1" xfId="10021"/>
    <cellStyle name="_BK - U - Revenue, Cost &amp; Expenses_BK - U - Revenue, Cost &amp; Expenses_WPS-2002 working paper_DEG- K - Fixed Assets_YF_K_Fixed Assets 03 &amp; 04-1_D" xfId="2271"/>
    <cellStyle name="_BK - U - Revenue, Cost &amp; Expenses_BK - U - Revenue, Cost &amp; Expenses_WPS-2002 working paper_DEG- K - Fixed Assets_YF_K_Fixed Assets 03 &amp; 04-1_K_YF_Fixed Assets-12.22" xfId="10024"/>
    <cellStyle name="_BK - U - Revenue, Cost &amp; Expenses_BK - U - Revenue, Cost &amp; Expenses_WPS-2002 working paper_DEG- K - Fixed Assets_YF_K_Fixed Assets 03 &amp; 04-2" xfId="10026"/>
    <cellStyle name="_BK - U - Revenue, Cost &amp; Expenses_BK - U - Revenue, Cost &amp; Expenses_WPS-2002 working paper_DEG- K - Fixed Assets_YF_K_Fixed Assets 03 &amp; 04-2 2" xfId="10028"/>
    <cellStyle name="_BK - U - Revenue, Cost &amp; Expenses_BK - U - Revenue, Cost &amp; Expenses_WPS-2002 working paper_DEG- K - Fixed Assets_YF_K_Fixed Assets 03 &amp; 04-2_addition2003" xfId="10029"/>
    <cellStyle name="_BK - U - Revenue, Cost &amp; Expenses_BK - U - Revenue, Cost &amp; Expenses_WPS-2002 working paper_DEG- K - Fixed Assets_YF_K_Fixed Assets 03 &amp; 04-2_Book1" xfId="10030"/>
    <cellStyle name="_BK - U - Revenue, Cost &amp; Expenses_BK - U - Revenue, Cost &amp; Expenses_WPS-2002 working paper_DEG- K - Fixed Assets_YF_K_Fixed Assets 03 &amp; 04-2_Book1 2" xfId="10031"/>
    <cellStyle name="_BK - U - Revenue, Cost &amp; Expenses_BK - U - Revenue, Cost &amp; Expenses_WPS-2002 working paper_DEG- K - Fixed Assets_YF_K_Fixed Assets 03 &amp; 04-2_D" xfId="2288"/>
    <cellStyle name="_BK - U - Revenue, Cost &amp; Expenses_BK - U - Revenue, Cost &amp; Expenses_WPS-2002 working paper_DEG- K - Fixed Assets_YF_K_Fixed Assets 03 &amp; 04-2_K_YF_Fixed Assets-12.22" xfId="10032"/>
    <cellStyle name="_BK - U - Revenue, Cost &amp; Expenses_BK - U - Revenue, Cost &amp; Expenses_WPS-2002 working paper_DEG- K - Fixed Assets_YF_K_Fixed Assets 03 &amp; 04-2_K_YF_Fixed Assets-12.22 2" xfId="10034"/>
    <cellStyle name="_BK - U - Revenue, Cost &amp; Expenses_BK - U - Revenue, Cost &amp; Expenses_WPS-2002 working paper_DEG- K - Fixed Assets_YF_K_Fixed Assets 03 &amp; 04-3" xfId="10038"/>
    <cellStyle name="_BK - U - Revenue, Cost &amp; Expenses_BK - U - Revenue, Cost &amp; Expenses_WPS-2002 working paper_DEG- K - Fixed Assets_YF_K_Fixed Assets 03 &amp; 04-3 2" xfId="10039"/>
    <cellStyle name="_BK - U - Revenue, Cost &amp; Expenses_BK - U - Revenue, Cost &amp; Expenses_WPS-2002 working paper_DEG- K - Fixed Assets_YF_K_Fixed Assets 03 &amp; 04-3_addition2003" xfId="10042"/>
    <cellStyle name="_BK - U - Revenue, Cost &amp; Expenses_BK - U - Revenue, Cost &amp; Expenses_WPS-2002 working paper_DEG- K - Fixed Assets_YF_K_Fixed Assets 03 &amp; 04-3_Book1" xfId="10044"/>
    <cellStyle name="_BK - U - Revenue, Cost &amp; Expenses_BK - U - Revenue, Cost &amp; Expenses_WPS-2002 working paper_DEG- K - Fixed Assets_YF_K_Fixed Assets 03 &amp; 04-3_D" xfId="10045"/>
    <cellStyle name="_BK - U - Revenue, Cost &amp; Expenses_BK - U - Revenue, Cost &amp; Expenses_WPS-2002 working paper_DEG- K - Fixed Assets_YF_K_Fixed Assets 03 &amp; 04-3_K_YF_Fixed Assets-12.22" xfId="10051"/>
    <cellStyle name="_BK - U - Revenue, Cost &amp; Expenses_BK - U - Revenue, Cost &amp; Expenses_WPS-2002 working paper_DEG- K - Fixed Assets_YF_K_Fixed Assets 03 &amp; 04-3_K_YF_Fixed Assets-12.22 2" xfId="10053"/>
    <cellStyle name="_BK - U - Revenue, Cost &amp; Expenses_BK - U - Revenue, Cost &amp; Expenses_WPS-2002 working paper_DEG- K - Fixed Assets_YF_K_Fixed assets_addition2003" xfId="10056"/>
    <cellStyle name="_BK - U - Revenue, Cost &amp; Expenses_BK - U - Revenue, Cost &amp; Expenses_WPS-2002 working paper_DEG- K - Fixed Assets_YF_K_Fixed assets_addition2003 2" xfId="10059"/>
    <cellStyle name="_BK - U - Revenue, Cost &amp; Expenses_BK - U - Revenue, Cost &amp; Expenses_WPS-2002 working paper_DEG- K - Fixed Assets_YF_K_Fixed assets_Book1" xfId="10060"/>
    <cellStyle name="_BK - U - Revenue, Cost &amp; Expenses_BK - U - Revenue, Cost &amp; Expenses_WPS-2002 working paper_DEG- K - Fixed Assets_YF_K_Fixed assets_Book1 2" xfId="10061"/>
    <cellStyle name="_BK - U - Revenue, Cost &amp; Expenses_BK - U - Revenue, Cost &amp; Expenses_WPS-2002 working paper_DEG- K - Fixed Assets_YF_K_Fixed assets_D" xfId="10062"/>
    <cellStyle name="_BK - U - Revenue, Cost &amp; Expenses_BK - U - Revenue, Cost &amp; Expenses_WPS-2002 working paper_DEG- K - Fixed Assets_YF_K_Fixed assets_D 2" xfId="10064"/>
    <cellStyle name="_BK - U - Revenue, Cost &amp; Expenses_BK - U - Revenue, Cost &amp; Expenses_WPS-2002 working paper_DEG- K - Fixed Assets_YF_K_Fixed assets_K_YF_Fixed Assets-12.22" xfId="10067"/>
    <cellStyle name="_BK - U - Revenue, Cost &amp; Expenses_BK - U - Revenue, Cost &amp; Expenses_WPS-2002 working paper_DEG- K - Fixed Assets_YF_K_Fixed assets_K_YF_Fixed Assets-12.22 2" xfId="10068"/>
    <cellStyle name="_BK - U - Revenue, Cost &amp; Expenses_BK - U - Revenue, Cost &amp; Expenses_WPS-2002 working paper_K_YF_Fixed Assets-12.22" xfId="10069"/>
    <cellStyle name="_BK - U - Revenue, Cost &amp; Expenses_BK - U - Revenue, Cost &amp; Expenses_WPS-2003 working paper" xfId="10071"/>
    <cellStyle name="_BK - U - Revenue, Cost &amp; Expenses_BK - U - Revenue, Cost &amp; Expenses_WPS-2003 working paper_addition2003" xfId="10073"/>
    <cellStyle name="_BK - U - Revenue, Cost &amp; Expenses_BK - U - Revenue, Cost &amp; Expenses_WPS-2003 working paper_addition2003 2" xfId="10074"/>
    <cellStyle name="_BK - U - Revenue, Cost &amp; Expenses_BK - U - Revenue, Cost &amp; Expenses_WPS-2003 working paper_Book1" xfId="10076"/>
    <cellStyle name="_BK - U - Revenue, Cost &amp; Expenses_BK - U - Revenue, Cost &amp; Expenses_WPS-2003 working paper_Book1 2" xfId="4779"/>
    <cellStyle name="_BK - U - Revenue, Cost &amp; Expenses_BK - U - Revenue, Cost &amp; Expenses_WPS-2003 working paper_D" xfId="10078"/>
    <cellStyle name="_BK - U - Revenue, Cost &amp; Expenses_BK - U - Revenue, Cost &amp; Expenses_WPS-2003 working paper_DEG- K - Fixed Assets" xfId="10081"/>
    <cellStyle name="_BK - U - Revenue, Cost &amp; Expenses_BK - U - Revenue, Cost &amp; Expenses_WPS-2003 working paper_DEG- K - Fixed Assets_K_YF_Fixed Assets-12.13" xfId="10082"/>
    <cellStyle name="_BK - U - Revenue, Cost &amp; Expenses_BK - U - Revenue, Cost &amp; Expenses_WPS-2003 working paper_DEG- K - Fixed Assets_K_YF_Fixed Assets-12.13 2" xfId="7527"/>
    <cellStyle name="_BK - U - Revenue, Cost &amp; Expenses_BK - U - Revenue, Cost &amp; Expenses_WPS-2003 working paper_DEG- K - Fixed Assets_K_YF_Fixed Assets-12.13_addition2003" xfId="1051"/>
    <cellStyle name="_BK - U - Revenue, Cost &amp; Expenses_BK - U - Revenue, Cost &amp; Expenses_WPS-2003 working paper_DEG- K - Fixed Assets_K_YF_Fixed Assets-12.13_addition2003 2" xfId="10084"/>
    <cellStyle name="_BK - U - Revenue, Cost &amp; Expenses_BK - U - Revenue, Cost &amp; Expenses_WPS-2003 working paper_DEG- K - Fixed Assets_K_YF_Fixed Assets-12.13_Book1" xfId="10087"/>
    <cellStyle name="_BK - U - Revenue, Cost &amp; Expenses_BK - U - Revenue, Cost &amp; Expenses_WPS-2003 working paper_DEG- K - Fixed Assets_K_YF_Fixed Assets-12.13_D" xfId="10089"/>
    <cellStyle name="_BK - U - Revenue, Cost &amp; Expenses_BK - U - Revenue, Cost &amp; Expenses_WPS-2003 working paper_DEG- K - Fixed Assets_K_YF_Fixed Assets-12.13_K_YF_Fixed Assets-12.22" xfId="10091"/>
    <cellStyle name="_BK - U - Revenue, Cost &amp; Expenses_BK - U - Revenue, Cost &amp; Expenses_WPS-2003 working paper_DEG- K - Fixed Assets_K_YF_Fixed Assets-12.13_K_YF_Fixed Assets-12.22 2" xfId="10093"/>
    <cellStyle name="_BK - U - Revenue, Cost &amp; Expenses_BK - U - Revenue, Cost &amp; Expenses_WPS-2003 working paper_DEG- K - Fixed Assets_SX-FA-12.14" xfId="10095"/>
    <cellStyle name="_BK - U - Revenue, Cost &amp; Expenses_BK - U - Revenue, Cost &amp; Expenses_WPS-2003 working paper_DEG- K - Fixed Assets_SX-FA-12.14 2" xfId="10096"/>
    <cellStyle name="_BK - U - Revenue, Cost &amp; Expenses_BK - U - Revenue, Cost &amp; Expenses_WPS-2003 working paper_DEG- K - Fixed Assets_SX-FA-12.14_addition2003" xfId="10099"/>
    <cellStyle name="_BK - U - Revenue, Cost &amp; Expenses_BK - U - Revenue, Cost &amp; Expenses_WPS-2003 working paper_DEG- K - Fixed Assets_SX-FA-12.14_Book1" xfId="10101"/>
    <cellStyle name="_BK - U - Revenue, Cost &amp; Expenses_BK - U - Revenue, Cost &amp; Expenses_WPS-2003 working paper_DEG- K - Fixed Assets_SX-FA-12.14_Book1 2" xfId="10104"/>
    <cellStyle name="_BK - U - Revenue, Cost &amp; Expenses_BK - U - Revenue, Cost &amp; Expenses_WPS-2003 working paper_DEG- K - Fixed Assets_SX-FA-12.14_D" xfId="10106"/>
    <cellStyle name="_BK - U - Revenue, Cost &amp; Expenses_BK - U - Revenue, Cost &amp; Expenses_WPS-2003 working paper_DEG- K - Fixed Assets_SX-FA-12.14_K_YF_Fixed Assets-12.22" xfId="10108"/>
    <cellStyle name="_BK - U - Revenue, Cost &amp; Expenses_BK - U - Revenue, Cost &amp; Expenses_WPS-2003 working paper_DEG- K - Fixed Assets_SX-FA-12.14_K_YF_Fixed Assets-12.22 2" xfId="10109"/>
    <cellStyle name="_BK - U - Revenue, Cost &amp; Expenses_BK - U - Revenue, Cost &amp; Expenses_WPS-2003 working paper_DEG- K - Fixed Assets_YF_K_Fixed assets" xfId="1805"/>
    <cellStyle name="_BK - U - Revenue, Cost &amp; Expenses_BK - U - Revenue, Cost &amp; Expenses_WPS-2003 working paper_DEG- K - Fixed Assets_YF_K_Fixed Assets 03 &amp; 04" xfId="9493"/>
    <cellStyle name="_BK - U - Revenue, Cost &amp; Expenses_BK - U - Revenue, Cost &amp; Expenses_WPS-2003 working paper_DEG- K - Fixed Assets_YF_K_Fixed Assets 03 &amp; 04_addition2003" xfId="10111"/>
    <cellStyle name="_BK - U - Revenue, Cost &amp; Expenses_BK - U - Revenue, Cost &amp; Expenses_WPS-2003 working paper_DEG- K - Fixed Assets_YF_K_Fixed Assets 03 &amp; 04_Book1" xfId="10115"/>
    <cellStyle name="_BK - U - Revenue, Cost &amp; Expenses_BK - U - Revenue, Cost &amp; Expenses_WPS-2003 working paper_DEG- K - Fixed Assets_YF_K_Fixed Assets 03 &amp; 04_D" xfId="10116"/>
    <cellStyle name="_BK - U - Revenue, Cost &amp; Expenses_BK - U - Revenue, Cost &amp; Expenses_WPS-2003 working paper_DEG- K - Fixed Assets_YF_K_Fixed Assets 03 &amp; 04_K_YF_Fixed Assets-12.22" xfId="10117"/>
    <cellStyle name="_BK - U - Revenue, Cost &amp; Expenses_BK - U - Revenue, Cost &amp; Expenses_WPS-2003 working paper_DEG- K - Fixed Assets_YF_K_Fixed Assets 03 &amp; 04_K_YF_Fixed Assets-12.22 2" xfId="10119"/>
    <cellStyle name="_BK - U - Revenue, Cost &amp; Expenses_BK - U - Revenue, Cost &amp; Expenses_WPS-2003 working paper_DEG- K - Fixed Assets_YF_K_Fixed Assets 03 &amp; 04-1" xfId="7172"/>
    <cellStyle name="_BK - U - Revenue, Cost &amp; Expenses_BK - U - Revenue, Cost &amp; Expenses_WPS-2003 working paper_DEG- K - Fixed Assets_YF_K_Fixed Assets 03 &amp; 04-1_addition2003" xfId="10121"/>
    <cellStyle name="_BK - U - Revenue, Cost &amp; Expenses_BK - U - Revenue, Cost &amp; Expenses_WPS-2003 working paper_DEG- K - Fixed Assets_YF_K_Fixed Assets 03 &amp; 04-1_Book1" xfId="10123"/>
    <cellStyle name="_BK - U - Revenue, Cost &amp; Expenses_BK - U - Revenue, Cost &amp; Expenses_WPS-2003 working paper_DEG- K - Fixed Assets_YF_K_Fixed Assets 03 &amp; 04-1_Book1 2" xfId="10125"/>
    <cellStyle name="_BK - U - Revenue, Cost &amp; Expenses_BK - U - Revenue, Cost &amp; Expenses_WPS-2003 working paper_DEG- K - Fixed Assets_YF_K_Fixed Assets 03 &amp; 04-1_D" xfId="10127"/>
    <cellStyle name="_BK - U - Revenue, Cost &amp; Expenses_BK - U - Revenue, Cost &amp; Expenses_WPS-2003 working paper_DEG- K - Fixed Assets_YF_K_Fixed Assets 03 &amp; 04-1_D 2" xfId="10130"/>
    <cellStyle name="_BK - U - Revenue, Cost &amp; Expenses_BK - U - Revenue, Cost &amp; Expenses_WPS-2003 working paper_DEG- K - Fixed Assets_YF_K_Fixed Assets 03 &amp; 04-1_K_YF_Fixed Assets-12.22" xfId="10134"/>
    <cellStyle name="_BK - U - Revenue, Cost &amp; Expenses_BK - U - Revenue, Cost &amp; Expenses_WPS-2003 working paper_DEG- K - Fixed Assets_YF_K_Fixed Assets 03 &amp; 04-2" xfId="10135"/>
    <cellStyle name="_BK - U - Revenue, Cost &amp; Expenses_BK - U - Revenue, Cost &amp; Expenses_WPS-2003 working paper_DEG- K - Fixed Assets_YF_K_Fixed Assets 03 &amp; 04-2_addition2003" xfId="10138"/>
    <cellStyle name="_BK - U - Revenue, Cost &amp; Expenses_BK - U - Revenue, Cost &amp; Expenses_WPS-2003 working paper_DEG- K - Fixed Assets_YF_K_Fixed Assets 03 &amp; 04-2_Book1" xfId="10140"/>
    <cellStyle name="_BK - U - Revenue, Cost &amp; Expenses_BK - U - Revenue, Cost &amp; Expenses_WPS-2003 working paper_DEG- K - Fixed Assets_YF_K_Fixed Assets 03 &amp; 04-2_D" xfId="4278"/>
    <cellStyle name="_BK - U - Revenue, Cost &amp; Expenses_BK - U - Revenue, Cost &amp; Expenses_WPS-2003 working paper_DEG- K - Fixed Assets_YF_K_Fixed Assets 03 &amp; 04-2_D 2" xfId="4282"/>
    <cellStyle name="_BK - U - Revenue, Cost &amp; Expenses_BK - U - Revenue, Cost &amp; Expenses_WPS-2003 working paper_DEG- K - Fixed Assets_YF_K_Fixed Assets 03 &amp; 04-2_K_YF_Fixed Assets-12.22" xfId="6913"/>
    <cellStyle name="_BK - U - Revenue, Cost &amp; Expenses_BK - U - Revenue, Cost &amp; Expenses_WPS-2003 working paper_DEG- K - Fixed Assets_YF_K_Fixed Assets 03 &amp; 04-2_K_YF_Fixed Assets-12.22 2" xfId="10142"/>
    <cellStyle name="_BK - U - Revenue, Cost &amp; Expenses_BK - U - Revenue, Cost &amp; Expenses_WPS-2003 working paper_DEG- K - Fixed Assets_YF_K_Fixed Assets 03 &amp; 04-3" xfId="10143"/>
    <cellStyle name="_BK - U - Revenue, Cost &amp; Expenses_BK - U - Revenue, Cost &amp; Expenses_WPS-2003 working paper_DEG- K - Fixed Assets_YF_K_Fixed Assets 03 &amp; 04-3_addition2003" xfId="10144"/>
    <cellStyle name="_BK - U - Revenue, Cost &amp; Expenses_BK - U - Revenue, Cost &amp; Expenses_WPS-2003 working paper_DEG- K - Fixed Assets_YF_K_Fixed Assets 03 &amp; 04-3_addition2003 2" xfId="10145"/>
    <cellStyle name="_BK - U - Revenue, Cost &amp; Expenses_BK - U - Revenue, Cost &amp; Expenses_WPS-2003 working paper_DEG- K - Fixed Assets_YF_K_Fixed Assets 03 &amp; 04-3_Book1" xfId="5401"/>
    <cellStyle name="_BK - U - Revenue, Cost &amp; Expenses_BK - U - Revenue, Cost &amp; Expenses_WPS-2003 working paper_DEG- K - Fixed Assets_YF_K_Fixed Assets 03 &amp; 04-3_Book1 2" xfId="5413"/>
    <cellStyle name="_BK - U - Revenue, Cost &amp; Expenses_BK - U - Revenue, Cost &amp; Expenses_WPS-2003 working paper_DEG- K - Fixed Assets_YF_K_Fixed Assets 03 &amp; 04-3_D" xfId="10147"/>
    <cellStyle name="_BK - U - Revenue, Cost &amp; Expenses_BK - U - Revenue, Cost &amp; Expenses_WPS-2003 working paper_DEG- K - Fixed Assets_YF_K_Fixed Assets 03 &amp; 04-3_D 2" xfId="10151"/>
    <cellStyle name="_BK - U - Revenue, Cost &amp; Expenses_BK - U - Revenue, Cost &amp; Expenses_WPS-2003 working paper_DEG- K - Fixed Assets_YF_K_Fixed Assets 03 &amp; 04-3_K_YF_Fixed Assets-12.22" xfId="10154"/>
    <cellStyle name="_BK - U - Revenue, Cost &amp; Expenses_BK - U - Revenue, Cost &amp; Expenses_WPS-2003 working paper_DEG- K - Fixed Assets_YF_K_Fixed Assets 03 &amp; 04-3_K_YF_Fixed Assets-12.22 2" xfId="10156"/>
    <cellStyle name="_BK - U - Revenue, Cost &amp; Expenses_BK - U - Revenue, Cost &amp; Expenses_WPS-2003 working paper_DEG- K - Fixed Assets_YF_K_Fixed assets 2" xfId="6847"/>
    <cellStyle name="_BK - U - Revenue, Cost &amp; Expenses_BK - U - Revenue, Cost &amp; Expenses_WPS-2003 working paper_DEG- K - Fixed Assets_YF_K_Fixed assets_addition2003" xfId="10158"/>
    <cellStyle name="_BK - U - Revenue, Cost &amp; Expenses_BK - U - Revenue, Cost &amp; Expenses_WPS-2003 working paper_DEG- K - Fixed Assets_YF_K_Fixed assets_addition2003 2" xfId="8079"/>
    <cellStyle name="_BK - U - Revenue, Cost &amp; Expenses_BK - U - Revenue, Cost &amp; Expenses_WPS-2003 working paper_DEG- K - Fixed Assets_YF_K_Fixed assets_Book1" xfId="10160"/>
    <cellStyle name="_BK - U - Revenue, Cost &amp; Expenses_BK - U - Revenue, Cost &amp; Expenses_WPS-2003 working paper_DEG- K - Fixed Assets_YF_K_Fixed assets_Book1 2" xfId="10164"/>
    <cellStyle name="_BK - U - Revenue, Cost &amp; Expenses_BK - U - Revenue, Cost &amp; Expenses_WPS-2003 working paper_DEG- K - Fixed Assets_YF_K_Fixed assets_D" xfId="10168"/>
    <cellStyle name="_BK - U - Revenue, Cost &amp; Expenses_BK - U - Revenue, Cost &amp; Expenses_WPS-2003 working paper_DEG- K - Fixed Assets_YF_K_Fixed assets_K_YF_Fixed Assets-12.22" xfId="10169"/>
    <cellStyle name="_BK - U - Revenue, Cost &amp; Expenses_BK - U - Revenue, Cost &amp; Expenses_WPS-2003 working paper_K_YF_Fixed Assets-12.22" xfId="10171"/>
    <cellStyle name="_BK - U - Revenue, Cost &amp; Expenses_BK - U - Revenue, Cost &amp; Expenses_WPS-2003 working paper_K_YF_Fixed Assets-12.22 2" xfId="576"/>
    <cellStyle name="_BK - U - Revenue, Cost &amp; Expenses_BK - U - Revenue, Cost &amp; Expenses_WPS-2004 working paper" xfId="5981"/>
    <cellStyle name="_BK - U - Revenue, Cost &amp; Expenses_BK - U - Revenue, Cost &amp; Expenses_WPS-2004 working paper 2" xfId="10172"/>
    <cellStyle name="_BK - U - Revenue, Cost &amp; Expenses_BK - U - Revenue, Cost &amp; Expenses_WPS-2004 working paper 2 2" xfId="10176"/>
    <cellStyle name="_BK - U - Revenue, Cost &amp; Expenses_BK - U - Revenue, Cost &amp; Expenses_WPS-2004 working paper 2 2 2" xfId="10179"/>
    <cellStyle name="_BK - U - Revenue, Cost &amp; Expenses_BK - U - Revenue, Cost &amp; Expenses_WPS-2004 working paper 2 2 2 2" xfId="10181"/>
    <cellStyle name="_BK - U - Revenue, Cost &amp; Expenses_BK - U - Revenue, Cost &amp; Expenses_WPS-2004 working paper 2 2 2 2 2" xfId="10184"/>
    <cellStyle name="_BK - U - Revenue, Cost &amp; Expenses_BK - U - Revenue, Cost &amp; Expenses_WPS-2004 working paper 2 2 2 3" xfId="10186"/>
    <cellStyle name="_BK - U - Revenue, Cost &amp; Expenses_BK - U - Revenue, Cost &amp; Expenses_WPS-2004 working paper 2 2 2 3 2" xfId="10188"/>
    <cellStyle name="_BK - U - Revenue, Cost &amp; Expenses_BK - U - Revenue, Cost &amp; Expenses_WPS-2004 working paper 2 3" xfId="10192"/>
    <cellStyle name="_BK - U - Revenue, Cost &amp; Expenses_BK - U - Revenue, Cost &amp; Expenses_WPS-2004 working paper 2 3 2" xfId="10193"/>
    <cellStyle name="_BK - U - Revenue, Cost &amp; Expenses_BK - U - Revenue, Cost &amp; Expenses_WPS-2004 working paper 2 3 2 2" xfId="10194"/>
    <cellStyle name="_BK - U - Revenue, Cost &amp; Expenses_BK - U - Revenue, Cost &amp; Expenses_WPS-2004 working paper 2 3 3" xfId="10196"/>
    <cellStyle name="_BK - U - Revenue, Cost &amp; Expenses_BK - U - Revenue, Cost &amp; Expenses_WPS-2004 working paper 2 3 3 2" xfId="10199"/>
    <cellStyle name="_BK - U - Revenue, Cost &amp; Expenses_BK - U - Revenue, Cost &amp; Expenses_WPS-2004 working paper 2 4" xfId="10200"/>
    <cellStyle name="_BK - U - Revenue, Cost &amp; Expenses_BK - U - Revenue, Cost &amp; Expenses_WPS-2004 working paper 2 4 2" xfId="10202"/>
    <cellStyle name="_BK - U - Revenue, Cost &amp; Expenses_BK - U - Revenue, Cost &amp; Expenses_WPS-2004 working paper 2 5" xfId="10204"/>
    <cellStyle name="_BK - U - Revenue, Cost &amp; Expenses_BK - U - Revenue, Cost &amp; Expenses_WPS-2004 working paper 2 5 2" xfId="10205"/>
    <cellStyle name="_BK - U - Revenue, Cost &amp; Expenses_BK - U - Revenue, Cost &amp; Expenses_WPS-2004 working paper 2_长越调整分录" xfId="10206"/>
    <cellStyle name="_BK - U - Revenue, Cost &amp; Expenses_BK - U - Revenue, Cost &amp; Expenses_WPS-2004 working paper 2_长越调整分录 2" xfId="10208"/>
    <cellStyle name="_BK - U - Revenue, Cost &amp; Expenses_BK - U - Revenue, Cost &amp; Expenses_WPS-2004 working paper 3" xfId="10210"/>
    <cellStyle name="_BK - U - Revenue, Cost &amp; Expenses_BK - U - Revenue, Cost &amp; Expenses_WPS-2004 working paper 3 2" xfId="10212"/>
    <cellStyle name="_BK - U - Revenue, Cost &amp; Expenses_BK - U - Revenue, Cost &amp; Expenses_WPS-2004 working paper 3 3" xfId="10214"/>
    <cellStyle name="_BK - U - Revenue, Cost &amp; Expenses_BK - U - Revenue, Cost &amp; Expenses_WPS-2004 working paper 3 3 2" xfId="10216"/>
    <cellStyle name="_BK - U - Revenue, Cost &amp; Expenses_BK - U - Revenue, Cost &amp; Expenses_WPS-2004 working paper 3 4" xfId="9943"/>
    <cellStyle name="_BK - U - Revenue, Cost &amp; Expenses_BK - U - Revenue, Cost &amp; Expenses_WPS-2004 working paper 3 4 2" xfId="10219"/>
    <cellStyle name="_BK - U - Revenue, Cost &amp; Expenses_BK - U - Revenue, Cost &amp; Expenses_WPS-2004 working paper 4" xfId="10220"/>
    <cellStyle name="_BK - U - Revenue, Cost &amp; Expenses_BK - U - Revenue, Cost &amp; Expenses_WPS-2004 working paper 4 2" xfId="10221"/>
    <cellStyle name="_BK - U - Revenue, Cost &amp; Expenses_BK - U - Revenue, Cost &amp; Expenses_WPS-2004 working paper 5" xfId="9925"/>
    <cellStyle name="_BK - U - Revenue, Cost &amp; Expenses_BK - U - Revenue, Cost &amp; Expenses_WPS-2004 working paper 5 2" xfId="10222"/>
    <cellStyle name="_BK - U - Revenue, Cost &amp; Expenses_BK - U - Revenue, Cost &amp; Expenses_WPS-2004 working paper 6" xfId="10224"/>
    <cellStyle name="_BK - U - Revenue, Cost &amp; Expenses_BK - U - Revenue, Cost &amp; Expenses_WPS-2004 working paper 6 2" xfId="10225"/>
    <cellStyle name="_BK - U - Revenue, Cost &amp; Expenses_BK - U - Revenue, Cost &amp; Expenses_WPS-2004 working paper_addition2003" xfId="10228"/>
    <cellStyle name="_BK - U - Revenue, Cost &amp; Expenses_BK - U - Revenue, Cost &amp; Expenses_WPS-2004 working paper_Book1" xfId="8405"/>
    <cellStyle name="_BK - U - Revenue, Cost &amp; Expenses_BK - U - Revenue, Cost &amp; Expenses_WPS-2004 working paper_Book1 2" xfId="10229"/>
    <cellStyle name="_BK - U - Revenue, Cost &amp; Expenses_BK - U - Revenue, Cost &amp; Expenses_WPS-2004 working paper_Book1 2 2" xfId="10230"/>
    <cellStyle name="_BK - U - Revenue, Cost &amp; Expenses_BK - U - Revenue, Cost &amp; Expenses_WPS-2004 working paper_Book1 3" xfId="10231"/>
    <cellStyle name="_BK - U - Revenue, Cost &amp; Expenses_BK - U - Revenue, Cost &amp; Expenses_WPS-2004 working paper_Book1 3 2" xfId="10233"/>
    <cellStyle name="_BK - U - Revenue, Cost &amp; Expenses_BK - U - Revenue, Cost &amp; Expenses_WPS-2004 working paper_D" xfId="6938"/>
    <cellStyle name="_BK - U - Revenue, Cost &amp; Expenses_BK - U - Revenue, Cost &amp; Expenses_WPS-2004 working paper_DEG- K - Fixed Assets" xfId="10235"/>
    <cellStyle name="_BK - U - Revenue, Cost &amp; Expenses_BK - U - Revenue, Cost &amp; Expenses_WPS-2004 working paper_DEG- K - Fixed Assets_K_YF_Fixed Assets-12.13" xfId="10238"/>
    <cellStyle name="_BK - U - Revenue, Cost &amp; Expenses_BK - U - Revenue, Cost &amp; Expenses_WPS-2004 working paper_DEG- K - Fixed Assets_K_YF_Fixed Assets-12.13_addition2003" xfId="10239"/>
    <cellStyle name="_BK - U - Revenue, Cost &amp; Expenses_BK - U - Revenue, Cost &amp; Expenses_WPS-2004 working paper_DEG- K - Fixed Assets_K_YF_Fixed Assets-12.13_addition2003 2" xfId="10240"/>
    <cellStyle name="_BK - U - Revenue, Cost &amp; Expenses_BK - U - Revenue, Cost &amp; Expenses_WPS-2004 working paper_DEG- K - Fixed Assets_K_YF_Fixed Assets-12.13_addition2003 2 2" xfId="10241"/>
    <cellStyle name="_BK - U - Revenue, Cost &amp; Expenses_BK - U - Revenue, Cost &amp; Expenses_WPS-2004 working paper_DEG- K - Fixed Assets_K_YF_Fixed Assets-12.13_addition2003 3" xfId="10242"/>
    <cellStyle name="_BK - U - Revenue, Cost &amp; Expenses_BK - U - Revenue, Cost &amp; Expenses_WPS-2004 working paper_DEG- K - Fixed Assets_K_YF_Fixed Assets-12.13_addition2003 3 2" xfId="10243"/>
    <cellStyle name="_BK - U - Revenue, Cost &amp; Expenses_BK - U - Revenue, Cost &amp; Expenses_WPS-2004 working paper_DEG- K - Fixed Assets_K_YF_Fixed Assets-12.13_Book1" xfId="10244"/>
    <cellStyle name="_BK - U - Revenue, Cost &amp; Expenses_BK - U - Revenue, Cost &amp; Expenses_WPS-2004 working paper_DEG- K - Fixed Assets_K_YF_Fixed Assets-12.13_D" xfId="10245"/>
    <cellStyle name="_BK - U - Revenue, Cost &amp; Expenses_BK - U - Revenue, Cost &amp; Expenses_WPS-2004 working paper_DEG- K - Fixed Assets_K_YF_Fixed Assets-12.13_K_YF_Fixed Assets-12.22" xfId="10246"/>
    <cellStyle name="_BK - U - Revenue, Cost &amp; Expenses_BK - U - Revenue, Cost &amp; Expenses_WPS-2004 working paper_DEG- K - Fixed Assets_K_YF_Fixed Assets-12.13_K_YF_Fixed Assets-12.22 2" xfId="10249"/>
    <cellStyle name="_BK - U - Revenue, Cost &amp; Expenses_BK - U - Revenue, Cost &amp; Expenses_WPS-2004 working paper_DEG- K - Fixed Assets_K_YF_Fixed Assets-12.13_K_YF_Fixed Assets-12.22 2 2" xfId="10250"/>
    <cellStyle name="_BK - U - Revenue, Cost &amp; Expenses_BK - U - Revenue, Cost &amp; Expenses_WPS-2004 working paper_DEG- K - Fixed Assets_K_YF_Fixed Assets-12.13_K_YF_Fixed Assets-12.22 3" xfId="10252"/>
    <cellStyle name="_BK - U - Revenue, Cost &amp; Expenses_BK - U - Revenue, Cost &amp; Expenses_WPS-2004 working paper_DEG- K - Fixed Assets_K_YF_Fixed Assets-12.13_K_YF_Fixed Assets-12.22 3 2" xfId="10254"/>
    <cellStyle name="_BK - U - Revenue, Cost &amp; Expenses_BK - U - Revenue, Cost &amp; Expenses_WPS-2004 working paper_DEG- K - Fixed Assets_SX-FA-12.14" xfId="10257"/>
    <cellStyle name="_BK - U - Revenue, Cost &amp; Expenses_BK - U - Revenue, Cost &amp; Expenses_WPS-2004 working paper_DEG- K - Fixed Assets_SX-FA-12.14 2" xfId="10259"/>
    <cellStyle name="_BK - U - Revenue, Cost &amp; Expenses_BK - U - Revenue, Cost &amp; Expenses_WPS-2004 working paper_DEG- K - Fixed Assets_SX-FA-12.14 2 2" xfId="7643"/>
    <cellStyle name="_BK - U - Revenue, Cost &amp; Expenses_BK - U - Revenue, Cost &amp; Expenses_WPS-2004 working paper_DEG- K - Fixed Assets_SX-FA-12.14 3" xfId="10260"/>
    <cellStyle name="_BK - U - Revenue, Cost &amp; Expenses_BK - U - Revenue, Cost &amp; Expenses_WPS-2004 working paper_DEG- K - Fixed Assets_SX-FA-12.14 3 2" xfId="10261"/>
    <cellStyle name="_BK - U - Revenue, Cost &amp; Expenses_BK - U - Revenue, Cost &amp; Expenses_WPS-2004 working paper_DEG- K - Fixed Assets_SX-FA-12.14_addition2003" xfId="10262"/>
    <cellStyle name="_BK - U - Revenue, Cost &amp; Expenses_BK - U - Revenue, Cost &amp; Expenses_WPS-2004 working paper_DEG- K - Fixed Assets_SX-FA-12.14_addition2003 2" xfId="10263"/>
    <cellStyle name="_BK - U - Revenue, Cost &amp; Expenses_BK - U - Revenue, Cost &amp; Expenses_WPS-2004 working paper_DEG- K - Fixed Assets_SX-FA-12.14_addition2003 2 2" xfId="10264"/>
    <cellStyle name="_BK - U - Revenue, Cost &amp; Expenses_BK - U - Revenue, Cost &amp; Expenses_WPS-2004 working paper_DEG- K - Fixed Assets_SX-FA-12.14_addition2003 3" xfId="6444"/>
    <cellStyle name="_BK - U - Revenue, Cost &amp; Expenses_BK - U - Revenue, Cost &amp; Expenses_WPS-2004 working paper_DEG- K - Fixed Assets_SX-FA-12.14_addition2003 3 2" xfId="10265"/>
    <cellStyle name="_BK - U - Revenue, Cost &amp; Expenses_BK - U - Revenue, Cost &amp; Expenses_WPS-2004 working paper_DEG- K - Fixed Assets_SX-FA-12.14_Book1" xfId="10267"/>
    <cellStyle name="_BK - U - Revenue, Cost &amp; Expenses_BK - U - Revenue, Cost &amp; Expenses_WPS-2004 working paper_DEG- K - Fixed Assets_SX-FA-12.14_D" xfId="10272"/>
    <cellStyle name="_BK - U - Revenue, Cost &amp; Expenses_BK - U - Revenue, Cost &amp; Expenses_WPS-2004 working paper_DEG- K - Fixed Assets_SX-FA-12.14_K_YF_Fixed Assets-12.22" xfId="9034"/>
    <cellStyle name="_BK - U - Revenue, Cost &amp; Expenses_BK - U - Revenue, Cost &amp; Expenses_WPS-2004 working paper_DEG- K - Fixed Assets_YF_K_Fixed assets" xfId="10273"/>
    <cellStyle name="_BK - U - Revenue, Cost &amp; Expenses_BK - U - Revenue, Cost &amp; Expenses_WPS-2004 working paper_DEG- K - Fixed Assets_YF_K_Fixed Assets 03 &amp; 04" xfId="10276"/>
    <cellStyle name="_BK - U - Revenue, Cost &amp; Expenses_BK - U - Revenue, Cost &amp; Expenses_WPS-2004 working paper_DEG- K - Fixed Assets_YF_K_Fixed Assets 03 &amp; 04_addition2003" xfId="10278"/>
    <cellStyle name="_BK - U - Revenue, Cost &amp; Expenses_BK - U - Revenue, Cost &amp; Expenses_WPS-2004 working paper_DEG- K - Fixed Assets_YF_K_Fixed Assets 03 &amp; 04_addition2003 2" xfId="10279"/>
    <cellStyle name="_BK - U - Revenue, Cost &amp; Expenses_BK - U - Revenue, Cost &amp; Expenses_WPS-2004 working paper_DEG- K - Fixed Assets_YF_K_Fixed Assets 03 &amp; 04_addition2003 2 2" xfId="10282"/>
    <cellStyle name="_BK - U - Revenue, Cost &amp; Expenses_BK - U - Revenue, Cost &amp; Expenses_WPS-2004 working paper_DEG- K - Fixed Assets_YF_K_Fixed Assets 03 &amp; 04_addition2003 3" xfId="10285"/>
    <cellStyle name="_BK - U - Revenue, Cost &amp; Expenses_BK - U - Revenue, Cost &amp; Expenses_WPS-2004 working paper_DEG- K - Fixed Assets_YF_K_Fixed Assets 03 &amp; 04_addition2003 3 2" xfId="10289"/>
    <cellStyle name="_BK - U - Revenue, Cost &amp; Expenses_BK - U - Revenue, Cost &amp; Expenses_WPS-2004 working paper_DEG- K - Fixed Assets_YF_K_Fixed Assets 03 &amp; 04_Book1" xfId="10292"/>
    <cellStyle name="_BK - U - Revenue, Cost &amp; Expenses_BK - U - Revenue, Cost &amp; Expenses_WPS-2004 working paper_DEG- K - Fixed Assets_YF_K_Fixed Assets 03 &amp; 04_D" xfId="4844"/>
    <cellStyle name="_BK - U - Revenue, Cost &amp; Expenses_BK - U - Revenue, Cost &amp; Expenses_WPS-2004 working paper_DEG- K - Fixed Assets_YF_K_Fixed Assets 03 &amp; 04_D 2" xfId="10294"/>
    <cellStyle name="_BK - U - Revenue, Cost &amp; Expenses_BK - U - Revenue, Cost &amp; Expenses_WPS-2004 working paper_DEG- K - Fixed Assets_YF_K_Fixed Assets 03 &amp; 04_D 2 2" xfId="10295"/>
    <cellStyle name="_BK - U - Revenue, Cost &amp; Expenses_BK - U - Revenue, Cost &amp; Expenses_WPS-2004 working paper_DEG- K - Fixed Assets_YF_K_Fixed Assets 03 &amp; 04_D 3" xfId="10297"/>
    <cellStyle name="_BK - U - Revenue, Cost &amp; Expenses_BK - U - Revenue, Cost &amp; Expenses_WPS-2004 working paper_DEG- K - Fixed Assets_YF_K_Fixed Assets 03 &amp; 04_D 3 2" xfId="10298"/>
    <cellStyle name="_BK - U - Revenue, Cost &amp; Expenses_BK - U - Revenue, Cost &amp; Expenses_WPS-2004 working paper_DEG- K - Fixed Assets_YF_K_Fixed Assets 03 &amp; 04_K_YF_Fixed Assets-12.22" xfId="10299"/>
    <cellStyle name="_BK - U - Revenue, Cost &amp; Expenses_BK - U - Revenue, Cost &amp; Expenses_WPS-2004 working paper_DEG- K - Fixed Assets_YF_K_Fixed Assets 03 &amp; 04-1" xfId="10300"/>
    <cellStyle name="_BK - U - Revenue, Cost &amp; Expenses_BK - U - Revenue, Cost &amp; Expenses_WPS-2004 working paper_DEG- K - Fixed Assets_YF_K_Fixed Assets 03 &amp; 04-1 2" xfId="8441"/>
    <cellStyle name="_BK - U - Revenue, Cost &amp; Expenses_BK - U - Revenue, Cost &amp; Expenses_WPS-2004 working paper_DEG- K - Fixed Assets_YF_K_Fixed Assets 03 &amp; 04-1 2 2" xfId="10301"/>
    <cellStyle name="_BK - U - Revenue, Cost &amp; Expenses_BK - U - Revenue, Cost &amp; Expenses_WPS-2004 working paper_DEG- K - Fixed Assets_YF_K_Fixed Assets 03 &amp; 04-1 3" xfId="10303"/>
    <cellStyle name="_BK - U - Revenue, Cost &amp; Expenses_BK - U - Revenue, Cost &amp; Expenses_WPS-2004 working paper_DEG- K - Fixed Assets_YF_K_Fixed Assets 03 &amp; 04-1 3 2" xfId="10306"/>
    <cellStyle name="_BK - U - Revenue, Cost &amp; Expenses_BK - U - Revenue, Cost &amp; Expenses_WPS-2004 working paper_DEG- K - Fixed Assets_YF_K_Fixed Assets 03 &amp; 04-1_addition2003" xfId="10308"/>
    <cellStyle name="_BK - U - Revenue, Cost &amp; Expenses_BK - U - Revenue, Cost &amp; Expenses_WPS-2004 working paper_DEG- K - Fixed Assets_YF_K_Fixed Assets 03 &amp; 04-1_addition2003 2" xfId="10311"/>
    <cellStyle name="_BK - U - Revenue, Cost &amp; Expenses_BK - U - Revenue, Cost &amp; Expenses_WPS-2004 working paper_DEG- K - Fixed Assets_YF_K_Fixed Assets 03 &amp; 04-1_addition2003 2 2" xfId="7634"/>
    <cellStyle name="_BK - U - Revenue, Cost &amp; Expenses_BK - U - Revenue, Cost &amp; Expenses_WPS-2004 working paper_DEG- K - Fixed Assets_YF_K_Fixed Assets 03 &amp; 04-1_addition2003 3" xfId="10313"/>
    <cellStyle name="_BK - U - Revenue, Cost &amp; Expenses_BK - U - Revenue, Cost &amp; Expenses_WPS-2004 working paper_DEG- K - Fixed Assets_YF_K_Fixed Assets 03 &amp; 04-1_addition2003 3 2" xfId="10315"/>
    <cellStyle name="_BK - U - Revenue, Cost &amp; Expenses_BK - U - Revenue, Cost &amp; Expenses_WPS-2004 working paper_DEG- K - Fixed Assets_YF_K_Fixed Assets 03 &amp; 04-1_Book1" xfId="10317"/>
    <cellStyle name="_BK - U - Revenue, Cost &amp; Expenses_BK - U - Revenue, Cost &amp; Expenses_WPS-2004 working paper_DEG- K - Fixed Assets_YF_K_Fixed Assets 03 &amp; 04-1_D" xfId="10319"/>
    <cellStyle name="_BK - U - Revenue, Cost &amp; Expenses_BK - U - Revenue, Cost &amp; Expenses_WPS-2004 working paper_DEG- K - Fixed Assets_YF_K_Fixed Assets 03 &amp; 04-1_D 2" xfId="7830"/>
    <cellStyle name="_BK - U - Revenue, Cost &amp; Expenses_BK - U - Revenue, Cost &amp; Expenses_WPS-2004 working paper_DEG- K - Fixed Assets_YF_K_Fixed Assets 03 &amp; 04-1_D 2 2" xfId="7834"/>
    <cellStyle name="_BK - U - Revenue, Cost &amp; Expenses_BK - U - Revenue, Cost &amp; Expenses_WPS-2004 working paper_DEG- K - Fixed Assets_YF_K_Fixed Assets 03 &amp; 04-1_D 3" xfId="10321"/>
    <cellStyle name="_BK - U - Revenue, Cost &amp; Expenses_BK - U - Revenue, Cost &amp; Expenses_WPS-2004 working paper_DEG- K - Fixed Assets_YF_K_Fixed Assets 03 &amp; 04-1_D 3 2" xfId="10323"/>
    <cellStyle name="_BK - U - Revenue, Cost &amp; Expenses_BK - U - Revenue, Cost &amp; Expenses_WPS-2004 working paper_DEG- K - Fixed Assets_YF_K_Fixed Assets 03 &amp; 04-1_K_YF_Fixed Assets-12.22" xfId="10324"/>
    <cellStyle name="_BK - U - Revenue, Cost &amp; Expenses_BK - U - Revenue, Cost &amp; Expenses_WPS-2004 working paper_DEG- K - Fixed Assets_YF_K_Fixed Assets 03 &amp; 04-2" xfId="10326"/>
    <cellStyle name="_BK - U - Revenue, Cost &amp; Expenses_BK - U - Revenue, Cost &amp; Expenses_WPS-2004 working paper_DEG- K - Fixed Assets_YF_K_Fixed Assets 03 &amp; 04-2 2" xfId="10327"/>
    <cellStyle name="_BK - U - Revenue, Cost &amp; Expenses_BK - U - Revenue, Cost &amp; Expenses_WPS-2004 working paper_DEG- K - Fixed Assets_YF_K_Fixed Assets 03 &amp; 04-2 2 2" xfId="10329"/>
    <cellStyle name="_BK - U - Revenue, Cost &amp; Expenses_BK - U - Revenue, Cost &amp; Expenses_WPS-2004 working paper_DEG- K - Fixed Assets_YF_K_Fixed Assets 03 &amp; 04-2 3" xfId="1823"/>
    <cellStyle name="_BK - U - Revenue, Cost &amp; Expenses_BK - U - Revenue, Cost &amp; Expenses_WPS-2004 working paper_DEG- K - Fixed Assets_YF_K_Fixed Assets 03 &amp; 04-2 3 2" xfId="10331"/>
    <cellStyle name="_BK - U - Revenue, Cost &amp; Expenses_BK - U - Revenue, Cost &amp; Expenses_WPS-2004 working paper_DEG- K - Fixed Assets_YF_K_Fixed Assets 03 &amp; 04-2_addition2003" xfId="10332"/>
    <cellStyle name="_BK - U - Revenue, Cost &amp; Expenses_BK - U - Revenue, Cost &amp; Expenses_WPS-2004 working paper_DEG- K - Fixed Assets_YF_K_Fixed Assets 03 &amp; 04-2_addition2003 2" xfId="10334"/>
    <cellStyle name="_BK - U - Revenue, Cost &amp; Expenses_BK - U - Revenue, Cost &amp; Expenses_WPS-2004 working paper_DEG- K - Fixed Assets_YF_K_Fixed Assets 03 &amp; 04-2_addition2003 2 2" xfId="10335"/>
    <cellStyle name="_BK - U - Revenue, Cost &amp; Expenses_BK - U - Revenue, Cost &amp; Expenses_WPS-2004 working paper_DEG- K - Fixed Assets_YF_K_Fixed Assets 03 &amp; 04-2_addition2003 3" xfId="8825"/>
    <cellStyle name="_BK - U - Revenue, Cost &amp; Expenses_BK - U - Revenue, Cost &amp; Expenses_WPS-2004 working paper_DEG- K - Fixed Assets_YF_K_Fixed Assets 03 &amp; 04-2_addition2003 3 2" xfId="10336"/>
    <cellStyle name="_BK - U - Revenue, Cost &amp; Expenses_BK - U - Revenue, Cost &amp; Expenses_WPS-2004 working paper_DEG- K - Fixed Assets_YF_K_Fixed Assets 03 &amp; 04-2_Book1" xfId="10337"/>
    <cellStyle name="_BK - U - Revenue, Cost &amp; Expenses_BK - U - Revenue, Cost &amp; Expenses_WPS-2004 working paper_DEG- K - Fixed Assets_YF_K_Fixed Assets 03 &amp; 04-2_Book1 2" xfId="10339"/>
    <cellStyle name="_BK - U - Revenue, Cost &amp; Expenses_BK - U - Revenue, Cost &amp; Expenses_WPS-2004 working paper_DEG- K - Fixed Assets_YF_K_Fixed Assets 03 &amp; 04-2_Book1 2 2" xfId="10340"/>
    <cellStyle name="_BK - U - Revenue, Cost &amp; Expenses_BK - U - Revenue, Cost &amp; Expenses_WPS-2004 working paper_DEG- K - Fixed Assets_YF_K_Fixed Assets 03 &amp; 04-2_Book1 3" xfId="10341"/>
    <cellStyle name="_BK - U - Revenue, Cost &amp; Expenses_BK - U - Revenue, Cost &amp; Expenses_WPS-2004 working paper_DEG- K - Fixed Assets_YF_K_Fixed Assets 03 &amp; 04-2_Book1 3 2" xfId="10343"/>
    <cellStyle name="_BK - U - Revenue, Cost &amp; Expenses_BK - U - Revenue, Cost &amp; Expenses_WPS-2004 working paper_DEG- K - Fixed Assets_YF_K_Fixed Assets 03 &amp; 04-2_D" xfId="10346"/>
    <cellStyle name="_BK - U - Revenue, Cost &amp; Expenses_BK - U - Revenue, Cost &amp; Expenses_WPS-2004 working paper_DEG- K - Fixed Assets_YF_K_Fixed Assets 03 &amp; 04-2_D 2" xfId="10348"/>
    <cellStyle name="_BK - U - Revenue, Cost &amp; Expenses_BK - U - Revenue, Cost &amp; Expenses_WPS-2004 working paper_DEG- K - Fixed Assets_YF_K_Fixed Assets 03 &amp; 04-2_D 2 2" xfId="10349"/>
    <cellStyle name="_BK - U - Revenue, Cost &amp; Expenses_BK - U - Revenue, Cost &amp; Expenses_WPS-2004 working paper_DEG- K - Fixed Assets_YF_K_Fixed Assets 03 &amp; 04-2_D 3" xfId="10350"/>
    <cellStyle name="_BK - U - Revenue, Cost &amp; Expenses_BK - U - Revenue, Cost &amp; Expenses_WPS-2004 working paper_DEG- K - Fixed Assets_YF_K_Fixed Assets 03 &amp; 04-2_D 3 2" xfId="10351"/>
    <cellStyle name="_BK - U - Revenue, Cost &amp; Expenses_BK - U - Revenue, Cost &amp; Expenses_WPS-2004 working paper_DEG- K - Fixed Assets_YF_K_Fixed Assets 03 &amp; 04-2_K_YF_Fixed Assets-12.22" xfId="10352"/>
    <cellStyle name="_BK - U - Revenue, Cost &amp; Expenses_BK - U - Revenue, Cost &amp; Expenses_WPS-2004 working paper_DEG- K - Fixed Assets_YF_K_Fixed Assets 03 &amp; 04-2_K_YF_Fixed Assets-12.22 2" xfId="10355"/>
    <cellStyle name="_BK - U - Revenue, Cost &amp; Expenses_BK - U - Revenue, Cost &amp; Expenses_WPS-2004 working paper_DEG- K - Fixed Assets_YF_K_Fixed Assets 03 &amp; 04-2_K_YF_Fixed Assets-12.22 2 2" xfId="10358"/>
    <cellStyle name="_BK - U - Revenue, Cost &amp; Expenses_BK - U - Revenue, Cost &amp; Expenses_WPS-2004 working paper_DEG- K - Fixed Assets_YF_K_Fixed Assets 03 &amp; 04-2_K_YF_Fixed Assets-12.22 3" xfId="9168"/>
    <cellStyle name="_BK - U - Revenue, Cost &amp; Expenses_BK - U - Revenue, Cost &amp; Expenses_WPS-2004 working paper_DEG- K - Fixed Assets_YF_K_Fixed Assets 03 &amp; 04-2_K_YF_Fixed Assets-12.22 3 2" xfId="10360"/>
    <cellStyle name="_BK - U - Revenue, Cost &amp; Expenses_BK - U - Revenue, Cost &amp; Expenses_WPS-2004 working paper_DEG- K - Fixed Assets_YF_K_Fixed Assets 03 &amp; 04-3" xfId="10361"/>
    <cellStyle name="_BK - U - Revenue, Cost &amp; Expenses_BK - U - Revenue, Cost &amp; Expenses_WPS-2004 working paper_DEG- K - Fixed Assets_YF_K_Fixed Assets 03 &amp; 04-3 2" xfId="10363"/>
    <cellStyle name="_BK - U - Revenue, Cost &amp; Expenses_BK - U - Revenue, Cost &amp; Expenses_WPS-2004 working paper_DEG- K - Fixed Assets_YF_K_Fixed Assets 03 &amp; 04-3 2 2" xfId="10365"/>
    <cellStyle name="_BK - U - Revenue, Cost &amp; Expenses_BK - U - Revenue, Cost &amp; Expenses_WPS-2004 working paper_DEG- K - Fixed Assets_YF_K_Fixed Assets 03 &amp; 04-3 3" xfId="10367"/>
    <cellStyle name="_BK - U - Revenue, Cost &amp; Expenses_BK - U - Revenue, Cost &amp; Expenses_WPS-2004 working paper_DEG- K - Fixed Assets_YF_K_Fixed Assets 03 &amp; 04-3 3 2" xfId="10368"/>
    <cellStyle name="_BK - U - Revenue, Cost &amp; Expenses_BK - U - Revenue, Cost &amp; Expenses_WPS-2004 working paper_DEG- K - Fixed Assets_YF_K_Fixed Assets 03 &amp; 04-3_addition2003" xfId="10369"/>
    <cellStyle name="_BK - U - Revenue, Cost &amp; Expenses_BK - U - Revenue, Cost &amp; Expenses_WPS-2004 working paper_DEG- K - Fixed Assets_YF_K_Fixed Assets 03 &amp; 04-3_addition2003 2" xfId="10370"/>
    <cellStyle name="_BK - U - Revenue, Cost &amp; Expenses_BK - U - Revenue, Cost &amp; Expenses_WPS-2004 working paper_DEG- K - Fixed Assets_YF_K_Fixed Assets 03 &amp; 04-3_addition2003 2 2" xfId="8349"/>
    <cellStyle name="_BK - U - Revenue, Cost &amp; Expenses_BK - U - Revenue, Cost &amp; Expenses_WPS-2004 working paper_DEG- K - Fixed Assets_YF_K_Fixed Assets 03 &amp; 04-3_addition2003 3" xfId="10372"/>
    <cellStyle name="_BK - U - Revenue, Cost &amp; Expenses_BK - U - Revenue, Cost &amp; Expenses_WPS-2004 working paper_DEG- K - Fixed Assets_YF_K_Fixed Assets 03 &amp; 04-3_addition2003 3 2" xfId="10373"/>
    <cellStyle name="_BK - U - Revenue, Cost &amp; Expenses_BK - U - Revenue, Cost &amp; Expenses_WPS-2004 working paper_DEG- K - Fixed Assets_YF_K_Fixed Assets 03 &amp; 04-3_Book1" xfId="10374"/>
    <cellStyle name="_BK - U - Revenue, Cost &amp; Expenses_BK - U - Revenue, Cost &amp; Expenses_WPS-2004 working paper_DEG- K - Fixed Assets_YF_K_Fixed Assets 03 &amp; 04-3_D" xfId="10377"/>
    <cellStyle name="_BK - U - Revenue, Cost &amp; Expenses_BK - U - Revenue, Cost &amp; Expenses_WPS-2004 working paper_DEG- K - Fixed Assets_YF_K_Fixed Assets 03 &amp; 04-3_D 2" xfId="7230"/>
    <cellStyle name="_BK - U - Revenue, Cost &amp; Expenses_BK - U - Revenue, Cost &amp; Expenses_WPS-2004 working paper_DEG- K - Fixed Assets_YF_K_Fixed Assets 03 &amp; 04-3_D 2 2" xfId="3964"/>
    <cellStyle name="_BK - U - Revenue, Cost &amp; Expenses_BK - U - Revenue, Cost &amp; Expenses_WPS-2004 working paper_DEG- K - Fixed Assets_YF_K_Fixed Assets 03 &amp; 04-3_D 3" xfId="10378"/>
    <cellStyle name="_BK - U - Revenue, Cost &amp; Expenses_BK - U - Revenue, Cost &amp; Expenses_WPS-2004 working paper_DEG- K - Fixed Assets_YF_K_Fixed Assets 03 &amp; 04-3_D 3 2" xfId="10379"/>
    <cellStyle name="_BK - U - Revenue, Cost &amp; Expenses_BK - U - Revenue, Cost &amp; Expenses_WPS-2004 working paper_DEG- K - Fixed Assets_YF_K_Fixed Assets 03 &amp; 04-3_K_YF_Fixed Assets-12.22" xfId="10380"/>
    <cellStyle name="_BK - U - Revenue, Cost &amp; Expenses_BK - U - Revenue, Cost &amp; Expenses_WPS-2004 working paper_DEG- K - Fixed Assets_YF_K_Fixed Assets 03 &amp; 04-3_K_YF_Fixed Assets-12.22 2" xfId="10383"/>
    <cellStyle name="_BK - U - Revenue, Cost &amp; Expenses_BK - U - Revenue, Cost &amp; Expenses_WPS-2004 working paper_DEG- K - Fixed Assets_YF_K_Fixed Assets 03 &amp; 04-3_K_YF_Fixed Assets-12.22 2 2" xfId="10385"/>
    <cellStyle name="_BK - U - Revenue, Cost &amp; Expenses_BK - U - Revenue, Cost &amp; Expenses_WPS-2004 working paper_DEG- K - Fixed Assets_YF_K_Fixed Assets 03 &amp; 04-3_K_YF_Fixed Assets-12.22 3" xfId="5473"/>
    <cellStyle name="_BK - U - Revenue, Cost &amp; Expenses_BK - U - Revenue, Cost &amp; Expenses_WPS-2004 working paper_DEG- K - Fixed Assets_YF_K_Fixed Assets 03 &amp; 04-3_K_YF_Fixed Assets-12.22 3 2" xfId="10386"/>
    <cellStyle name="_BK - U - Revenue, Cost &amp; Expenses_BK - U - Revenue, Cost &amp; Expenses_WPS-2004 working paper_DEG- K - Fixed Assets_YF_K_Fixed assets_addition2003" xfId="10387"/>
    <cellStyle name="_BK - U - Revenue, Cost &amp; Expenses_BK - U - Revenue, Cost &amp; Expenses_WPS-2004 working paper_DEG- K - Fixed Assets_YF_K_Fixed assets_Book1" xfId="10388"/>
    <cellStyle name="_BK - U - Revenue, Cost &amp; Expenses_BK - U - Revenue, Cost &amp; Expenses_WPS-2004 working paper_DEG- K - Fixed Assets_YF_K_Fixed assets_Book1 2" xfId="10389"/>
    <cellStyle name="_BK - U - Revenue, Cost &amp; Expenses_BK - U - Revenue, Cost &amp; Expenses_WPS-2004 working paper_DEG- K - Fixed Assets_YF_K_Fixed assets_Book1 2 2" xfId="10391"/>
    <cellStyle name="_BK - U - Revenue, Cost &amp; Expenses_BK - U - Revenue, Cost &amp; Expenses_WPS-2004 working paper_DEG- K - Fixed Assets_YF_K_Fixed assets_Book1 3" xfId="10393"/>
    <cellStyle name="_BK - U - Revenue, Cost &amp; Expenses_BK - U - Revenue, Cost &amp; Expenses_WPS-2004 working paper_DEG- K - Fixed Assets_YF_K_Fixed assets_Book1 3 2" xfId="10394"/>
    <cellStyle name="_BK - U - Revenue, Cost &amp; Expenses_BK - U - Revenue, Cost &amp; Expenses_WPS-2004 working paper_DEG- K - Fixed Assets_YF_K_Fixed assets_D" xfId="10395"/>
    <cellStyle name="_BK - U - Revenue, Cost &amp; Expenses_BK - U - Revenue, Cost &amp; Expenses_WPS-2004 working paper_DEG- K - Fixed Assets_YF_K_Fixed assets_K_YF_Fixed Assets-12.22" xfId="10399"/>
    <cellStyle name="_BK - U - Revenue, Cost &amp; Expenses_BK - U - Revenue, Cost &amp; Expenses_WPS-2004 working paper_DEG- K - Fixed Assets_YF_K_Fixed assets_K_YF_Fixed Assets-12.22 2" xfId="10401"/>
    <cellStyle name="_BK - U - Revenue, Cost &amp; Expenses_BK - U - Revenue, Cost &amp; Expenses_WPS-2004 working paper_DEG- K - Fixed Assets_YF_K_Fixed assets_K_YF_Fixed Assets-12.22 2 2" xfId="10403"/>
    <cellStyle name="_BK - U - Revenue, Cost &amp; Expenses_BK - U - Revenue, Cost &amp; Expenses_WPS-2004 working paper_DEG- K - Fixed Assets_YF_K_Fixed assets_K_YF_Fixed Assets-12.22 3" xfId="10404"/>
    <cellStyle name="_BK - U - Revenue, Cost &amp; Expenses_BK - U - Revenue, Cost &amp; Expenses_WPS-2004 working paper_DEG- K - Fixed Assets_YF_K_Fixed assets_K_YF_Fixed Assets-12.22 3 2" xfId="10405"/>
    <cellStyle name="_BK - U - Revenue, Cost &amp; Expenses_BK - U - Revenue, Cost &amp; Expenses_WPS-2004 working paper_K_YF_Fixed Assets-12.22" xfId="10406"/>
    <cellStyle name="_BK - U - Revenue, Cost &amp; Expenses_BK - U - Revenue, Cost &amp; Expenses_WPS-2004 working paper_K_YF_Fixed Assets-12.22 2" xfId="10407"/>
    <cellStyle name="_BK - U - Revenue, Cost &amp; Expenses_BK - U - Revenue, Cost &amp; Expenses_WPS-2004 working paper_K_YF_Fixed Assets-12.22 2 2" xfId="10409"/>
    <cellStyle name="_BK - U - Revenue, Cost &amp; Expenses_BK - U - Revenue, Cost &amp; Expenses_WPS-2004 working paper_K_YF_Fixed Assets-12.22 3" xfId="9377"/>
    <cellStyle name="_BK - U - Revenue, Cost &amp; Expenses_BK - U - Revenue, Cost &amp; Expenses_WPS-2004 working paper_K_YF_Fixed Assets-12.22 3 2" xfId="10411"/>
    <cellStyle name="_BK - U - Revenue, Cost &amp; Expenses_BK - U - Revenue, Cost &amp; Expenses_WPS-2004 working paper_长珠兴调整分录" xfId="10418"/>
    <cellStyle name="_BK - U - Revenue, Cost &amp; Expenses_BK - U - Revenue, Cost &amp; Expenses_WPS-2004 working paper_长珠兴调整分录 2" xfId="10419"/>
    <cellStyle name="_BK - U - Revenue, Cost &amp; Expenses_BK - U - Revenue, Cost &amp; Expenses_WPS-2004 working paper_长越调整分录" xfId="10414"/>
    <cellStyle name="_BK - U - Revenue, Cost &amp; Expenses_BK - U - Revenue, Cost &amp; Expenses_WPS-2004 working paper_长越调整分录 2" xfId="10417"/>
    <cellStyle name="_BK - U - Revenue, Cost &amp; Expenses_BK - U - Revenue, Cost &amp; Expenses_公司信息（往来款函证）" xfId="10421"/>
    <cellStyle name="_BK - U - Revenue, Cost &amp; Expenses_BK - U - Revenue, Cost &amp; Expenses_公司信息（往来款函证）_2006年佛山车轮审计资料（安永）" xfId="10423"/>
    <cellStyle name="_BK - U - Revenue, Cost &amp; Expenses_BK - U - Revenue, Cost &amp; Expenses_公司信息（往来款函证）_2006年佛山车轮审计资料（安永）_OS of F09" xfId="10425"/>
    <cellStyle name="_BK - U - Revenue, Cost &amp; Expenses_BK - U - Revenue, Cost &amp; Expenses_公司信息（往来款函证）_OS of F09" xfId="801"/>
    <cellStyle name="_BK - U - Revenue, Cost &amp; Expenses_Book1" xfId="10426"/>
    <cellStyle name="_BK - U - Revenue, Cost &amp; Expenses_Book1 2" xfId="10427"/>
    <cellStyle name="_BK - U - Revenue, Cost &amp; Expenses_Book1 2 2" xfId="10428"/>
    <cellStyle name="_BK - U - Revenue, Cost &amp; Expenses_Book1 3" xfId="8518"/>
    <cellStyle name="_BK - U - Revenue, Cost &amp; Expenses_Book1 3 2" xfId="2200"/>
    <cellStyle name="_BK - U - Revenue, Cost &amp; Expenses_D" xfId="10429"/>
    <cellStyle name="_BK - U - Revenue, Cost &amp; Expenses_DEG- K - Fixed Assets" xfId="10431"/>
    <cellStyle name="_BK - U - Revenue, Cost &amp; Expenses_DEG- K - Fixed Assets 2" xfId="10432"/>
    <cellStyle name="_BK - U - Revenue, Cost &amp; Expenses_DEG- K - Fixed Assets 2 2" xfId="10433"/>
    <cellStyle name="_BK - U - Revenue, Cost &amp; Expenses_DEG- K - Fixed Assets 3" xfId="10434"/>
    <cellStyle name="_BK - U - Revenue, Cost &amp; Expenses_DEG- K - Fixed Assets 3 2" xfId="10438"/>
    <cellStyle name="_BK - U - Revenue, Cost &amp; Expenses_DEG- K - Fixed Assets_K_YF_Fixed Assets-12.13" xfId="10441"/>
    <cellStyle name="_BK - U - Revenue, Cost &amp; Expenses_DEG- K - Fixed Assets_K_YF_Fixed Assets-12.13_addition2003" xfId="10442"/>
    <cellStyle name="_BK - U - Revenue, Cost &amp; Expenses_DEG- K - Fixed Assets_K_YF_Fixed Assets-12.13_addition2003 2" xfId="10444"/>
    <cellStyle name="_BK - U - Revenue, Cost &amp; Expenses_DEG- K - Fixed Assets_K_YF_Fixed Assets-12.13_addition2003 2 2" xfId="10445"/>
    <cellStyle name="_BK - U - Revenue, Cost &amp; Expenses_DEG- K - Fixed Assets_K_YF_Fixed Assets-12.13_addition2003 3" xfId="1345"/>
    <cellStyle name="_BK - U - Revenue, Cost &amp; Expenses_DEG- K - Fixed Assets_K_YF_Fixed Assets-12.13_addition2003 3 2" xfId="10446"/>
    <cellStyle name="_BK - U - Revenue, Cost &amp; Expenses_DEG- K - Fixed Assets_K_YF_Fixed Assets-12.13_Book1" xfId="10448"/>
    <cellStyle name="_BK - U - Revenue, Cost &amp; Expenses_DEG- K - Fixed Assets_K_YF_Fixed Assets-12.13_D" xfId="10449"/>
    <cellStyle name="_BK - U - Revenue, Cost &amp; Expenses_DEG- K - Fixed Assets_K_YF_Fixed Assets-12.13_D 2" xfId="10452"/>
    <cellStyle name="_BK - U - Revenue, Cost &amp; Expenses_DEG- K - Fixed Assets_K_YF_Fixed Assets-12.13_D 2 2" xfId="10456"/>
    <cellStyle name="_BK - U - Revenue, Cost &amp; Expenses_DEG- K - Fixed Assets_K_YF_Fixed Assets-12.13_D 3" xfId="10460"/>
    <cellStyle name="_BK - U - Revenue, Cost &amp; Expenses_DEG- K - Fixed Assets_K_YF_Fixed Assets-12.13_D 3 2" xfId="10464"/>
    <cellStyle name="_BK - U - Revenue, Cost &amp; Expenses_DEG- K - Fixed Assets_K_YF_Fixed Assets-12.13_K_YF_Fixed Assets-12.22" xfId="10467"/>
    <cellStyle name="_BK - U - Revenue, Cost &amp; Expenses_DEG- K - Fixed Assets_K_YF_Fixed Assets-12.13_K_YF_Fixed Assets-12.22 2" xfId="10471"/>
    <cellStyle name="_BK - U - Revenue, Cost &amp; Expenses_DEG- K - Fixed Assets_K_YF_Fixed Assets-12.13_K_YF_Fixed Assets-12.22 2 2" xfId="10475"/>
    <cellStyle name="_BK - U - Revenue, Cost &amp; Expenses_DEG- K - Fixed Assets_K_YF_Fixed Assets-12.13_K_YF_Fixed Assets-12.22 3" xfId="10477"/>
    <cellStyle name="_BK - U - Revenue, Cost &amp; Expenses_DEG- K - Fixed Assets_K_YF_Fixed Assets-12.13_K_YF_Fixed Assets-12.22 3 2" xfId="10479"/>
    <cellStyle name="_BK - U - Revenue, Cost &amp; Expenses_DEG- K - Fixed Assets_SX-FA-12.14" xfId="10480"/>
    <cellStyle name="_BK - U - Revenue, Cost &amp; Expenses_DEG- K - Fixed Assets_SX-FA-12.14 2" xfId="5023"/>
    <cellStyle name="_BK - U - Revenue, Cost &amp; Expenses_DEG- K - Fixed Assets_SX-FA-12.14 2 2" xfId="10482"/>
    <cellStyle name="_BK - U - Revenue, Cost &amp; Expenses_DEG- K - Fixed Assets_SX-FA-12.14 3" xfId="5084"/>
    <cellStyle name="_BK - U - Revenue, Cost &amp; Expenses_DEG- K - Fixed Assets_SX-FA-12.14 3 2" xfId="10485"/>
    <cellStyle name="_BK - U - Revenue, Cost &amp; Expenses_DEG- K - Fixed Assets_SX-FA-12.14_addition2003" xfId="10487"/>
    <cellStyle name="_BK - U - Revenue, Cost &amp; Expenses_DEG- K - Fixed Assets_SX-FA-12.14_Book1" xfId="10489"/>
    <cellStyle name="_BK - U - Revenue, Cost &amp; Expenses_DEG- K - Fixed Assets_SX-FA-12.14_Book1 2" xfId="10492"/>
    <cellStyle name="_BK - U - Revenue, Cost &amp; Expenses_DEG- K - Fixed Assets_SX-FA-12.14_Book1 2 2" xfId="10494"/>
    <cellStyle name="_BK - U - Revenue, Cost &amp; Expenses_DEG- K - Fixed Assets_SX-FA-12.14_Book1 3" xfId="10495"/>
    <cellStyle name="_BK - U - Revenue, Cost &amp; Expenses_DEG- K - Fixed Assets_SX-FA-12.14_Book1 3 2" xfId="10497"/>
    <cellStyle name="_BK - U - Revenue, Cost &amp; Expenses_DEG- K - Fixed Assets_SX-FA-12.14_D" xfId="10498"/>
    <cellStyle name="_BK - U - Revenue, Cost &amp; Expenses_DEG- K - Fixed Assets_SX-FA-12.14_K_YF_Fixed Assets-12.22" xfId="10500"/>
    <cellStyle name="_BK - U - Revenue, Cost &amp; Expenses_DEG- K - Fixed Assets_YF_K_Fixed assets" xfId="10502"/>
    <cellStyle name="_BK - U - Revenue, Cost &amp; Expenses_DEG- K - Fixed Assets_YF_K_Fixed Assets 03 &amp; 04" xfId="10503"/>
    <cellStyle name="_BK - U - Revenue, Cost &amp; Expenses_DEG- K - Fixed Assets_YF_K_Fixed Assets 03 &amp; 04_addition2003" xfId="10507"/>
    <cellStyle name="_BK - U - Revenue, Cost &amp; Expenses_DEG- K - Fixed Assets_YF_K_Fixed Assets 03 &amp; 04_addition2003 2" xfId="8908"/>
    <cellStyle name="_BK - U - Revenue, Cost &amp; Expenses_DEG- K - Fixed Assets_YF_K_Fixed Assets 03 &amp; 04_addition2003 2 2" xfId="10509"/>
    <cellStyle name="_BK - U - Revenue, Cost &amp; Expenses_DEG- K - Fixed Assets_YF_K_Fixed Assets 03 &amp; 04_addition2003 3" xfId="2723"/>
    <cellStyle name="_BK - U - Revenue, Cost &amp; Expenses_DEG- K - Fixed Assets_YF_K_Fixed Assets 03 &amp; 04_addition2003 3 2" xfId="10511"/>
    <cellStyle name="_BK - U - Revenue, Cost &amp; Expenses_DEG- K - Fixed Assets_YF_K_Fixed Assets 03 &amp; 04_Book1" xfId="10513"/>
    <cellStyle name="_BK - U - Revenue, Cost &amp; Expenses_DEG- K - Fixed Assets_YF_K_Fixed Assets 03 &amp; 04_D" xfId="10516"/>
    <cellStyle name="_BK - U - Revenue, Cost &amp; Expenses_DEG- K - Fixed Assets_YF_K_Fixed Assets 03 &amp; 04_K_YF_Fixed Assets-12.22" xfId="10517"/>
    <cellStyle name="_BK - U - Revenue, Cost &amp; Expenses_DEG- K - Fixed Assets_YF_K_Fixed Assets 03 &amp; 04-1" xfId="10518"/>
    <cellStyle name="_BK - U - Revenue, Cost &amp; Expenses_DEG- K - Fixed Assets_YF_K_Fixed Assets 03 &amp; 04-1_addition2003" xfId="10522"/>
    <cellStyle name="_BK - U - Revenue, Cost &amp; Expenses_DEG- K - Fixed Assets_YF_K_Fixed Assets 03 &amp; 04-1_Book1" xfId="10523"/>
    <cellStyle name="_BK - U - Revenue, Cost &amp; Expenses_DEG- K - Fixed Assets_YF_K_Fixed Assets 03 &amp; 04-1_D" xfId="10524"/>
    <cellStyle name="_BK - U - Revenue, Cost &amp; Expenses_DEG- K - Fixed Assets_YF_K_Fixed Assets 03 &amp; 04-1_K_YF_Fixed Assets-12.22" xfId="10526"/>
    <cellStyle name="_BK - U - Revenue, Cost &amp; Expenses_DEG- K - Fixed Assets_YF_K_Fixed Assets 03 &amp; 04-1_K_YF_Fixed Assets-12.22 2" xfId="10528"/>
    <cellStyle name="_BK - U - Revenue, Cost &amp; Expenses_DEG- K - Fixed Assets_YF_K_Fixed Assets 03 &amp; 04-1_K_YF_Fixed Assets-12.22 2 2" xfId="10529"/>
    <cellStyle name="_BK - U - Revenue, Cost &amp; Expenses_DEG- K - Fixed Assets_YF_K_Fixed Assets 03 &amp; 04-1_K_YF_Fixed Assets-12.22 3" xfId="10530"/>
    <cellStyle name="_BK - U - Revenue, Cost &amp; Expenses_DEG- K - Fixed Assets_YF_K_Fixed Assets 03 &amp; 04-1_K_YF_Fixed Assets-12.22 3 2" xfId="10532"/>
    <cellStyle name="_BK - U - Revenue, Cost &amp; Expenses_DEG- K - Fixed Assets_YF_K_Fixed Assets 03 &amp; 04-2" xfId="10534"/>
    <cellStyle name="_BK - U - Revenue, Cost &amp; Expenses_DEG- K - Fixed Assets_YF_K_Fixed Assets 03 &amp; 04-2_addition2003" xfId="9502"/>
    <cellStyle name="_BK - U - Revenue, Cost &amp; Expenses_DEG- K - Fixed Assets_YF_K_Fixed Assets 03 &amp; 04-2_Book1" xfId="7234"/>
    <cellStyle name="_BK - U - Revenue, Cost &amp; Expenses_DEG- K - Fixed Assets_YF_K_Fixed Assets 03 &amp; 04-2_Book1 2" xfId="4995"/>
    <cellStyle name="_BK - U - Revenue, Cost &amp; Expenses_DEG- K - Fixed Assets_YF_K_Fixed Assets 03 &amp; 04-2_Book1 2 2" xfId="10536"/>
    <cellStyle name="_BK - U - Revenue, Cost &amp; Expenses_DEG- K - Fixed Assets_YF_K_Fixed Assets 03 &amp; 04-2_Book1 3" xfId="10537"/>
    <cellStyle name="_BK - U - Revenue, Cost &amp; Expenses_DEG- K - Fixed Assets_YF_K_Fixed Assets 03 &amp; 04-2_Book1 3 2" xfId="10539"/>
    <cellStyle name="_BK - U - Revenue, Cost &amp; Expenses_DEG- K - Fixed Assets_YF_K_Fixed Assets 03 &amp; 04-2_D" xfId="6682"/>
    <cellStyle name="_BK - U - Revenue, Cost &amp; Expenses_DEG- K - Fixed Assets_YF_K_Fixed Assets 03 &amp; 04-2_K_YF_Fixed Assets-12.22" xfId="10541"/>
    <cellStyle name="_BK - U - Revenue, Cost &amp; Expenses_DEG- K - Fixed Assets_YF_K_Fixed Assets 03 &amp; 04-3" xfId="10543"/>
    <cellStyle name="_BK - U - Revenue, Cost &amp; Expenses_DEG- K - Fixed Assets_YF_K_Fixed Assets 03 &amp; 04-3_addition2003" xfId="4962"/>
    <cellStyle name="_BK - U - Revenue, Cost &amp; Expenses_DEG- K - Fixed Assets_YF_K_Fixed Assets 03 &amp; 04-3_Book1" xfId="10544"/>
    <cellStyle name="_BK - U - Revenue, Cost &amp; Expenses_DEG- K - Fixed Assets_YF_K_Fixed Assets 03 &amp; 04-3_D" xfId="10546"/>
    <cellStyle name="_BK - U - Revenue, Cost &amp; Expenses_DEG- K - Fixed Assets_YF_K_Fixed Assets 03 &amp; 04-3_K_YF_Fixed Assets-12.22" xfId="10548"/>
    <cellStyle name="_BK - U - Revenue, Cost &amp; Expenses_DEG- K - Fixed Assets_YF_K_Fixed Assets 03 &amp; 04-3_K_YF_Fixed Assets-12.22 2" xfId="10549"/>
    <cellStyle name="_BK - U - Revenue, Cost &amp; Expenses_DEG- K - Fixed Assets_YF_K_Fixed Assets 03 &amp; 04-3_K_YF_Fixed Assets-12.22 2 2" xfId="10550"/>
    <cellStyle name="_BK - U - Revenue, Cost &amp; Expenses_DEG- K - Fixed Assets_YF_K_Fixed Assets 03 &amp; 04-3_K_YF_Fixed Assets-12.22 3" xfId="10554"/>
    <cellStyle name="_BK - U - Revenue, Cost &amp; Expenses_DEG- K - Fixed Assets_YF_K_Fixed Assets 03 &amp; 04-3_K_YF_Fixed Assets-12.22 3 2" xfId="10556"/>
    <cellStyle name="_BK - U - Revenue, Cost &amp; Expenses_DEG- K - Fixed Assets_YF_K_Fixed assets 2" xfId="10558"/>
    <cellStyle name="_BK - U - Revenue, Cost &amp; Expenses_DEG- K - Fixed Assets_YF_K_Fixed assets 2 2" xfId="10560"/>
    <cellStyle name="_BK - U - Revenue, Cost &amp; Expenses_DEG- K - Fixed Assets_YF_K_Fixed assets 3" xfId="10562"/>
    <cellStyle name="_BK - U - Revenue, Cost &amp; Expenses_DEG- K - Fixed Assets_YF_K_Fixed assets 3 2" xfId="10563"/>
    <cellStyle name="_BK - U - Revenue, Cost &amp; Expenses_DEG- K - Fixed Assets_YF_K_Fixed assets_addition2003" xfId="10565"/>
    <cellStyle name="_BK - U - Revenue, Cost &amp; Expenses_DEG- K - Fixed Assets_YF_K_Fixed assets_Book1" xfId="8789"/>
    <cellStyle name="_BK - U - Revenue, Cost &amp; Expenses_DEG- K - Fixed Assets_YF_K_Fixed assets_Book1 2" xfId="1206"/>
    <cellStyle name="_BK - U - Revenue, Cost &amp; Expenses_DEG- K - Fixed Assets_YF_K_Fixed assets_Book1 2 2" xfId="6690"/>
    <cellStyle name="_BK - U - Revenue, Cost &amp; Expenses_DEG- K - Fixed Assets_YF_K_Fixed assets_Book1 3" xfId="10567"/>
    <cellStyle name="_BK - U - Revenue, Cost &amp; Expenses_DEG- K - Fixed Assets_YF_K_Fixed assets_Book1 3 2" xfId="10569"/>
    <cellStyle name="_BK - U - Revenue, Cost &amp; Expenses_DEG- K - Fixed Assets_YF_K_Fixed assets_D" xfId="10570"/>
    <cellStyle name="_BK - U - Revenue, Cost &amp; Expenses_DEG- K - Fixed Assets_YF_K_Fixed assets_K_YF_Fixed Assets-12.22" xfId="10572"/>
    <cellStyle name="_BK - U - Revenue, Cost &amp; Expenses_K_YF_Fixed Assets-12.22" xfId="10573"/>
    <cellStyle name="_BK - U - Revenue, Cost &amp; Expenses_K200-04" xfId="10574"/>
    <cellStyle name="_BK - U - Revenue, Cost &amp; Expenses_K200-04 2" xfId="10577"/>
    <cellStyle name="_BK - U - Revenue, Cost &amp; Expenses_K200-04 2 2" xfId="9450"/>
    <cellStyle name="_BK - U - Revenue, Cost &amp; Expenses_K200-04 3" xfId="8369"/>
    <cellStyle name="_BK - U - Revenue, Cost &amp; Expenses_K200-04 3 2" xfId="8371"/>
    <cellStyle name="_BK - U - Revenue, Cost &amp; Expenses_OS of F09" xfId="10579"/>
    <cellStyle name="_BK - U - Revenue, Cost &amp; Expenses_公司信息（往来款函证）" xfId="10581"/>
    <cellStyle name="_BK - U - Revenue, Cost &amp; Expenses_公司信息（往来款函证）_2006年佛山车轮审计资料（安永）" xfId="10582"/>
    <cellStyle name="_BK - U - Revenue, Cost &amp; Expenses_公司信息（往来款函证）_2006年佛山车轮审计资料（安永）_OS of F09" xfId="10588"/>
    <cellStyle name="_BK - U - Revenue, Cost &amp; Expenses_公司信息（往来款函证）_OS of F09" xfId="10590"/>
    <cellStyle name="_BK - WPS 2001" xfId="10592"/>
    <cellStyle name="_BK - WPS 2001 2" xfId="10594"/>
    <cellStyle name="_BK - WPS 2001 2 2" xfId="9960"/>
    <cellStyle name="_BK - WPS 2001 3" xfId="10595"/>
    <cellStyle name="_BK - WPS 2001 3 2" xfId="10597"/>
    <cellStyle name="_BK - WPS 2001_addition2003" xfId="10598"/>
    <cellStyle name="_BK - WPS 2001_addition2003 2" xfId="10601"/>
    <cellStyle name="_BK - WPS 2001_addition2003 2 2" xfId="10603"/>
    <cellStyle name="_BK - WPS 2001_addition2003 3" xfId="10606"/>
    <cellStyle name="_BK - WPS 2001_addition2003 3 2" xfId="10608"/>
    <cellStyle name="_BK - WPS 2001_Book1" xfId="10609"/>
    <cellStyle name="_BK - WPS 2001_Book1 2" xfId="10610"/>
    <cellStyle name="_BK - WPS 2001_Book1 2 2" xfId="10611"/>
    <cellStyle name="_BK - WPS 2001_Book1 3" xfId="10612"/>
    <cellStyle name="_BK - WPS 2001_Book1 3 2" xfId="10613"/>
    <cellStyle name="_BK - WPS 2001_D" xfId="10615"/>
    <cellStyle name="_BK - WPS 2001_D 2" xfId="10618"/>
    <cellStyle name="_BK - WPS 2001_D 2 2" xfId="10621"/>
    <cellStyle name="_BK - WPS 2001_D 3" xfId="10622"/>
    <cellStyle name="_BK - WPS 2001_D 3 2" xfId="10624"/>
    <cellStyle name="_BK - WPS 2001_DEG- K - Fixed Assets" xfId="9594"/>
    <cellStyle name="_BK - WPS 2001_DEG- K - Fixed Assets 2" xfId="3653"/>
    <cellStyle name="_BK - WPS 2001_DEG- K - Fixed Assets 2 2" xfId="5965"/>
    <cellStyle name="_BK - WPS 2001_DEG- K - Fixed Assets 3" xfId="3217"/>
    <cellStyle name="_BK - WPS 2001_DEG- K - Fixed Assets 3 2" xfId="3221"/>
    <cellStyle name="_BK - WPS 2001_DEG- K - Fixed Assets_K_YF_Fixed Assets-12.13" xfId="2183"/>
    <cellStyle name="_BK - WPS 2001_DEG- K - Fixed Assets_K_YF_Fixed Assets-12.13 2" xfId="10625"/>
    <cellStyle name="_BK - WPS 2001_DEG- K - Fixed Assets_K_YF_Fixed Assets-12.13 2 2" xfId="10631"/>
    <cellStyle name="_BK - WPS 2001_DEG- K - Fixed Assets_K_YF_Fixed Assets-12.13 3" xfId="10634"/>
    <cellStyle name="_BK - WPS 2001_DEG- K - Fixed Assets_K_YF_Fixed Assets-12.13 3 2" xfId="10637"/>
    <cellStyle name="_BK - WPS 2001_DEG- K - Fixed Assets_K_YF_Fixed Assets-12.13_addition2003" xfId="10638"/>
    <cellStyle name="_BK - WPS 2001_DEG- K - Fixed Assets_K_YF_Fixed Assets-12.13_addition2003 2" xfId="10639"/>
    <cellStyle name="_BK - WPS 2001_DEG- K - Fixed Assets_K_YF_Fixed Assets-12.13_addition2003 2 2" xfId="10641"/>
    <cellStyle name="_BK - WPS 2001_DEG- K - Fixed Assets_K_YF_Fixed Assets-12.13_addition2003 3" xfId="10643"/>
    <cellStyle name="_BK - WPS 2001_DEG- K - Fixed Assets_K_YF_Fixed Assets-12.13_addition2003 3 2" xfId="7374"/>
    <cellStyle name="_BK - WPS 2001_DEG- K - Fixed Assets_K_YF_Fixed Assets-12.13_Book1" xfId="10644"/>
    <cellStyle name="_BK - WPS 2001_DEG- K - Fixed Assets_K_YF_Fixed Assets-12.13_Book1 2" xfId="10645"/>
    <cellStyle name="_BK - WPS 2001_DEG- K - Fixed Assets_K_YF_Fixed Assets-12.13_Book1 2 2" xfId="10646"/>
    <cellStyle name="_BK - WPS 2001_DEG- K - Fixed Assets_K_YF_Fixed Assets-12.13_Book1 3" xfId="10647"/>
    <cellStyle name="_BK - WPS 2001_DEG- K - Fixed Assets_K_YF_Fixed Assets-12.13_Book1 3 2" xfId="10648"/>
    <cellStyle name="_BK - WPS 2001_DEG- K - Fixed Assets_K_YF_Fixed Assets-12.13_D" xfId="10650"/>
    <cellStyle name="_BK - WPS 2001_DEG- K - Fixed Assets_K_YF_Fixed Assets-12.13_D 2" xfId="10654"/>
    <cellStyle name="_BK - WPS 2001_DEG- K - Fixed Assets_K_YF_Fixed Assets-12.13_D 2 2" xfId="10658"/>
    <cellStyle name="_BK - WPS 2001_DEG- K - Fixed Assets_K_YF_Fixed Assets-12.13_D 3" xfId="10626"/>
    <cellStyle name="_BK - WPS 2001_DEG- K - Fixed Assets_K_YF_Fixed Assets-12.13_D 3 2" xfId="10632"/>
    <cellStyle name="_BK - WPS 2001_DEG- K - Fixed Assets_K_YF_Fixed Assets-12.13_K_YF_Fixed Assets-12.22" xfId="10659"/>
    <cellStyle name="_BK - WPS 2001_DEG- K - Fixed Assets_K_YF_Fixed Assets-12.13_K_YF_Fixed Assets-12.22 2" xfId="10661"/>
    <cellStyle name="_BK - WPS 2001_DEG- K - Fixed Assets_K_YF_Fixed Assets-12.13_K_YF_Fixed Assets-12.22 2 2" xfId="10664"/>
    <cellStyle name="_BK - WPS 2001_DEG- K - Fixed Assets_K_YF_Fixed Assets-12.13_K_YF_Fixed Assets-12.22 3" xfId="10666"/>
    <cellStyle name="_BK - WPS 2001_DEG- K - Fixed Assets_K_YF_Fixed Assets-12.13_K_YF_Fixed Assets-12.22 3 2" xfId="10669"/>
    <cellStyle name="_BK - WPS 2001_DEG- K - Fixed Assets_SX-FA-12.14" xfId="10670"/>
    <cellStyle name="_BK - WPS 2001_DEG- K - Fixed Assets_SX-FA-12.14 2" xfId="10672"/>
    <cellStyle name="_BK - WPS 2001_DEG- K - Fixed Assets_SX-FA-12.14 2 2" xfId="10674"/>
    <cellStyle name="_BK - WPS 2001_DEG- K - Fixed Assets_SX-FA-12.14 3" xfId="10675"/>
    <cellStyle name="_BK - WPS 2001_DEG- K - Fixed Assets_SX-FA-12.14 3 2" xfId="10679"/>
    <cellStyle name="_BK - WPS 2001_DEG- K - Fixed Assets_SX-FA-12.14_addition2003" xfId="4159"/>
    <cellStyle name="_BK - WPS 2001_DEG- K - Fixed Assets_SX-FA-12.14_Book1" xfId="10682"/>
    <cellStyle name="_BK - WPS 2001_DEG- K - Fixed Assets_SX-FA-12.14_Book1 2" xfId="3684"/>
    <cellStyle name="_BK - WPS 2001_DEG- K - Fixed Assets_SX-FA-12.14_Book1 2 2" xfId="9688"/>
    <cellStyle name="_BK - WPS 2001_DEG- K - Fixed Assets_SX-FA-12.14_Book1 3" xfId="7615"/>
    <cellStyle name="_BK - WPS 2001_DEG- K - Fixed Assets_SX-FA-12.14_Book1 3 2" xfId="10685"/>
    <cellStyle name="_BK - WPS 2001_DEG- K - Fixed Assets_SX-FA-12.14_D" xfId="10687"/>
    <cellStyle name="_BK - WPS 2001_DEG- K - Fixed Assets_SX-FA-12.14_D 2" xfId="10688"/>
    <cellStyle name="_BK - WPS 2001_DEG- K - Fixed Assets_SX-FA-12.14_D 2 2" xfId="10689"/>
    <cellStyle name="_BK - WPS 2001_DEG- K - Fixed Assets_SX-FA-12.14_D 3" xfId="10690"/>
    <cellStyle name="_BK - WPS 2001_DEG- K - Fixed Assets_SX-FA-12.14_D 3 2" xfId="10691"/>
    <cellStyle name="_BK - WPS 2001_DEG- K - Fixed Assets_SX-FA-12.14_K_YF_Fixed Assets-12.22" xfId="10693"/>
    <cellStyle name="_BK - WPS 2001_DEG- K - Fixed Assets_YF_K_Fixed assets" xfId="10694"/>
    <cellStyle name="_BK - WPS 2001_DEG- K - Fixed Assets_YF_K_Fixed Assets 03 &amp; 04" xfId="10695"/>
    <cellStyle name="_BK - WPS 2001_DEG- K - Fixed Assets_YF_K_Fixed Assets 03 &amp; 04 2" xfId="10699"/>
    <cellStyle name="_BK - WPS 2001_DEG- K - Fixed Assets_YF_K_Fixed Assets 03 &amp; 04 2 2" xfId="10700"/>
    <cellStyle name="_BK - WPS 2001_DEG- K - Fixed Assets_YF_K_Fixed Assets 03 &amp; 04 3" xfId="10701"/>
    <cellStyle name="_BK - WPS 2001_DEG- K - Fixed Assets_YF_K_Fixed Assets 03 &amp; 04 3 2" xfId="10703"/>
    <cellStyle name="_BK - WPS 2001_DEG- K - Fixed Assets_YF_K_Fixed Assets 03 &amp; 04_addition2003" xfId="10707"/>
    <cellStyle name="_BK - WPS 2001_DEG- K - Fixed Assets_YF_K_Fixed Assets 03 &amp; 04_addition2003 2" xfId="10708"/>
    <cellStyle name="_BK - WPS 2001_DEG- K - Fixed Assets_YF_K_Fixed Assets 03 &amp; 04_addition2003 2 2" xfId="10712"/>
    <cellStyle name="_BK - WPS 2001_DEG- K - Fixed Assets_YF_K_Fixed Assets 03 &amp; 04_addition2003 3" xfId="10714"/>
    <cellStyle name="_BK - WPS 2001_DEG- K - Fixed Assets_YF_K_Fixed Assets 03 &amp; 04_addition2003 3 2" xfId="10718"/>
    <cellStyle name="_BK - WPS 2001_DEG- K - Fixed Assets_YF_K_Fixed Assets 03 &amp; 04_Book1" xfId="10721"/>
    <cellStyle name="_BK - WPS 2001_DEG- K - Fixed Assets_YF_K_Fixed Assets 03 &amp; 04_D" xfId="10722"/>
    <cellStyle name="_BK - WPS 2001_DEG- K - Fixed Assets_YF_K_Fixed Assets 03 &amp; 04_D 2" xfId="9308"/>
    <cellStyle name="_BK - WPS 2001_DEG- K - Fixed Assets_YF_K_Fixed Assets 03 &amp; 04_D 2 2" xfId="10723"/>
    <cellStyle name="_BK - WPS 2001_DEG- K - Fixed Assets_YF_K_Fixed Assets 03 &amp; 04_D 3" xfId="10724"/>
    <cellStyle name="_BK - WPS 2001_DEG- K - Fixed Assets_YF_K_Fixed Assets 03 &amp; 04_D 3 2" xfId="10725"/>
    <cellStyle name="_BK - WPS 2001_DEG- K - Fixed Assets_YF_K_Fixed Assets 03 &amp; 04_K_YF_Fixed Assets-12.22" xfId="10726"/>
    <cellStyle name="_BK - WPS 2001_DEG- K - Fixed Assets_YF_K_Fixed Assets 03 &amp; 04_K_YF_Fixed Assets-12.22 2" xfId="10729"/>
    <cellStyle name="_BK - WPS 2001_DEG- K - Fixed Assets_YF_K_Fixed Assets 03 &amp; 04_K_YF_Fixed Assets-12.22 2 2" xfId="10732"/>
    <cellStyle name="_BK - WPS 2001_DEG- K - Fixed Assets_YF_K_Fixed Assets 03 &amp; 04_K_YF_Fixed Assets-12.22 3" xfId="10734"/>
    <cellStyle name="_BK - WPS 2001_DEG- K - Fixed Assets_YF_K_Fixed Assets 03 &amp; 04_K_YF_Fixed Assets-12.22 3 2" xfId="10735"/>
    <cellStyle name="_BK - WPS 2001_DEG- K - Fixed Assets_YF_K_Fixed Assets 03 &amp; 04-1" xfId="10736"/>
    <cellStyle name="_BK - WPS 2001_DEG- K - Fixed Assets_YF_K_Fixed Assets 03 &amp; 04-1 2" xfId="10739"/>
    <cellStyle name="_BK - WPS 2001_DEG- K - Fixed Assets_YF_K_Fixed Assets 03 &amp; 04-1 2 2" xfId="10742"/>
    <cellStyle name="_BK - WPS 2001_DEG- K - Fixed Assets_YF_K_Fixed Assets 03 &amp; 04-1 3" xfId="10743"/>
    <cellStyle name="_BK - WPS 2001_DEG- K - Fixed Assets_YF_K_Fixed Assets 03 &amp; 04-1 3 2" xfId="10747"/>
    <cellStyle name="_BK - WPS 2001_DEG- K - Fixed Assets_YF_K_Fixed Assets 03 &amp; 04-1_addition2003" xfId="10751"/>
    <cellStyle name="_BK - WPS 2001_DEG- K - Fixed Assets_YF_K_Fixed Assets 03 &amp; 04-1_Book1" xfId="10756"/>
    <cellStyle name="_BK - WPS 2001_DEG- K - Fixed Assets_YF_K_Fixed Assets 03 &amp; 04-1_Book1 2" xfId="10759"/>
    <cellStyle name="_BK - WPS 2001_DEG- K - Fixed Assets_YF_K_Fixed Assets 03 &amp; 04-1_Book1 2 2" xfId="10764"/>
    <cellStyle name="_BK - WPS 2001_DEG- K - Fixed Assets_YF_K_Fixed Assets 03 &amp; 04-1_Book1 3" xfId="867"/>
    <cellStyle name="_BK - WPS 2001_DEG- K - Fixed Assets_YF_K_Fixed Assets 03 &amp; 04-1_Book1 3 2" xfId="10767"/>
    <cellStyle name="_BK - WPS 2001_DEG- K - Fixed Assets_YF_K_Fixed Assets 03 &amp; 04-1_D" xfId="7160"/>
    <cellStyle name="_BK - WPS 2001_DEG- K - Fixed Assets_YF_K_Fixed Assets 03 &amp; 04-1_D 2" xfId="10770"/>
    <cellStyle name="_BK - WPS 2001_DEG- K - Fixed Assets_YF_K_Fixed Assets 03 &amp; 04-1_D 2 2" xfId="10772"/>
    <cellStyle name="_BK - WPS 2001_DEG- K - Fixed Assets_YF_K_Fixed Assets 03 &amp; 04-1_D 3" xfId="10774"/>
    <cellStyle name="_BK - WPS 2001_DEG- K - Fixed Assets_YF_K_Fixed Assets 03 &amp; 04-1_D 3 2" xfId="10775"/>
    <cellStyle name="_BK - WPS 2001_DEG- K - Fixed Assets_YF_K_Fixed Assets 03 &amp; 04-1_K_YF_Fixed Assets-12.22" xfId="10776"/>
    <cellStyle name="_BK - WPS 2001_DEG- K - Fixed Assets_YF_K_Fixed Assets 03 &amp; 04-2" xfId="10778"/>
    <cellStyle name="_BK - WPS 2001_DEG- K - Fixed Assets_YF_K_Fixed Assets 03 &amp; 04-2 2" xfId="10780"/>
    <cellStyle name="_BK - WPS 2001_DEG- K - Fixed Assets_YF_K_Fixed Assets 03 &amp; 04-2 2 2" xfId="10785"/>
    <cellStyle name="_BK - WPS 2001_DEG- K - Fixed Assets_YF_K_Fixed Assets 03 &amp; 04-2 3" xfId="10787"/>
    <cellStyle name="_BK - WPS 2001_DEG- K - Fixed Assets_YF_K_Fixed Assets 03 &amp; 04-2 3 2" xfId="10790"/>
    <cellStyle name="_BK - WPS 2001_DEG- K - Fixed Assets_YF_K_Fixed Assets 03 &amp; 04-2_addition2003" xfId="8710"/>
    <cellStyle name="_BK - WPS 2001_DEG- K - Fixed Assets_YF_K_Fixed Assets 03 &amp; 04-2_addition2003 2" xfId="8714"/>
    <cellStyle name="_BK - WPS 2001_DEG- K - Fixed Assets_YF_K_Fixed Assets 03 &amp; 04-2_addition2003 2 2" xfId="10793"/>
    <cellStyle name="_BK - WPS 2001_DEG- K - Fixed Assets_YF_K_Fixed Assets 03 &amp; 04-2_addition2003 3" xfId="10794"/>
    <cellStyle name="_BK - WPS 2001_DEG- K - Fixed Assets_YF_K_Fixed Assets 03 &amp; 04-2_addition2003 3 2" xfId="10796"/>
    <cellStyle name="_BK - WPS 2001_DEG- K - Fixed Assets_YF_K_Fixed Assets 03 &amp; 04-2_Book1" xfId="10797"/>
    <cellStyle name="_BK - WPS 2001_DEG- K - Fixed Assets_YF_K_Fixed Assets 03 &amp; 04-2_D" xfId="10799"/>
    <cellStyle name="_BK - WPS 2001_DEG- K - Fixed Assets_YF_K_Fixed Assets 03 &amp; 04-2_D 2" xfId="10802"/>
    <cellStyle name="_BK - WPS 2001_DEG- K - Fixed Assets_YF_K_Fixed Assets 03 &amp; 04-2_D 2 2" xfId="10805"/>
    <cellStyle name="_BK - WPS 2001_DEG- K - Fixed Assets_YF_K_Fixed Assets 03 &amp; 04-2_D 3" xfId="10806"/>
    <cellStyle name="_BK - WPS 2001_DEG- K - Fixed Assets_YF_K_Fixed Assets 03 &amp; 04-2_D 3 2" xfId="10810"/>
    <cellStyle name="_BK - WPS 2001_DEG- K - Fixed Assets_YF_K_Fixed Assets 03 &amp; 04-2_K_YF_Fixed Assets-12.22" xfId="10812"/>
    <cellStyle name="_BK - WPS 2001_DEG- K - Fixed Assets_YF_K_Fixed Assets 03 &amp; 04-2_K_YF_Fixed Assets-12.22 2" xfId="10813"/>
    <cellStyle name="_BK - WPS 2001_DEG- K - Fixed Assets_YF_K_Fixed Assets 03 &amp; 04-2_K_YF_Fixed Assets-12.22 2 2" xfId="10815"/>
    <cellStyle name="_BK - WPS 2001_DEG- K - Fixed Assets_YF_K_Fixed Assets 03 &amp; 04-2_K_YF_Fixed Assets-12.22 3" xfId="10816"/>
    <cellStyle name="_BK - WPS 2001_DEG- K - Fixed Assets_YF_K_Fixed Assets 03 &amp; 04-2_K_YF_Fixed Assets-12.22 3 2" xfId="10817"/>
    <cellStyle name="_BK - WPS 2001_DEG- K - Fixed Assets_YF_K_Fixed Assets 03 &amp; 04-3" xfId="10819"/>
    <cellStyle name="_BK - WPS 2001_DEG- K - Fixed Assets_YF_K_Fixed Assets 03 &amp; 04-3 2" xfId="10821"/>
    <cellStyle name="_BK - WPS 2001_DEG- K - Fixed Assets_YF_K_Fixed Assets 03 &amp; 04-3 2 2" xfId="10824"/>
    <cellStyle name="_BK - WPS 2001_DEG- K - Fixed Assets_YF_K_Fixed Assets 03 &amp; 04-3 3" xfId="10826"/>
    <cellStyle name="_BK - WPS 2001_DEG- K - Fixed Assets_YF_K_Fixed Assets 03 &amp; 04-3 3 2" xfId="10827"/>
    <cellStyle name="_BK - WPS 2001_DEG- K - Fixed Assets_YF_K_Fixed Assets 03 &amp; 04-3_addition2003" xfId="10828"/>
    <cellStyle name="_BK - WPS 2001_DEG- K - Fixed Assets_YF_K_Fixed Assets 03 &amp; 04-3_addition2003 2" xfId="10831"/>
    <cellStyle name="_BK - WPS 2001_DEG- K - Fixed Assets_YF_K_Fixed Assets 03 &amp; 04-3_addition2003 2 2" xfId="10833"/>
    <cellStyle name="_BK - WPS 2001_DEG- K - Fixed Assets_YF_K_Fixed Assets 03 &amp; 04-3_addition2003 3" xfId="10835"/>
    <cellStyle name="_BK - WPS 2001_DEG- K - Fixed Assets_YF_K_Fixed Assets 03 &amp; 04-3_addition2003 3 2" xfId="10837"/>
    <cellStyle name="_BK - WPS 2001_DEG- K - Fixed Assets_YF_K_Fixed Assets 03 &amp; 04-3_Book1" xfId="10841"/>
    <cellStyle name="_BK - WPS 2001_DEG- K - Fixed Assets_YF_K_Fixed Assets 03 &amp; 04-3_Book1 2" xfId="10843"/>
    <cellStyle name="_BK - WPS 2001_DEG- K - Fixed Assets_YF_K_Fixed Assets 03 &amp; 04-3_Book1 2 2" xfId="10845"/>
    <cellStyle name="_BK - WPS 2001_DEG- K - Fixed Assets_YF_K_Fixed Assets 03 &amp; 04-3_Book1 3" xfId="10847"/>
    <cellStyle name="_BK - WPS 2001_DEG- K - Fixed Assets_YF_K_Fixed Assets 03 &amp; 04-3_Book1 3 2" xfId="10849"/>
    <cellStyle name="_BK - WPS 2001_DEG- K - Fixed Assets_YF_K_Fixed Assets 03 &amp; 04-3_D" xfId="10850"/>
    <cellStyle name="_BK - WPS 2001_DEG- K - Fixed Assets_YF_K_Fixed Assets 03 &amp; 04-3_D 2" xfId="10852"/>
    <cellStyle name="_BK - WPS 2001_DEG- K - Fixed Assets_YF_K_Fixed Assets 03 &amp; 04-3_D 2 2" xfId="8592"/>
    <cellStyle name="_BK - WPS 2001_DEG- K - Fixed Assets_YF_K_Fixed Assets 03 &amp; 04-3_D 3" xfId="10855"/>
    <cellStyle name="_BK - WPS 2001_DEG- K - Fixed Assets_YF_K_Fixed Assets 03 &amp; 04-3_D 3 2" xfId="10857"/>
    <cellStyle name="_BK - WPS 2001_DEG- K - Fixed Assets_YF_K_Fixed Assets 03 &amp; 04-3_K_YF_Fixed Assets-12.22" xfId="10858"/>
    <cellStyle name="_BK - WPS 2001_DEG- K - Fixed Assets_YF_K_Fixed assets 2" xfId="10861"/>
    <cellStyle name="_BK - WPS 2001_DEG- K - Fixed Assets_YF_K_Fixed assets 2 2" xfId="7588"/>
    <cellStyle name="_BK - WPS 2001_DEG- K - Fixed Assets_YF_K_Fixed assets 3" xfId="10865"/>
    <cellStyle name="_BK - WPS 2001_DEG- K - Fixed Assets_YF_K_Fixed assets 3 2" xfId="10867"/>
    <cellStyle name="_BK - WPS 2001_DEG- K - Fixed Assets_YF_K_Fixed assets_addition2003" xfId="10868"/>
    <cellStyle name="_BK - WPS 2001_DEG- K - Fixed Assets_YF_K_Fixed assets_addition2003 2" xfId="10869"/>
    <cellStyle name="_BK - WPS 2001_DEG- K - Fixed Assets_YF_K_Fixed assets_addition2003 2 2" xfId="10870"/>
    <cellStyle name="_BK - WPS 2001_DEG- K - Fixed Assets_YF_K_Fixed assets_addition2003 3" xfId="924"/>
    <cellStyle name="_BK - WPS 2001_DEG- K - Fixed Assets_YF_K_Fixed assets_addition2003 3 2" xfId="3339"/>
    <cellStyle name="_BK - WPS 2001_DEG- K - Fixed Assets_YF_K_Fixed assets_Book1" xfId="8557"/>
    <cellStyle name="_BK - WPS 2001_DEG- K - Fixed Assets_YF_K_Fixed assets_Book1 2" xfId="8560"/>
    <cellStyle name="_BK - WPS 2001_DEG- K - Fixed Assets_YF_K_Fixed assets_Book1 2 2" xfId="9406"/>
    <cellStyle name="_BK - WPS 2001_DEG- K - Fixed Assets_YF_K_Fixed assets_Book1 3" xfId="10871"/>
    <cellStyle name="_BK - WPS 2001_DEG- K - Fixed Assets_YF_K_Fixed assets_Book1 3 2" xfId="10873"/>
    <cellStyle name="_BK - WPS 2001_DEG- K - Fixed Assets_YF_K_Fixed assets_D" xfId="7405"/>
    <cellStyle name="_BK - WPS 2001_DEG- K - Fixed Assets_YF_K_Fixed assets_D 2" xfId="10874"/>
    <cellStyle name="_BK - WPS 2001_DEG- K - Fixed Assets_YF_K_Fixed assets_D 2 2" xfId="10876"/>
    <cellStyle name="_BK - WPS 2001_DEG- K - Fixed Assets_YF_K_Fixed assets_D 3" xfId="10878"/>
    <cellStyle name="_BK - WPS 2001_DEG- K - Fixed Assets_YF_K_Fixed assets_D 3 2" xfId="10880"/>
    <cellStyle name="_BK - WPS 2001_DEG- K - Fixed Assets_YF_K_Fixed assets_K_YF_Fixed Assets-12.22" xfId="10883"/>
    <cellStyle name="_BK - WPS 2001_DEG- K - Fixed Assets_YF_K_Fixed assets_K_YF_Fixed Assets-12.22 2" xfId="10885"/>
    <cellStyle name="_BK - WPS 2001_DEG- K - Fixed Assets_YF_K_Fixed assets_K_YF_Fixed Assets-12.22 2 2" xfId="10887"/>
    <cellStyle name="_BK - WPS 2001_DEG- K - Fixed Assets_YF_K_Fixed assets_K_YF_Fixed Assets-12.22 3" xfId="10889"/>
    <cellStyle name="_BK - WPS 2001_DEG- K - Fixed Assets_YF_K_Fixed assets_K_YF_Fixed Assets-12.22 3 2" xfId="10892"/>
    <cellStyle name="_BK - WPS 2001_K_YF_Fixed Assets-12.22" xfId="10893"/>
    <cellStyle name="_BK - WPS 2001_K_YF_Fixed Assets-12.22 2" xfId="10897"/>
    <cellStyle name="_BK - WPS 2001_K_YF_Fixed Assets-12.22 2 2" xfId="10900"/>
    <cellStyle name="_BK - WPS 2001_K_YF_Fixed Assets-12.22 3" xfId="4403"/>
    <cellStyle name="_BK - WPS 2001_K_YF_Fixed Assets-12.22 3 2" xfId="10902"/>
    <cellStyle name="_BK - WPS 2002" xfId="2335"/>
    <cellStyle name="_BK - WPS 2002 2" xfId="2855"/>
    <cellStyle name="_BK - WPS 2002 2 2" xfId="7562"/>
    <cellStyle name="_BK - WPS 2002 3" xfId="10905"/>
    <cellStyle name="_BK - WPS 2002 3 2" xfId="10907"/>
    <cellStyle name="_BK - WPS 2002_addition2003" xfId="10909"/>
    <cellStyle name="_BK - WPS 2002_addition2003 2" xfId="10910"/>
    <cellStyle name="_BK - WPS 2002_addition2003 2 2" xfId="10911"/>
    <cellStyle name="_BK - WPS 2002_addition2003 3" xfId="10912"/>
    <cellStyle name="_BK - WPS 2002_addition2003 3 2" xfId="10914"/>
    <cellStyle name="_BK - WPS 2002_Book1" xfId="10916"/>
    <cellStyle name="_BK - WPS 2002_D" xfId="10918"/>
    <cellStyle name="_BK - WPS 2002_D 2" xfId="10919"/>
    <cellStyle name="_BK - WPS 2002_D 2 2" xfId="10920"/>
    <cellStyle name="_BK - WPS 2002_D 3" xfId="10921"/>
    <cellStyle name="_BK - WPS 2002_D 3 2" xfId="10922"/>
    <cellStyle name="_BK - WPS 2002_DEG- K - Fixed Assets" xfId="10923"/>
    <cellStyle name="_BK - WPS 2002_DEG- K - Fixed Assets 2" xfId="10925"/>
    <cellStyle name="_BK - WPS 2002_DEG- K - Fixed Assets 2 2" xfId="8200"/>
    <cellStyle name="_BK - WPS 2002_DEG- K - Fixed Assets 3" xfId="10927"/>
    <cellStyle name="_BK - WPS 2002_DEG- K - Fixed Assets 3 2" xfId="8208"/>
    <cellStyle name="_BK - WPS 2002_DEG- K - Fixed Assets_K_YF_Fixed Assets-12.13" xfId="3001"/>
    <cellStyle name="_BK - WPS 2002_DEG- K - Fixed Assets_K_YF_Fixed Assets-12.13 2" xfId="3005"/>
    <cellStyle name="_BK - WPS 2002_DEG- K - Fixed Assets_K_YF_Fixed Assets-12.13 2 2" xfId="10929"/>
    <cellStyle name="_BK - WPS 2002_DEG- K - Fixed Assets_K_YF_Fixed Assets-12.13 3" xfId="10931"/>
    <cellStyle name="_BK - WPS 2002_DEG- K - Fixed Assets_K_YF_Fixed Assets-12.13 3 2" xfId="10935"/>
    <cellStyle name="_BK - WPS 2002_DEG- K - Fixed Assets_K_YF_Fixed Assets-12.13_addition2003" xfId="4045"/>
    <cellStyle name="_BK - WPS 2002_DEG- K - Fixed Assets_K_YF_Fixed Assets-12.13_Book1" xfId="10941"/>
    <cellStyle name="_BK - WPS 2002_DEG- K - Fixed Assets_K_YF_Fixed Assets-12.13_Book1 2" xfId="10945"/>
    <cellStyle name="_BK - WPS 2002_DEG- K - Fixed Assets_K_YF_Fixed Assets-12.13_Book1 2 2" xfId="10948"/>
    <cellStyle name="_BK - WPS 2002_DEG- K - Fixed Assets_K_YF_Fixed Assets-12.13_Book1 3" xfId="10950"/>
    <cellStyle name="_BK - WPS 2002_DEG- K - Fixed Assets_K_YF_Fixed Assets-12.13_Book1 3 2" xfId="10951"/>
    <cellStyle name="_BK - WPS 2002_DEG- K - Fixed Assets_K_YF_Fixed Assets-12.13_D" xfId="10954"/>
    <cellStyle name="_BK - WPS 2002_DEG- K - Fixed Assets_K_YF_Fixed Assets-12.13_D 2" xfId="10955"/>
    <cellStyle name="_BK - WPS 2002_DEG- K - Fixed Assets_K_YF_Fixed Assets-12.13_D 2 2" xfId="10956"/>
    <cellStyle name="_BK - WPS 2002_DEG- K - Fixed Assets_K_YF_Fixed Assets-12.13_D 3" xfId="10957"/>
    <cellStyle name="_BK - WPS 2002_DEG- K - Fixed Assets_K_YF_Fixed Assets-12.13_D 3 2" xfId="10960"/>
    <cellStyle name="_BK - WPS 2002_DEG- K - Fixed Assets_K_YF_Fixed Assets-12.13_K_YF_Fixed Assets-12.22" xfId="10962"/>
    <cellStyle name="_BK - WPS 2002_DEG- K - Fixed Assets_K_YF_Fixed Assets-12.13_K_YF_Fixed Assets-12.22 2" xfId="10963"/>
    <cellStyle name="_BK - WPS 2002_DEG- K - Fixed Assets_K_YF_Fixed Assets-12.13_K_YF_Fixed Assets-12.22 2 2" xfId="10965"/>
    <cellStyle name="_BK - WPS 2002_DEG- K - Fixed Assets_K_YF_Fixed Assets-12.13_K_YF_Fixed Assets-12.22 3" xfId="7033"/>
    <cellStyle name="_BK - WPS 2002_DEG- K - Fixed Assets_K_YF_Fixed Assets-12.13_K_YF_Fixed Assets-12.22 3 2" xfId="10967"/>
    <cellStyle name="_BK - WPS 2002_DEG- K - Fixed Assets_SX-FA-12.14" xfId="10970"/>
    <cellStyle name="_BK - WPS 2002_DEG- K - Fixed Assets_SX-FA-12.14 2" xfId="8269"/>
    <cellStyle name="_BK - WPS 2002_DEG- K - Fixed Assets_SX-FA-12.14 2 2" xfId="8223"/>
    <cellStyle name="_BK - WPS 2002_DEG- K - Fixed Assets_SX-FA-12.14 3" xfId="10971"/>
    <cellStyle name="_BK - WPS 2002_DEG- K - Fixed Assets_SX-FA-12.14 3 2" xfId="10972"/>
    <cellStyle name="_BK - WPS 2002_DEG- K - Fixed Assets_SX-FA-12.14_addition2003" xfId="10973"/>
    <cellStyle name="_BK - WPS 2002_DEG- K - Fixed Assets_SX-FA-12.14_addition2003 2" xfId="10975"/>
    <cellStyle name="_BK - WPS 2002_DEG- K - Fixed Assets_SX-FA-12.14_addition2003 2 2" xfId="10977"/>
    <cellStyle name="_BK - WPS 2002_DEG- K - Fixed Assets_SX-FA-12.14_addition2003 3" xfId="10978"/>
    <cellStyle name="_BK - WPS 2002_DEG- K - Fixed Assets_SX-FA-12.14_addition2003 3 2" xfId="10979"/>
    <cellStyle name="_BK - WPS 2002_DEG- K - Fixed Assets_SX-FA-12.14_Book1" xfId="10980"/>
    <cellStyle name="_BK - WPS 2002_DEG- K - Fixed Assets_SX-FA-12.14_Book1 2" xfId="10983"/>
    <cellStyle name="_BK - WPS 2002_DEG- K - Fixed Assets_SX-FA-12.14_Book1 2 2" xfId="4829"/>
    <cellStyle name="_BK - WPS 2002_DEG- K - Fixed Assets_SX-FA-12.14_Book1 3" xfId="10984"/>
    <cellStyle name="_BK - WPS 2002_DEG- K - Fixed Assets_SX-FA-12.14_Book1 3 2" xfId="10986"/>
    <cellStyle name="_BK - WPS 2002_DEG- K - Fixed Assets_SX-FA-12.14_D" xfId="10988"/>
    <cellStyle name="_BK - WPS 2002_DEG- K - Fixed Assets_SX-FA-12.14_K_YF_Fixed Assets-12.22" xfId="10989"/>
    <cellStyle name="_BK - WPS 2002_DEG- K - Fixed Assets_SX-FA-12.14_K_YF_Fixed Assets-12.22 2" xfId="10990"/>
    <cellStyle name="_BK - WPS 2002_DEG- K - Fixed Assets_SX-FA-12.14_K_YF_Fixed Assets-12.22 2 2" xfId="10994"/>
    <cellStyle name="_BK - WPS 2002_DEG- K - Fixed Assets_SX-FA-12.14_K_YF_Fixed Assets-12.22 3" xfId="9531"/>
    <cellStyle name="_BK - WPS 2002_DEG- K - Fixed Assets_SX-FA-12.14_K_YF_Fixed Assets-12.22 3 2" xfId="9173"/>
    <cellStyle name="_BK - WPS 2002_DEG- K - Fixed Assets_YF_K_Fixed assets" xfId="10996"/>
    <cellStyle name="_BK - WPS 2002_DEG- K - Fixed Assets_YF_K_Fixed Assets 03 &amp; 04" xfId="10999"/>
    <cellStyle name="_BK - WPS 2002_DEG- K - Fixed Assets_YF_K_Fixed Assets 03 &amp; 04 2" xfId="11000"/>
    <cellStyle name="_BK - WPS 2002_DEG- K - Fixed Assets_YF_K_Fixed Assets 03 &amp; 04 2 2" xfId="11001"/>
    <cellStyle name="_BK - WPS 2002_DEG- K - Fixed Assets_YF_K_Fixed Assets 03 &amp; 04 3" xfId="11002"/>
    <cellStyle name="_BK - WPS 2002_DEG- K - Fixed Assets_YF_K_Fixed Assets 03 &amp; 04 3 2" xfId="11006"/>
    <cellStyle name="_BK - WPS 2002_DEG- K - Fixed Assets_YF_K_Fixed Assets 03 &amp; 04_addition2003" xfId="11007"/>
    <cellStyle name="_BK - WPS 2002_DEG- K - Fixed Assets_YF_K_Fixed Assets 03 &amp; 04_Book1" xfId="11009"/>
    <cellStyle name="_BK - WPS 2002_DEG- K - Fixed Assets_YF_K_Fixed Assets 03 &amp; 04_Book1 2" xfId="11010"/>
    <cellStyle name="_BK - WPS 2002_DEG- K - Fixed Assets_YF_K_Fixed Assets 03 &amp; 04_Book1 2 2" xfId="11011"/>
    <cellStyle name="_BK - WPS 2002_DEG- K - Fixed Assets_YF_K_Fixed Assets 03 &amp; 04_Book1 3" xfId="11012"/>
    <cellStyle name="_BK - WPS 2002_DEG- K - Fixed Assets_YF_K_Fixed Assets 03 &amp; 04_Book1 3 2" xfId="11014"/>
    <cellStyle name="_BK - WPS 2002_DEG- K - Fixed Assets_YF_K_Fixed Assets 03 &amp; 04_D" xfId="11016"/>
    <cellStyle name="_BK - WPS 2002_DEG- K - Fixed Assets_YF_K_Fixed Assets 03 &amp; 04_D 2" xfId="11018"/>
    <cellStyle name="_BK - WPS 2002_DEG- K - Fixed Assets_YF_K_Fixed Assets 03 &amp; 04_D 2 2" xfId="11022"/>
    <cellStyle name="_BK - WPS 2002_DEG- K - Fixed Assets_YF_K_Fixed Assets 03 &amp; 04_D 3" xfId="11025"/>
    <cellStyle name="_BK - WPS 2002_DEG- K - Fixed Assets_YF_K_Fixed Assets 03 &amp; 04_D 3 2" xfId="11029"/>
    <cellStyle name="_BK - WPS 2002_DEG- K - Fixed Assets_YF_K_Fixed Assets 03 &amp; 04_K_YF_Fixed Assets-12.22" xfId="5967"/>
    <cellStyle name="_BK - WPS 2002_DEG- K - Fixed Assets_YF_K_Fixed Assets 03 &amp; 04_K_YF_Fixed Assets-12.22 2" xfId="11030"/>
    <cellStyle name="_BK - WPS 2002_DEG- K - Fixed Assets_YF_K_Fixed Assets 03 &amp; 04_K_YF_Fixed Assets-12.22 2 2" xfId="11031"/>
    <cellStyle name="_BK - WPS 2002_DEG- K - Fixed Assets_YF_K_Fixed Assets 03 &amp; 04_K_YF_Fixed Assets-12.22 3" xfId="11035"/>
    <cellStyle name="_BK - WPS 2002_DEG- K - Fixed Assets_YF_K_Fixed Assets 03 &amp; 04_K_YF_Fixed Assets-12.22 3 2" xfId="11036"/>
    <cellStyle name="_BK - WPS 2002_DEG- K - Fixed Assets_YF_K_Fixed Assets 03 &amp; 04-1" xfId="1179"/>
    <cellStyle name="_BK - WPS 2002_DEG- K - Fixed Assets_YF_K_Fixed Assets 03 &amp; 04-1 2" xfId="1776"/>
    <cellStyle name="_BK - WPS 2002_DEG- K - Fixed Assets_YF_K_Fixed Assets 03 &amp; 04-1 2 2" xfId="1820"/>
    <cellStyle name="_BK - WPS 2002_DEG- K - Fixed Assets_YF_K_Fixed Assets 03 &amp; 04-1 3" xfId="11038"/>
    <cellStyle name="_BK - WPS 2002_DEG- K - Fixed Assets_YF_K_Fixed Assets 03 &amp; 04-1 3 2" xfId="11043"/>
    <cellStyle name="_BK - WPS 2002_DEG- K - Fixed Assets_YF_K_Fixed Assets 03 &amp; 04-1_addition2003" xfId="11047"/>
    <cellStyle name="_BK - WPS 2002_DEG- K - Fixed Assets_YF_K_Fixed Assets 03 &amp; 04-1_addition2003 2" xfId="11052"/>
    <cellStyle name="_BK - WPS 2002_DEG- K - Fixed Assets_YF_K_Fixed Assets 03 &amp; 04-1_addition2003 2 2" xfId="11056"/>
    <cellStyle name="_BK - WPS 2002_DEG- K - Fixed Assets_YF_K_Fixed Assets 03 &amp; 04-1_addition2003 3" xfId="7331"/>
    <cellStyle name="_BK - WPS 2002_DEG- K - Fixed Assets_YF_K_Fixed Assets 03 &amp; 04-1_addition2003 3 2" xfId="11058"/>
    <cellStyle name="_BK - WPS 2002_DEG- K - Fixed Assets_YF_K_Fixed Assets 03 &amp; 04-1_Book1" xfId="6433"/>
    <cellStyle name="_BK - WPS 2002_DEG- K - Fixed Assets_YF_K_Fixed Assets 03 &amp; 04-1_Book1 2" xfId="4500"/>
    <cellStyle name="_BK - WPS 2002_DEG- K - Fixed Assets_YF_K_Fixed Assets 03 &amp; 04-1_Book1 2 2" xfId="11059"/>
    <cellStyle name="_BK - WPS 2002_DEG- K - Fixed Assets_YF_K_Fixed Assets 03 &amp; 04-1_Book1 3" xfId="11064"/>
    <cellStyle name="_BK - WPS 2002_DEG- K - Fixed Assets_YF_K_Fixed Assets 03 &amp; 04-1_Book1 3 2" xfId="11066"/>
    <cellStyle name="_BK - WPS 2002_DEG- K - Fixed Assets_YF_K_Fixed Assets 03 &amp; 04-1_D" xfId="11070"/>
    <cellStyle name="_BK - WPS 2002_DEG- K - Fixed Assets_YF_K_Fixed Assets 03 &amp; 04-1_D 2" xfId="11072"/>
    <cellStyle name="_BK - WPS 2002_DEG- K - Fixed Assets_YF_K_Fixed Assets 03 &amp; 04-1_D 2 2" xfId="11074"/>
    <cellStyle name="_BK - WPS 2002_DEG- K - Fixed Assets_YF_K_Fixed Assets 03 &amp; 04-1_D 3" xfId="11075"/>
    <cellStyle name="_BK - WPS 2002_DEG- K - Fixed Assets_YF_K_Fixed Assets 03 &amp; 04-1_D 3 2" xfId="8132"/>
    <cellStyle name="_BK - WPS 2002_DEG- K - Fixed Assets_YF_K_Fixed Assets 03 &amp; 04-1_K_YF_Fixed Assets-12.22" xfId="11077"/>
    <cellStyle name="_BK - WPS 2002_DEG- K - Fixed Assets_YF_K_Fixed Assets 03 &amp; 04-1_K_YF_Fixed Assets-12.22 2" xfId="8382"/>
    <cellStyle name="_BK - WPS 2002_DEG- K - Fixed Assets_YF_K_Fixed Assets 03 &amp; 04-1_K_YF_Fixed Assets-12.22 2 2" xfId="8387"/>
    <cellStyle name="_BK - WPS 2002_DEG- K - Fixed Assets_YF_K_Fixed Assets 03 &amp; 04-1_K_YF_Fixed Assets-12.22 3" xfId="11080"/>
    <cellStyle name="_BK - WPS 2002_DEG- K - Fixed Assets_YF_K_Fixed Assets 03 &amp; 04-1_K_YF_Fixed Assets-12.22 3 2" xfId="11083"/>
    <cellStyle name="_BK - WPS 2002_DEG- K - Fixed Assets_YF_K_Fixed Assets 03 &amp; 04-2" xfId="11084"/>
    <cellStyle name="_BK - WPS 2002_DEG- K - Fixed Assets_YF_K_Fixed Assets 03 &amp; 04-2 2" xfId="6111"/>
    <cellStyle name="_BK - WPS 2002_DEG- K - Fixed Assets_YF_K_Fixed Assets 03 &amp; 04-2 2 2" xfId="6123"/>
    <cellStyle name="_BK - WPS 2002_DEG- K - Fixed Assets_YF_K_Fixed Assets 03 &amp; 04-2 3" xfId="11087"/>
    <cellStyle name="_BK - WPS 2002_DEG- K - Fixed Assets_YF_K_Fixed Assets 03 &amp; 04-2 3 2" xfId="11090"/>
    <cellStyle name="_BK - WPS 2002_DEG- K - Fixed Assets_YF_K_Fixed Assets 03 &amp; 04-2_addition2003" xfId="11093"/>
    <cellStyle name="_BK - WPS 2002_DEG- K - Fixed Assets_YF_K_Fixed Assets 03 &amp; 04-2_addition2003 2" xfId="600"/>
    <cellStyle name="_BK - WPS 2002_DEG- K - Fixed Assets_YF_K_Fixed Assets 03 &amp; 04-2_addition2003 2 2" xfId="776"/>
    <cellStyle name="_BK - WPS 2002_DEG- K - Fixed Assets_YF_K_Fixed Assets 03 &amp; 04-2_addition2003 3" xfId="1657"/>
    <cellStyle name="_BK - WPS 2002_DEG- K - Fixed Assets_YF_K_Fixed Assets 03 &amp; 04-2_addition2003 3 2" xfId="1667"/>
    <cellStyle name="_BK - WPS 2002_DEG- K - Fixed Assets_YF_K_Fixed Assets 03 &amp; 04-2_Book1" xfId="11095"/>
    <cellStyle name="_BK - WPS 2002_DEG- K - Fixed Assets_YF_K_Fixed Assets 03 &amp; 04-2_D" xfId="11096"/>
    <cellStyle name="_BK - WPS 2002_DEG- K - Fixed Assets_YF_K_Fixed Assets 03 &amp; 04-2_D 2" xfId="11097"/>
    <cellStyle name="_BK - WPS 2002_DEG- K - Fixed Assets_YF_K_Fixed Assets 03 &amp; 04-2_D 2 2" xfId="11100"/>
    <cellStyle name="_BK - WPS 2002_DEG- K - Fixed Assets_YF_K_Fixed Assets 03 &amp; 04-2_D 3" xfId="11102"/>
    <cellStyle name="_BK - WPS 2002_DEG- K - Fixed Assets_YF_K_Fixed Assets 03 &amp; 04-2_D 3 2" xfId="11108"/>
    <cellStyle name="_BK - WPS 2002_DEG- K - Fixed Assets_YF_K_Fixed Assets 03 &amp; 04-2_K_YF_Fixed Assets-12.22" xfId="11113"/>
    <cellStyle name="_BK - WPS 2002_DEG- K - Fixed Assets_YF_K_Fixed Assets 03 &amp; 04-3" xfId="1205"/>
    <cellStyle name="_BK - WPS 2002_DEG- K - Fixed Assets_YF_K_Fixed Assets 03 &amp; 04-3 2" xfId="6691"/>
    <cellStyle name="_BK - WPS 2002_DEG- K - Fixed Assets_YF_K_Fixed Assets 03 &amp; 04-3 2 2" xfId="11114"/>
    <cellStyle name="_BK - WPS 2002_DEG- K - Fixed Assets_YF_K_Fixed Assets 03 &amp; 04-3 3" xfId="11116"/>
    <cellStyle name="_BK - WPS 2002_DEG- K - Fixed Assets_YF_K_Fixed Assets 03 &amp; 04-3 3 2" xfId="11121"/>
    <cellStyle name="_BK - WPS 2002_DEG- K - Fixed Assets_YF_K_Fixed Assets 03 &amp; 04-3_addition2003" xfId="10586"/>
    <cellStyle name="_BK - WPS 2002_DEG- K - Fixed Assets_YF_K_Fixed Assets 03 &amp; 04-3_addition2003 2" xfId="11126"/>
    <cellStyle name="_BK - WPS 2002_DEG- K - Fixed Assets_YF_K_Fixed Assets 03 &amp; 04-3_addition2003 2 2" xfId="11132"/>
    <cellStyle name="_BK - WPS 2002_DEG- K - Fixed Assets_YF_K_Fixed Assets 03 &amp; 04-3_addition2003 3" xfId="11134"/>
    <cellStyle name="_BK - WPS 2002_DEG- K - Fixed Assets_YF_K_Fixed Assets 03 &amp; 04-3_addition2003 3 2" xfId="11082"/>
    <cellStyle name="_BK - WPS 2002_DEG- K - Fixed Assets_YF_K_Fixed Assets 03 &amp; 04-3_Book1" xfId="11138"/>
    <cellStyle name="_BK - WPS 2002_DEG- K - Fixed Assets_YF_K_Fixed Assets 03 &amp; 04-3_Book1 2" xfId="11140"/>
    <cellStyle name="_BK - WPS 2002_DEG- K - Fixed Assets_YF_K_Fixed Assets 03 &amp; 04-3_Book1 2 2" xfId="11141"/>
    <cellStyle name="_BK - WPS 2002_DEG- K - Fixed Assets_YF_K_Fixed Assets 03 &amp; 04-3_Book1 3" xfId="11142"/>
    <cellStyle name="_BK - WPS 2002_DEG- K - Fixed Assets_YF_K_Fixed Assets 03 &amp; 04-3_Book1 3 2" xfId="11143"/>
    <cellStyle name="_BK - WPS 2002_DEG- K - Fixed Assets_YF_K_Fixed Assets 03 &amp; 04-3_D" xfId="3954"/>
    <cellStyle name="_BK - WPS 2002_DEG- K - Fixed Assets_YF_K_Fixed Assets 03 &amp; 04-3_D 2" xfId="11144"/>
    <cellStyle name="_BK - WPS 2002_DEG- K - Fixed Assets_YF_K_Fixed Assets 03 &amp; 04-3_D 2 2" xfId="11146"/>
    <cellStyle name="_BK - WPS 2002_DEG- K - Fixed Assets_YF_K_Fixed Assets 03 &amp; 04-3_D 3" xfId="6706"/>
    <cellStyle name="_BK - WPS 2002_DEG- K - Fixed Assets_YF_K_Fixed Assets 03 &amp; 04-3_D 3 2" xfId="6708"/>
    <cellStyle name="_BK - WPS 2002_DEG- K - Fixed Assets_YF_K_Fixed Assets 03 &amp; 04-3_K_YF_Fixed Assets-12.22" xfId="11147"/>
    <cellStyle name="_BK - WPS 2002_DEG- K - Fixed Assets_YF_K_Fixed Assets 03 &amp; 04-3_K_YF_Fixed Assets-12.22 2" xfId="11148"/>
    <cellStyle name="_BK - WPS 2002_DEG- K - Fixed Assets_YF_K_Fixed Assets 03 &amp; 04-3_K_YF_Fixed Assets-12.22 2 2" xfId="11152"/>
    <cellStyle name="_BK - WPS 2002_DEG- K - Fixed Assets_YF_K_Fixed Assets 03 &amp; 04-3_K_YF_Fixed Assets-12.22 3" xfId="5289"/>
    <cellStyle name="_BK - WPS 2002_DEG- K - Fixed Assets_YF_K_Fixed Assets 03 &amp; 04-3_K_YF_Fixed Assets-12.22 3 2" xfId="11154"/>
    <cellStyle name="_BK - WPS 2002_DEG- K - Fixed Assets_YF_K_Fixed assets 2" xfId="11156"/>
    <cellStyle name="_BK - WPS 2002_DEG- K - Fixed Assets_YF_K_Fixed assets 2 2" xfId="11157"/>
    <cellStyle name="_BK - WPS 2002_DEG- K - Fixed Assets_YF_K_Fixed assets 3" xfId="11160"/>
    <cellStyle name="_BK - WPS 2002_DEG- K - Fixed Assets_YF_K_Fixed assets 3 2" xfId="11164"/>
    <cellStyle name="_BK - WPS 2002_DEG- K - Fixed Assets_YF_K_Fixed assets_addition2003" xfId="11166"/>
    <cellStyle name="_BK - WPS 2002_DEG- K - Fixed Assets_YF_K_Fixed assets_addition2003 2" xfId="11167"/>
    <cellStyle name="_BK - WPS 2002_DEG- K - Fixed Assets_YF_K_Fixed assets_addition2003 2 2" xfId="11169"/>
    <cellStyle name="_BK - WPS 2002_DEG- K - Fixed Assets_YF_K_Fixed assets_addition2003 3" xfId="11170"/>
    <cellStyle name="_BK - WPS 2002_DEG- K - Fixed Assets_YF_K_Fixed assets_addition2003 3 2" xfId="11172"/>
    <cellStyle name="_BK - WPS 2002_DEG- K - Fixed Assets_YF_K_Fixed assets_Book1" xfId="11173"/>
    <cellStyle name="_BK - WPS 2002_DEG- K - Fixed Assets_YF_K_Fixed assets_D" xfId="11176"/>
    <cellStyle name="_BK - WPS 2002_DEG- K - Fixed Assets_YF_K_Fixed assets_K_YF_Fixed Assets-12.22" xfId="11179"/>
    <cellStyle name="_BK - WPS 2002_K_YF_Fixed Assets-12.22" xfId="11182"/>
    <cellStyle name="_BK - WPS 2002_K_YF_Fixed Assets-12.22 2" xfId="11184"/>
    <cellStyle name="_BK - WPS 2002_K_YF_Fixed Assets-12.22 2 2" xfId="11186"/>
    <cellStyle name="_BK - WPS 2002_K_YF_Fixed Assets-12.22 3" xfId="11188"/>
    <cellStyle name="_BK - WPS 2002_K_YF_Fixed Assets-12.22 3 2" xfId="11190"/>
    <cellStyle name="_BK - WPS 2003" xfId="11192"/>
    <cellStyle name="_BK - WPS 2003 2" xfId="11193"/>
    <cellStyle name="_BK - WPS 2003 2 2" xfId="11194"/>
    <cellStyle name="_BK - WPS 2003 3" xfId="11195"/>
    <cellStyle name="_BK - WPS 2003 3 2" xfId="11196"/>
    <cellStyle name="_BK - WPS 2003_addition2003" xfId="11197"/>
    <cellStyle name="_BK - WPS 2003_Book1" xfId="968"/>
    <cellStyle name="_BK - WPS 2003_Book1 2" xfId="767"/>
    <cellStyle name="_BK - WPS 2003_Book1 2 2" xfId="11198"/>
    <cellStyle name="_BK - WPS 2003_Book1 3" xfId="11201"/>
    <cellStyle name="_BK - WPS 2003_Book1 3 2" xfId="11202"/>
    <cellStyle name="_BK - WPS 2003_D" xfId="11204"/>
    <cellStyle name="_BK - WPS 2003_D 2" xfId="11207"/>
    <cellStyle name="_BK - WPS 2003_D 2 2" xfId="11211"/>
    <cellStyle name="_BK - WPS 2003_D 3" xfId="10468"/>
    <cellStyle name="_BK - WPS 2003_D 3 2" xfId="10472"/>
    <cellStyle name="_BK - WPS 2003_DEG- K - Fixed Assets" xfId="11213"/>
    <cellStyle name="_BK - WPS 2003_DEG- K - Fixed Assets 2" xfId="3417"/>
    <cellStyle name="_BK - WPS 2003_DEG- K - Fixed Assets 2 2" xfId="3420"/>
    <cellStyle name="_BK - WPS 2003_DEG- K - Fixed Assets 3" xfId="3744"/>
    <cellStyle name="_BK - WPS 2003_DEG- K - Fixed Assets 3 2" xfId="6006"/>
    <cellStyle name="_BK - WPS 2003_DEG- K - Fixed Assets_K_YF_Fixed Assets-12.13" xfId="11214"/>
    <cellStyle name="_BK - WPS 2003_DEG- K - Fixed Assets_K_YF_Fixed Assets-12.13_addition2003" xfId="11215"/>
    <cellStyle name="_BK - WPS 2003_DEG- K - Fixed Assets_K_YF_Fixed Assets-12.13_addition2003 2" xfId="11217"/>
    <cellStyle name="_BK - WPS 2003_DEG- K - Fixed Assets_K_YF_Fixed Assets-12.13_addition2003 2 2" xfId="11219"/>
    <cellStyle name="_BK - WPS 2003_DEG- K - Fixed Assets_K_YF_Fixed Assets-12.13_addition2003 3" xfId="11222"/>
    <cellStyle name="_BK - WPS 2003_DEG- K - Fixed Assets_K_YF_Fixed Assets-12.13_addition2003 3 2" xfId="11225"/>
    <cellStyle name="_BK - WPS 2003_DEG- K - Fixed Assets_K_YF_Fixed Assets-12.13_Book1" xfId="11227"/>
    <cellStyle name="_BK - WPS 2003_DEG- K - Fixed Assets_K_YF_Fixed Assets-12.13_Book1 2" xfId="11229"/>
    <cellStyle name="_BK - WPS 2003_DEG- K - Fixed Assets_K_YF_Fixed Assets-12.13_Book1 2 2" xfId="11231"/>
    <cellStyle name="_BK - WPS 2003_DEG- K - Fixed Assets_K_YF_Fixed Assets-12.13_Book1 3" xfId="11233"/>
    <cellStyle name="_BK - WPS 2003_DEG- K - Fixed Assets_K_YF_Fixed Assets-12.13_Book1 3 2" xfId="11235"/>
    <cellStyle name="_BK - WPS 2003_DEG- K - Fixed Assets_K_YF_Fixed Assets-12.13_D" xfId="11236"/>
    <cellStyle name="_BK - WPS 2003_DEG- K - Fixed Assets_K_YF_Fixed Assets-12.13_K_YF_Fixed Assets-12.22" xfId="2875"/>
    <cellStyle name="_BK - WPS 2003_DEG- K - Fixed Assets_SX-FA-12.14" xfId="11241"/>
    <cellStyle name="_BK - WPS 2003_DEG- K - Fixed Assets_SX-FA-12.14 2" xfId="11243"/>
    <cellStyle name="_BK - WPS 2003_DEG- K - Fixed Assets_SX-FA-12.14 2 2" xfId="9337"/>
    <cellStyle name="_BK - WPS 2003_DEG- K - Fixed Assets_SX-FA-12.14 3" xfId="11245"/>
    <cellStyle name="_BK - WPS 2003_DEG- K - Fixed Assets_SX-FA-12.14 3 2" xfId="11247"/>
    <cellStyle name="_BK - WPS 2003_DEG- K - Fixed Assets_SX-FA-12.14_addition2003" xfId="11249"/>
    <cellStyle name="_BK - WPS 2003_DEG- K - Fixed Assets_SX-FA-12.14_addition2003 2" xfId="11251"/>
    <cellStyle name="_BK - WPS 2003_DEG- K - Fixed Assets_SX-FA-12.14_addition2003 2 2" xfId="11253"/>
    <cellStyle name="_BK - WPS 2003_DEG- K - Fixed Assets_SX-FA-12.14_addition2003 3" xfId="11255"/>
    <cellStyle name="_BK - WPS 2003_DEG- K - Fixed Assets_SX-FA-12.14_addition2003 3 2" xfId="11259"/>
    <cellStyle name="_BK - WPS 2003_DEG- K - Fixed Assets_SX-FA-12.14_Book1" xfId="11263"/>
    <cellStyle name="_BK - WPS 2003_DEG- K - Fixed Assets_SX-FA-12.14_D" xfId="11264"/>
    <cellStyle name="_BK - WPS 2003_DEG- K - Fixed Assets_SX-FA-12.14_K_YF_Fixed Assets-12.22" xfId="11266"/>
    <cellStyle name="_BK - WPS 2003_DEG- K - Fixed Assets_SX-FA-12.14_K_YF_Fixed Assets-12.22 2" xfId="11267"/>
    <cellStyle name="_BK - WPS 2003_DEG- K - Fixed Assets_SX-FA-12.14_K_YF_Fixed Assets-12.22 2 2" xfId="2692"/>
    <cellStyle name="_BK - WPS 2003_DEG- K - Fixed Assets_SX-FA-12.14_K_YF_Fixed Assets-12.22 3" xfId="11268"/>
    <cellStyle name="_BK - WPS 2003_DEG- K - Fixed Assets_SX-FA-12.14_K_YF_Fixed Assets-12.22 3 2" xfId="11269"/>
    <cellStyle name="_BK - WPS 2003_DEG- K - Fixed Assets_YF_K_Fixed assets" xfId="11270"/>
    <cellStyle name="_BK - WPS 2003_DEG- K - Fixed Assets_YF_K_Fixed Assets 03 &amp; 04" xfId="11271"/>
    <cellStyle name="_BK - WPS 2003_DEG- K - Fixed Assets_YF_K_Fixed Assets 03 &amp; 04_addition2003" xfId="11275"/>
    <cellStyle name="_BK - WPS 2003_DEG- K - Fixed Assets_YF_K_Fixed Assets 03 &amp; 04_Book1" xfId="11276"/>
    <cellStyle name="_BK - WPS 2003_DEG- K - Fixed Assets_YF_K_Fixed Assets 03 &amp; 04_Book1 2" xfId="11278"/>
    <cellStyle name="_BK - WPS 2003_DEG- K - Fixed Assets_YF_K_Fixed Assets 03 &amp; 04_Book1 2 2" xfId="11280"/>
    <cellStyle name="_BK - WPS 2003_DEG- K - Fixed Assets_YF_K_Fixed Assets 03 &amp; 04_Book1 3" xfId="11283"/>
    <cellStyle name="_BK - WPS 2003_DEG- K - Fixed Assets_YF_K_Fixed Assets 03 &amp; 04_Book1 3 2" xfId="11284"/>
    <cellStyle name="_BK - WPS 2003_DEG- K - Fixed Assets_YF_K_Fixed Assets 03 &amp; 04_D" xfId="11286"/>
    <cellStyle name="_BK - WPS 2003_DEG- K - Fixed Assets_YF_K_Fixed Assets 03 &amp; 04_D 2" xfId="11289"/>
    <cellStyle name="_BK - WPS 2003_DEG- K - Fixed Assets_YF_K_Fixed Assets 03 &amp; 04_D 2 2" xfId="11291"/>
    <cellStyle name="_BK - WPS 2003_DEG- K - Fixed Assets_YF_K_Fixed Assets 03 &amp; 04_D 3" xfId="11294"/>
    <cellStyle name="_BK - WPS 2003_DEG- K - Fixed Assets_YF_K_Fixed Assets 03 &amp; 04_D 3 2" xfId="11296"/>
    <cellStyle name="_BK - WPS 2003_DEG- K - Fixed Assets_YF_K_Fixed Assets 03 &amp; 04_K_YF_Fixed Assets-12.22" xfId="11300"/>
    <cellStyle name="_BK - WPS 2003_DEG- K - Fixed Assets_YF_K_Fixed Assets 03 &amp; 04_K_YF_Fixed Assets-12.22 2" xfId="11301"/>
    <cellStyle name="_BK - WPS 2003_DEG- K - Fixed Assets_YF_K_Fixed Assets 03 &amp; 04_K_YF_Fixed Assets-12.22 2 2" xfId="11302"/>
    <cellStyle name="_BK - WPS 2003_DEG- K - Fixed Assets_YF_K_Fixed Assets 03 &amp; 04_K_YF_Fixed Assets-12.22 3" xfId="10649"/>
    <cellStyle name="_BK - WPS 2003_DEG- K - Fixed Assets_YF_K_Fixed Assets 03 &amp; 04_K_YF_Fixed Assets-12.22 3 2" xfId="11304"/>
    <cellStyle name="_BK - WPS 2003_DEG- K - Fixed Assets_YF_K_Fixed Assets 03 &amp; 04-1" xfId="11306"/>
    <cellStyle name="_BK - WPS 2003_DEG- K - Fixed Assets_YF_K_Fixed Assets 03 &amp; 04-1_addition2003" xfId="11308"/>
    <cellStyle name="_BK - WPS 2003_DEG- K - Fixed Assets_YF_K_Fixed Assets 03 &amp; 04-1_addition2003 2" xfId="8706"/>
    <cellStyle name="_BK - WPS 2003_DEG- K - Fixed Assets_YF_K_Fixed Assets 03 &amp; 04-1_addition2003 2 2" xfId="11311"/>
    <cellStyle name="_BK - WPS 2003_DEG- K - Fixed Assets_YF_K_Fixed Assets 03 &amp; 04-1_addition2003 3" xfId="11312"/>
    <cellStyle name="_BK - WPS 2003_DEG- K - Fixed Assets_YF_K_Fixed Assets 03 &amp; 04-1_addition2003 3 2" xfId="3968"/>
    <cellStyle name="_BK - WPS 2003_DEG- K - Fixed Assets_YF_K_Fixed Assets 03 &amp; 04-1_Book1" xfId="11313"/>
    <cellStyle name="_BK - WPS 2003_DEG- K - Fixed Assets_YF_K_Fixed Assets 03 &amp; 04-1_D" xfId="11314"/>
    <cellStyle name="_BK - WPS 2003_DEG- K - Fixed Assets_YF_K_Fixed Assets 03 &amp; 04-1_D 2" xfId="11315"/>
    <cellStyle name="_BK - WPS 2003_DEG- K - Fixed Assets_YF_K_Fixed Assets 03 &amp; 04-1_D 2 2" xfId="11317"/>
    <cellStyle name="_BK - WPS 2003_DEG- K - Fixed Assets_YF_K_Fixed Assets 03 &amp; 04-1_D 3" xfId="11319"/>
    <cellStyle name="_BK - WPS 2003_DEG- K - Fixed Assets_YF_K_Fixed Assets 03 &amp; 04-1_D 3 2" xfId="11322"/>
    <cellStyle name="_BK - WPS 2003_DEG- K - Fixed Assets_YF_K_Fixed Assets 03 &amp; 04-1_K_YF_Fixed Assets-12.22" xfId="11325"/>
    <cellStyle name="_BK - WPS 2003_DEG- K - Fixed Assets_YF_K_Fixed Assets 03 &amp; 04-1_K_YF_Fixed Assets-12.22 2" xfId="11326"/>
    <cellStyle name="_BK - WPS 2003_DEG- K - Fixed Assets_YF_K_Fixed Assets 03 &amp; 04-1_K_YF_Fixed Assets-12.22 2 2" xfId="11327"/>
    <cellStyle name="_BK - WPS 2003_DEG- K - Fixed Assets_YF_K_Fixed Assets 03 &amp; 04-1_K_YF_Fixed Assets-12.22 3" xfId="11330"/>
    <cellStyle name="_BK - WPS 2003_DEG- K - Fixed Assets_YF_K_Fixed Assets 03 &amp; 04-1_K_YF_Fixed Assets-12.22 3 2" xfId="11331"/>
    <cellStyle name="_BK - WPS 2003_DEG- K - Fixed Assets_YF_K_Fixed Assets 03 &amp; 04-2" xfId="11333"/>
    <cellStyle name="_BK - WPS 2003_DEG- K - Fixed Assets_YF_K_Fixed Assets 03 &amp; 04-2_addition2003" xfId="11334"/>
    <cellStyle name="_BK - WPS 2003_DEG- K - Fixed Assets_YF_K_Fixed Assets 03 &amp; 04-2_addition2003 2" xfId="11336"/>
    <cellStyle name="_BK - WPS 2003_DEG- K - Fixed Assets_YF_K_Fixed Assets 03 &amp; 04-2_addition2003 2 2" xfId="11337"/>
    <cellStyle name="_BK - WPS 2003_DEG- K - Fixed Assets_YF_K_Fixed Assets 03 &amp; 04-2_addition2003 3" xfId="11339"/>
    <cellStyle name="_BK - WPS 2003_DEG- K - Fixed Assets_YF_K_Fixed Assets 03 &amp; 04-2_addition2003 3 2" xfId="3819"/>
    <cellStyle name="_BK - WPS 2003_DEG- K - Fixed Assets_YF_K_Fixed Assets 03 &amp; 04-2_Book1" xfId="11340"/>
    <cellStyle name="_BK - WPS 2003_DEG- K - Fixed Assets_YF_K_Fixed Assets 03 &amp; 04-2_Book1 2" xfId="11342"/>
    <cellStyle name="_BK - WPS 2003_DEG- K - Fixed Assets_YF_K_Fixed Assets 03 &amp; 04-2_Book1 2 2" xfId="11345"/>
    <cellStyle name="_BK - WPS 2003_DEG- K - Fixed Assets_YF_K_Fixed Assets 03 &amp; 04-2_Book1 3" xfId="11348"/>
    <cellStyle name="_BK - WPS 2003_DEG- K - Fixed Assets_YF_K_Fixed Assets 03 &amp; 04-2_Book1 3 2" xfId="11351"/>
    <cellStyle name="_BK - WPS 2003_DEG- K - Fixed Assets_YF_K_Fixed Assets 03 &amp; 04-2_D" xfId="11353"/>
    <cellStyle name="_BK - WPS 2003_DEG- K - Fixed Assets_YF_K_Fixed Assets 03 &amp; 04-2_D 2" xfId="11354"/>
    <cellStyle name="_BK - WPS 2003_DEG- K - Fixed Assets_YF_K_Fixed Assets 03 &amp; 04-2_D 2 2" xfId="11356"/>
    <cellStyle name="_BK - WPS 2003_DEG- K - Fixed Assets_YF_K_Fixed Assets 03 &amp; 04-2_D 3" xfId="10280"/>
    <cellStyle name="_BK - WPS 2003_DEG- K - Fixed Assets_YF_K_Fixed Assets 03 &amp; 04-2_D 3 2" xfId="10283"/>
    <cellStyle name="_BK - WPS 2003_DEG- K - Fixed Assets_YF_K_Fixed Assets 03 &amp; 04-2_K_YF_Fixed Assets-12.22" xfId="5230"/>
    <cellStyle name="_BK - WPS 2003_DEG- K - Fixed Assets_YF_K_Fixed Assets 03 &amp; 04-3" xfId="11358"/>
    <cellStyle name="_BK - WPS 2003_DEG- K - Fixed Assets_YF_K_Fixed Assets 03 &amp; 04-3_addition2003" xfId="11104"/>
    <cellStyle name="_BK - WPS 2003_DEG- K - Fixed Assets_YF_K_Fixed Assets 03 &amp; 04-3_addition2003 2" xfId="11110"/>
    <cellStyle name="_BK - WPS 2003_DEG- K - Fixed Assets_YF_K_Fixed Assets 03 &amp; 04-3_addition2003 2 2" xfId="11361"/>
    <cellStyle name="_BK - WPS 2003_DEG- K - Fixed Assets_YF_K_Fixed Assets 03 &amp; 04-3_addition2003 3" xfId="11365"/>
    <cellStyle name="_BK - WPS 2003_DEG- K - Fixed Assets_YF_K_Fixed Assets 03 &amp; 04-3_addition2003 3 2" xfId="11367"/>
    <cellStyle name="_BK - WPS 2003_DEG- K - Fixed Assets_YF_K_Fixed Assets 03 &amp; 04-3_Book1" xfId="11369"/>
    <cellStyle name="_BK - WPS 2003_DEG- K - Fixed Assets_YF_K_Fixed Assets 03 &amp; 04-3_D" xfId="11371"/>
    <cellStyle name="_BK - WPS 2003_DEG- K - Fixed Assets_YF_K_Fixed Assets 03 &amp; 04-3_D 2" xfId="11372"/>
    <cellStyle name="_BK - WPS 2003_DEG- K - Fixed Assets_YF_K_Fixed Assets 03 &amp; 04-3_D 2 2" xfId="11373"/>
    <cellStyle name="_BK - WPS 2003_DEG- K - Fixed Assets_YF_K_Fixed Assets 03 &amp; 04-3_D 3" xfId="11374"/>
    <cellStyle name="_BK - WPS 2003_DEG- K - Fixed Assets_YF_K_Fixed Assets 03 &amp; 04-3_D 3 2" xfId="7906"/>
    <cellStyle name="_BK - WPS 2003_DEG- K - Fixed Assets_YF_K_Fixed Assets 03 &amp; 04-3_K_YF_Fixed Assets-12.22" xfId="734"/>
    <cellStyle name="_BK - WPS 2003_DEG- K - Fixed Assets_YF_K_Fixed Assets 03 &amp; 04-3_K_YF_Fixed Assets-12.22 2" xfId="1680"/>
    <cellStyle name="_BK - WPS 2003_DEG- K - Fixed Assets_YF_K_Fixed Assets 03 &amp; 04-3_K_YF_Fixed Assets-12.22 2 2" xfId="1693"/>
    <cellStyle name="_BK - WPS 2003_DEG- K - Fixed Assets_YF_K_Fixed Assets 03 &amp; 04-3_K_YF_Fixed Assets-12.22 3" xfId="1401"/>
    <cellStyle name="_BK - WPS 2003_DEG- K - Fixed Assets_YF_K_Fixed Assets 03 &amp; 04-3_K_YF_Fixed Assets-12.22 3 2" xfId="1705"/>
    <cellStyle name="_BK - WPS 2003_DEG- K - Fixed Assets_YF_K_Fixed assets 2" xfId="11376"/>
    <cellStyle name="_BK - WPS 2003_DEG- K - Fixed Assets_YF_K_Fixed assets 2 2" xfId="8329"/>
    <cellStyle name="_BK - WPS 2003_DEG- K - Fixed Assets_YF_K_Fixed assets 3" xfId="11378"/>
    <cellStyle name="_BK - WPS 2003_DEG- K - Fixed Assets_YF_K_Fixed assets 3 2" xfId="11380"/>
    <cellStyle name="_BK - WPS 2003_DEG- K - Fixed Assets_YF_K_Fixed assets_addition2003" xfId="11381"/>
    <cellStyle name="_BK - WPS 2003_DEG- K - Fixed Assets_YF_K_Fixed assets_Book1" xfId="11384"/>
    <cellStyle name="_BK - WPS 2003_DEG- K - Fixed Assets_YF_K_Fixed assets_D" xfId="11385"/>
    <cellStyle name="_BK - WPS 2003_DEG- K - Fixed Assets_YF_K_Fixed assets_D 2" xfId="11389"/>
    <cellStyle name="_BK - WPS 2003_DEG- K - Fixed Assets_YF_K_Fixed assets_D 2 2" xfId="11392"/>
    <cellStyle name="_BK - WPS 2003_DEG- K - Fixed Assets_YF_K_Fixed assets_D 3" xfId="8901"/>
    <cellStyle name="_BK - WPS 2003_DEG- K - Fixed Assets_YF_K_Fixed assets_D 3 2" xfId="4924"/>
    <cellStyle name="_BK - WPS 2003_DEG- K - Fixed Assets_YF_K_Fixed assets_K_YF_Fixed Assets-12.22" xfId="11396"/>
    <cellStyle name="_BK - WPS 2003_DEG- K - Fixed Assets_YF_K_Fixed assets_K_YF_Fixed Assets-12.22 2" xfId="11399"/>
    <cellStyle name="_BK - WPS 2003_DEG- K - Fixed Assets_YF_K_Fixed assets_K_YF_Fixed Assets-12.22 2 2" xfId="11400"/>
    <cellStyle name="_BK - WPS 2003_DEG- K - Fixed Assets_YF_K_Fixed assets_K_YF_Fixed Assets-12.22 3" xfId="3267"/>
    <cellStyle name="_BK - WPS 2003_DEG- K - Fixed Assets_YF_K_Fixed assets_K_YF_Fixed Assets-12.22 3 2" xfId="11401"/>
    <cellStyle name="_BK - WPS 2003_K_YF_Fixed Assets-12.22" xfId="11402"/>
    <cellStyle name="_BK - WPS 2003_K_YF_Fixed Assets-12.22 2" xfId="11403"/>
    <cellStyle name="_BK - WPS 2003_K_YF_Fixed Assets-12.22 2 2" xfId="11405"/>
    <cellStyle name="_BK - WPS 2003_K_YF_Fixed Assets-12.22 3" xfId="11406"/>
    <cellStyle name="_BK - WPS 2003_K_YF_Fixed Assets-12.22 3 2" xfId="11397"/>
    <cellStyle name="_BK - WPS 2004" xfId="11408"/>
    <cellStyle name="_BK - WPS 2004 2" xfId="11409"/>
    <cellStyle name="_BK - WPS 2004 2 2" xfId="11412"/>
    <cellStyle name="_BK - WPS 2004 3" xfId="11414"/>
    <cellStyle name="_BK - WPS 2004 3 2" xfId="11415"/>
    <cellStyle name="_BK - WPS 2004_addition2003" xfId="2420"/>
    <cellStyle name="_BK - WPS 2004_addition2003 2" xfId="2425"/>
    <cellStyle name="_BK - WPS 2004_addition2003 2 2" xfId="11417"/>
    <cellStyle name="_BK - WPS 2004_addition2003 3" xfId="11419"/>
    <cellStyle name="_BK - WPS 2004_addition2003 3 2" xfId="11421"/>
    <cellStyle name="_BK - WPS 2004_Book1" xfId="11422"/>
    <cellStyle name="_BK - WPS 2004_D" xfId="11423"/>
    <cellStyle name="_BK - WPS 2004_D 2" xfId="11424"/>
    <cellStyle name="_BK - WPS 2004_D 2 2" xfId="11425"/>
    <cellStyle name="_BK - WPS 2004_D 3" xfId="11427"/>
    <cellStyle name="_BK - WPS 2004_D 3 2" xfId="11428"/>
    <cellStyle name="_BK - WPS 2004_DEG- K - Fixed Assets" xfId="11430"/>
    <cellStyle name="_BK - WPS 2004_DEG- K - Fixed Assets 2" xfId="11431"/>
    <cellStyle name="_BK - WPS 2004_DEG- K - Fixed Assets 2 2" xfId="11433"/>
    <cellStyle name="_BK - WPS 2004_DEG- K - Fixed Assets 3" xfId="11435"/>
    <cellStyle name="_BK - WPS 2004_DEG- K - Fixed Assets 3 2" xfId="11438"/>
    <cellStyle name="_BK - WPS 2004_DEG- K - Fixed Assets_K_YF_Fixed Assets-12.13" xfId="11440"/>
    <cellStyle name="_BK - WPS 2004_DEG- K - Fixed Assets_K_YF_Fixed Assets-12.13_addition2003" xfId="11443"/>
    <cellStyle name="_BK - WPS 2004_DEG- K - Fixed Assets_K_YF_Fixed Assets-12.13_Book1" xfId="11445"/>
    <cellStyle name="_BK - WPS 2004_DEG- K - Fixed Assets_K_YF_Fixed Assets-12.13_Book1 2" xfId="11446"/>
    <cellStyle name="_BK - WPS 2004_DEG- K - Fixed Assets_K_YF_Fixed Assets-12.13_Book1 2 2" xfId="11447"/>
    <cellStyle name="_BK - WPS 2004_DEG- K - Fixed Assets_K_YF_Fixed Assets-12.13_Book1 3" xfId="10490"/>
    <cellStyle name="_BK - WPS 2004_DEG- K - Fixed Assets_K_YF_Fixed Assets-12.13_Book1 3 2" xfId="10493"/>
    <cellStyle name="_BK - WPS 2004_DEG- K - Fixed Assets_K_YF_Fixed Assets-12.13_D" xfId="11448"/>
    <cellStyle name="_BK - WPS 2004_DEG- K - Fixed Assets_K_YF_Fixed Assets-12.13_D 2" xfId="11450"/>
    <cellStyle name="_BK - WPS 2004_DEG- K - Fixed Assets_K_YF_Fixed Assets-12.13_D 2 2" xfId="11453"/>
    <cellStyle name="_BK - WPS 2004_DEG- K - Fixed Assets_K_YF_Fixed Assets-12.13_D 3" xfId="11456"/>
    <cellStyle name="_BK - WPS 2004_DEG- K - Fixed Assets_K_YF_Fixed Assets-12.13_D 3 2" xfId="3858"/>
    <cellStyle name="_BK - WPS 2004_DEG- K - Fixed Assets_K_YF_Fixed Assets-12.13_K_YF_Fixed Assets-12.22" xfId="11459"/>
    <cellStyle name="_BK - WPS 2004_DEG- K - Fixed Assets_K_YF_Fixed Assets-12.13_K_YF_Fixed Assets-12.22 2" xfId="11461"/>
    <cellStyle name="_BK - WPS 2004_DEG- K - Fixed Assets_K_YF_Fixed Assets-12.13_K_YF_Fixed Assets-12.22 2 2" xfId="11462"/>
    <cellStyle name="_BK - WPS 2004_DEG- K - Fixed Assets_K_YF_Fixed Assets-12.13_K_YF_Fixed Assets-12.22 3" xfId="11464"/>
    <cellStyle name="_BK - WPS 2004_DEG- K - Fixed Assets_K_YF_Fixed Assets-12.13_K_YF_Fixed Assets-12.22 3 2" xfId="11466"/>
    <cellStyle name="_BK - WPS 2004_DEG- K - Fixed Assets_SX-FA-12.14" xfId="11469"/>
    <cellStyle name="_BK - WPS 2004_DEG- K - Fixed Assets_SX-FA-12.14 2" xfId="11470"/>
    <cellStyle name="_BK - WPS 2004_DEG- K - Fixed Assets_SX-FA-12.14 2 2" xfId="11472"/>
    <cellStyle name="_BK - WPS 2004_DEG- K - Fixed Assets_SX-FA-12.14 3" xfId="11476"/>
    <cellStyle name="_BK - WPS 2004_DEG- K - Fixed Assets_SX-FA-12.14 3 2" xfId="11478"/>
    <cellStyle name="_BK - WPS 2004_DEG- K - Fixed Assets_SX-FA-12.14_addition2003" xfId="11480"/>
    <cellStyle name="_BK - WPS 2004_DEG- K - Fixed Assets_SX-FA-12.14_Book1" xfId="11481"/>
    <cellStyle name="_BK - WPS 2004_DEG- K - Fixed Assets_SX-FA-12.14_D" xfId="11482"/>
    <cellStyle name="_BK - WPS 2004_DEG- K - Fixed Assets_SX-FA-12.14_D 2" xfId="11484"/>
    <cellStyle name="_BK - WPS 2004_DEG- K - Fixed Assets_SX-FA-12.14_D 2 2" xfId="10583"/>
    <cellStyle name="_BK - WPS 2004_DEG- K - Fixed Assets_SX-FA-12.14_D 3" xfId="11486"/>
    <cellStyle name="_BK - WPS 2004_DEG- K - Fixed Assets_SX-FA-12.14_D 3 2" xfId="11487"/>
    <cellStyle name="_BK - WPS 2004_DEG- K - Fixed Assets_SX-FA-12.14_K_YF_Fixed Assets-12.22" xfId="11488"/>
    <cellStyle name="_BK - WPS 2004_DEG- K - Fixed Assets_YF_K_Fixed assets" xfId="11490"/>
    <cellStyle name="_BK - WPS 2004_DEG- K - Fixed Assets_YF_K_Fixed Assets 03 &amp; 04" xfId="11495"/>
    <cellStyle name="_BK - WPS 2004_DEG- K - Fixed Assets_YF_K_Fixed Assets 03 &amp; 04 2" xfId="11497"/>
    <cellStyle name="_BK - WPS 2004_DEG- K - Fixed Assets_YF_K_Fixed Assets 03 &amp; 04 2 2" xfId="11500"/>
    <cellStyle name="_BK - WPS 2004_DEG- K - Fixed Assets_YF_K_Fixed Assets 03 &amp; 04 3" xfId="11503"/>
    <cellStyle name="_BK - WPS 2004_DEG- K - Fixed Assets_YF_K_Fixed Assets 03 &amp; 04 3 2" xfId="11508"/>
    <cellStyle name="_BK - WPS 2004_DEG- K - Fixed Assets_YF_K_Fixed Assets 03 &amp; 04_addition2003" xfId="11510"/>
    <cellStyle name="_BK - WPS 2004_DEG- K - Fixed Assets_YF_K_Fixed Assets 03 &amp; 04_addition2003 2" xfId="11511"/>
    <cellStyle name="_BK - WPS 2004_DEG- K - Fixed Assets_YF_K_Fixed Assets 03 &amp; 04_addition2003 2 2" xfId="6024"/>
    <cellStyle name="_BK - WPS 2004_DEG- K - Fixed Assets_YF_K_Fixed Assets 03 &amp; 04_addition2003 3" xfId="11512"/>
    <cellStyle name="_BK - WPS 2004_DEG- K - Fixed Assets_YF_K_Fixed Assets 03 &amp; 04_addition2003 3 2" xfId="11513"/>
    <cellStyle name="_BK - WPS 2004_DEG- K - Fixed Assets_YF_K_Fixed Assets 03 &amp; 04_Book1" xfId="11514"/>
    <cellStyle name="_BK - WPS 2004_DEG- K - Fixed Assets_YF_K_Fixed Assets 03 &amp; 04_D" xfId="11516"/>
    <cellStyle name="_BK - WPS 2004_DEG- K - Fixed Assets_YF_K_Fixed Assets 03 &amp; 04_K_YF_Fixed Assets-12.22" xfId="11517"/>
    <cellStyle name="_BK - WPS 2004_DEG- K - Fixed Assets_YF_K_Fixed Assets 03 &amp; 04-1" xfId="11518"/>
    <cellStyle name="_BK - WPS 2004_DEG- K - Fixed Assets_YF_K_Fixed Assets 03 &amp; 04-1_addition2003" xfId="11522"/>
    <cellStyle name="_BK - WPS 2004_DEG- K - Fixed Assets_YF_K_Fixed Assets 03 &amp; 04-1_addition2003 2" xfId="11524"/>
    <cellStyle name="_BK - WPS 2004_DEG- K - Fixed Assets_YF_K_Fixed Assets 03 &amp; 04-1_addition2003 2 2" xfId="11526"/>
    <cellStyle name="_BK - WPS 2004_DEG- K - Fixed Assets_YF_K_Fixed Assets 03 &amp; 04-1_addition2003 3" xfId="11528"/>
    <cellStyle name="_BK - WPS 2004_DEG- K - Fixed Assets_YF_K_Fixed Assets 03 &amp; 04-1_addition2003 3 2" xfId="11532"/>
    <cellStyle name="_BK - WPS 2004_DEG- K - Fixed Assets_YF_K_Fixed Assets 03 &amp; 04-1_Book1" xfId="11536"/>
    <cellStyle name="_BK - WPS 2004_DEG- K - Fixed Assets_YF_K_Fixed Assets 03 &amp; 04-1_D" xfId="7066"/>
    <cellStyle name="_BK - WPS 2004_DEG- K - Fixed Assets_YF_K_Fixed Assets 03 &amp; 04-1_D 2" xfId="7070"/>
    <cellStyle name="_BK - WPS 2004_DEG- K - Fixed Assets_YF_K_Fixed Assets 03 &amp; 04-1_D 2 2" xfId="11538"/>
    <cellStyle name="_BK - WPS 2004_DEG- K - Fixed Assets_YF_K_Fixed Assets 03 &amp; 04-1_D 3" xfId="8302"/>
    <cellStyle name="_BK - WPS 2004_DEG- K - Fixed Assets_YF_K_Fixed Assets 03 &amp; 04-1_D 3 2" xfId="11539"/>
    <cellStyle name="_BK - WPS 2004_DEG- K - Fixed Assets_YF_K_Fixed Assets 03 &amp; 04-1_K_YF_Fixed Assets-12.22" xfId="10932"/>
    <cellStyle name="_BK - WPS 2004_DEG- K - Fixed Assets_YF_K_Fixed Assets 03 &amp; 04-1_K_YF_Fixed Assets-12.22 2" xfId="10936"/>
    <cellStyle name="_BK - WPS 2004_DEG- K - Fixed Assets_YF_K_Fixed Assets 03 &amp; 04-1_K_YF_Fixed Assets-12.22 2 2" xfId="11541"/>
    <cellStyle name="_BK - WPS 2004_DEG- K - Fixed Assets_YF_K_Fixed Assets 03 &amp; 04-1_K_YF_Fixed Assets-12.22 3" xfId="11546"/>
    <cellStyle name="_BK - WPS 2004_DEG- K - Fixed Assets_YF_K_Fixed Assets 03 &amp; 04-1_K_YF_Fixed Assets-12.22 3 2" xfId="11549"/>
    <cellStyle name="_BK - WPS 2004_DEG- K - Fixed Assets_YF_K_Fixed Assets 03 &amp; 04-2" xfId="11551"/>
    <cellStyle name="_BK - WPS 2004_DEG- K - Fixed Assets_YF_K_Fixed Assets 03 &amp; 04-2_addition2003" xfId="11556"/>
    <cellStyle name="_BK - WPS 2004_DEG- K - Fixed Assets_YF_K_Fixed Assets 03 &amp; 04-2_addition2003 2" xfId="11559"/>
    <cellStyle name="_BK - WPS 2004_DEG- K - Fixed Assets_YF_K_Fixed Assets 03 &amp; 04-2_addition2003 2 2" xfId="11565"/>
    <cellStyle name="_BK - WPS 2004_DEG- K - Fixed Assets_YF_K_Fixed Assets 03 &amp; 04-2_addition2003 3" xfId="11569"/>
    <cellStyle name="_BK - WPS 2004_DEG- K - Fixed Assets_YF_K_Fixed Assets 03 &amp; 04-2_addition2003 3 2" xfId="11573"/>
    <cellStyle name="_BK - WPS 2004_DEG- K - Fixed Assets_YF_K_Fixed Assets 03 &amp; 04-2_Book1" xfId="11576"/>
    <cellStyle name="_BK - WPS 2004_DEG- K - Fixed Assets_YF_K_Fixed Assets 03 &amp; 04-2_Book1 2" xfId="11579"/>
    <cellStyle name="_BK - WPS 2004_DEG- K - Fixed Assets_YF_K_Fixed Assets 03 &amp; 04-2_Book1 2 2" xfId="11581"/>
    <cellStyle name="_BK - WPS 2004_DEG- K - Fixed Assets_YF_K_Fixed Assets 03 &amp; 04-2_Book1 3" xfId="11585"/>
    <cellStyle name="_BK - WPS 2004_DEG- K - Fixed Assets_YF_K_Fixed Assets 03 &amp; 04-2_Book1 3 2" xfId="11587"/>
    <cellStyle name="_BK - WPS 2004_DEG- K - Fixed Assets_YF_K_Fixed Assets 03 &amp; 04-2_D" xfId="11589"/>
    <cellStyle name="_BK - WPS 2004_DEG- K - Fixed Assets_YF_K_Fixed Assets 03 &amp; 04-2_D 2" xfId="11592"/>
    <cellStyle name="_BK - WPS 2004_DEG- K - Fixed Assets_YF_K_Fixed Assets 03 &amp; 04-2_D 2 2" xfId="11595"/>
    <cellStyle name="_BK - WPS 2004_DEG- K - Fixed Assets_YF_K_Fixed Assets 03 &amp; 04-2_D 3" xfId="11596"/>
    <cellStyle name="_BK - WPS 2004_DEG- K - Fixed Assets_YF_K_Fixed Assets 03 &amp; 04-2_D 3 2" xfId="11598"/>
    <cellStyle name="_BK - WPS 2004_DEG- K - Fixed Assets_YF_K_Fixed Assets 03 &amp; 04-2_K_YF_Fixed Assets-12.22" xfId="11599"/>
    <cellStyle name="_BK - WPS 2004_DEG- K - Fixed Assets_YF_K_Fixed Assets 03 &amp; 04-2_K_YF_Fixed Assets-12.22 2" xfId="11602"/>
    <cellStyle name="_BK - WPS 2004_DEG- K - Fixed Assets_YF_K_Fixed Assets 03 &amp; 04-2_K_YF_Fixed Assets-12.22 2 2" xfId="11605"/>
    <cellStyle name="_BK - WPS 2004_DEG- K - Fixed Assets_YF_K_Fixed Assets 03 &amp; 04-2_K_YF_Fixed Assets-12.22 3" xfId="11606"/>
    <cellStyle name="_BK - WPS 2004_DEG- K - Fixed Assets_YF_K_Fixed Assets 03 &amp; 04-2_K_YF_Fixed Assets-12.22 3 2" xfId="11608"/>
    <cellStyle name="_BK - WPS 2004_DEG- K - Fixed Assets_YF_K_Fixed Assets 03 &amp; 04-3" xfId="5871"/>
    <cellStyle name="_BK - WPS 2004_DEG- K - Fixed Assets_YF_K_Fixed Assets 03 &amp; 04-3_addition2003" xfId="11609"/>
    <cellStyle name="_BK - WPS 2004_DEG- K - Fixed Assets_YF_K_Fixed Assets 03 &amp; 04-3_addition2003 2" xfId="11610"/>
    <cellStyle name="_BK - WPS 2004_DEG- K - Fixed Assets_YF_K_Fixed Assets 03 &amp; 04-3_addition2003 2 2" xfId="2416"/>
    <cellStyle name="_BK - WPS 2004_DEG- K - Fixed Assets_YF_K_Fixed Assets 03 &amp; 04-3_addition2003 3" xfId="11611"/>
    <cellStyle name="_BK - WPS 2004_DEG- K - Fixed Assets_YF_K_Fixed Assets 03 &amp; 04-3_addition2003 3 2" xfId="11612"/>
    <cellStyle name="_BK - WPS 2004_DEG- K - Fixed Assets_YF_K_Fixed Assets 03 &amp; 04-3_Book1" xfId="11613"/>
    <cellStyle name="_BK - WPS 2004_DEG- K - Fixed Assets_YF_K_Fixed Assets 03 &amp; 04-3_D" xfId="11616"/>
    <cellStyle name="_BK - WPS 2004_DEG- K - Fixed Assets_YF_K_Fixed Assets 03 &amp; 04-3_D 2" xfId="11619"/>
    <cellStyle name="_BK - WPS 2004_DEG- K - Fixed Assets_YF_K_Fixed Assets 03 &amp; 04-3_D 2 2" xfId="2479"/>
    <cellStyle name="_BK - WPS 2004_DEG- K - Fixed Assets_YF_K_Fixed Assets 03 &amp; 04-3_D 3" xfId="11621"/>
    <cellStyle name="_BK - WPS 2004_DEG- K - Fixed Assets_YF_K_Fixed Assets 03 &amp; 04-3_D 3 2" xfId="11623"/>
    <cellStyle name="_BK - WPS 2004_DEG- K - Fixed Assets_YF_K_Fixed Assets 03 &amp; 04-3_K_YF_Fixed Assets-12.22" xfId="7235"/>
    <cellStyle name="_BK - WPS 2004_DEG- K - Fixed Assets_YF_K_Fixed assets_addition2003" xfId="11625"/>
    <cellStyle name="_BK - WPS 2004_DEG- K - Fixed Assets_YF_K_Fixed assets_Book1" xfId="11628"/>
    <cellStyle name="_BK - WPS 2004_DEG- K - Fixed Assets_YF_K_Fixed assets_Book1 2" xfId="11632"/>
    <cellStyle name="_BK - WPS 2004_DEG- K - Fixed Assets_YF_K_Fixed assets_Book1 2 2" xfId="11635"/>
    <cellStyle name="_BK - WPS 2004_DEG- K - Fixed Assets_YF_K_Fixed assets_Book1 3" xfId="11639"/>
    <cellStyle name="_BK - WPS 2004_DEG- K - Fixed Assets_YF_K_Fixed assets_Book1 3 2" xfId="11641"/>
    <cellStyle name="_BK - WPS 2004_DEG- K - Fixed Assets_YF_K_Fixed assets_D" xfId="11644"/>
    <cellStyle name="_BK - WPS 2004_DEG- K - Fixed Assets_YF_K_Fixed assets_K_YF_Fixed Assets-12.22" xfId="11645"/>
    <cellStyle name="_BK - WPS 2004_K_YF_Fixed Assets-12.22" xfId="11647"/>
    <cellStyle name="_BK - WPS 2004_K_YF_Fixed Assets-12.22 2" xfId="5582"/>
    <cellStyle name="_BK - WPS 2004_K_YF_Fixed Assets-12.22 2 2" xfId="6397"/>
    <cellStyle name="_BK - WPS 2004_K_YF_Fixed Assets-12.22 3" xfId="4438"/>
    <cellStyle name="_BK - WPS 2004_K_YF_Fixed Assets-12.22 3 2" xfId="11649"/>
    <cellStyle name="_BK for consol package" xfId="11652"/>
    <cellStyle name="_BK for consol package_2006年佛山车轮审计资料（安永）" xfId="11654"/>
    <cellStyle name="_BK for consol package_2006年佛山车轮审计资料（安永）_OS of F09" xfId="11657"/>
    <cellStyle name="_BK for consol package_BK - technical service" xfId="11658"/>
    <cellStyle name="_BK for consol package_BK - technical service_2006年佛山车轮审计资料（安永）" xfId="11659"/>
    <cellStyle name="_BK for consol package_BK - technical service_2006年佛山车轮审计资料（安永）_OS of F09" xfId="11660"/>
    <cellStyle name="_BK for consol package_BK - technical service_OS of F09" xfId="11661"/>
    <cellStyle name="_BK for consol package_BK - technical service_公司信息（往来款函证）" xfId="2620"/>
    <cellStyle name="_BK for consol package_BK - technical service_公司信息（往来款函证）_2006年佛山车轮审计资料（安永）" xfId="11662"/>
    <cellStyle name="_BK for consol package_BK - technical service_公司信息（往来款函证）_2006年佛山车轮审计资料（安永）_OS of F09" xfId="11663"/>
    <cellStyle name="_BK for consol package_BK - technical service_公司信息（往来款函证）_OS of F09" xfId="11664"/>
    <cellStyle name="_BK for consol package_OS of F09" xfId="11666"/>
    <cellStyle name="_BK for consol package_公司信息（往来款函证）" xfId="11669"/>
    <cellStyle name="_BK for consol package_公司信息（往来款函证）_2006年佛山车轮审计资料（安永）" xfId="11670"/>
    <cellStyle name="_BK for consol package_公司信息（往来款函证）_2006年佛山车轮审计资料（安永）_OS of F09" xfId="11673"/>
    <cellStyle name="_BK for consol package_公司信息（往来款函证）_OS of F09" xfId="11674"/>
    <cellStyle name="_Book1" xfId="11675"/>
    <cellStyle name="_Book1 1" xfId="11676"/>
    <cellStyle name="_Book1 1 2" xfId="11677"/>
    <cellStyle name="_Book1 2" xfId="11681"/>
    <cellStyle name="_Book1 2 2" xfId="11682"/>
    <cellStyle name="_Book1 2 3" xfId="11684"/>
    <cellStyle name="_Book1 2 3 2" xfId="11686"/>
    <cellStyle name="_Book1 3" xfId="11687"/>
    <cellStyle name="_Book1(1)" xfId="11689"/>
    <cellStyle name="_Book1(1) 2" xfId="11692"/>
    <cellStyle name="_Book1(1)_TB_CX_2006-2009" xfId="11694"/>
    <cellStyle name="_Book1_1" xfId="11696"/>
    <cellStyle name="_Book1_1 2" xfId="11698"/>
    <cellStyle name="_Book1_1 2 2" xfId="11700"/>
    <cellStyle name="_Book1_1 3" xfId="8437"/>
    <cellStyle name="_Book1_1 3 2" xfId="11702"/>
    <cellStyle name="_Book1_2007" xfId="11704"/>
    <cellStyle name="_Book1_2007 1" xfId="11709"/>
    <cellStyle name="_Book1_2007 1 2" xfId="11712"/>
    <cellStyle name="_Book1_2007 2" xfId="11714"/>
    <cellStyle name="_Book1_2007 2 2" xfId="11716"/>
    <cellStyle name="_Book1_2007 RMB" xfId="11717"/>
    <cellStyle name="_Book1_2007 RMB 1" xfId="3379"/>
    <cellStyle name="_Book1_2007 RMB 1 2" xfId="11718"/>
    <cellStyle name="_Book1_2007 RMB 2" xfId="11719"/>
    <cellStyle name="_Book1_2007 RMB 2 2" xfId="11720"/>
    <cellStyle name="_Book1_2007 RMB_RPT-Evergreen-2006~2008 (RMB)" xfId="11722"/>
    <cellStyle name="_Book1_2007_RPT-Evergreen-2006~2008 (RMB)" xfId="11723"/>
    <cellStyle name="_Book1_20071231-Original" xfId="11725"/>
    <cellStyle name="_Book1_20071231-Original 1" xfId="8723"/>
    <cellStyle name="_Book1_20071231-Original 1 2" xfId="11726"/>
    <cellStyle name="_Book1_20071231-Original 2" xfId="11729"/>
    <cellStyle name="_Book1_20071231-Original 2 2" xfId="11731"/>
    <cellStyle name="_Book1_20071231-Original_Evergreen Consolidation (RMB)-1118AM" xfId="11733"/>
    <cellStyle name="_Book1_20071231-Original_RPT-Evergreen-2006~2008 (RMB)" xfId="11734"/>
    <cellStyle name="_Book1_20071231-RMB" xfId="2564"/>
    <cellStyle name="_Book1_20071231-RMB 1" xfId="11735"/>
    <cellStyle name="_Book1_20071231-RMB 1 2" xfId="11737"/>
    <cellStyle name="_Book1_20071231-RMB 2" xfId="11739"/>
    <cellStyle name="_Book1_20071231-RMB 2 2" xfId="8545"/>
    <cellStyle name="_Book1_20071231-RMB_Evergreen Consolidation (RMB)-1118AM" xfId="11740"/>
    <cellStyle name="_Book1_20071231-RMB_RPT-Evergreen-2006~2008 (RMB)" xfId="11741"/>
    <cellStyle name="_Book1_20081231-Original" xfId="11742"/>
    <cellStyle name="_Book1_20081231-Original 1" xfId="11743"/>
    <cellStyle name="_Book1_20081231-Original 1 2" xfId="11745"/>
    <cellStyle name="_Book1_20081231-Original 2" xfId="11747"/>
    <cellStyle name="_Book1_20081231-Original 2 2" xfId="11749"/>
    <cellStyle name="_Book1_20081231-Original_Evergreen Consolidation (RMB)-1118AM" xfId="9692"/>
    <cellStyle name="_Book1_20081231-Original_RPT-Evergreen-2006~2008 (RMB)" xfId="11752"/>
    <cellStyle name="_Book1_addition2003" xfId="9411"/>
    <cellStyle name="_Book1_addition2003 2" xfId="11753"/>
    <cellStyle name="_Book1_addition2003 2 2" xfId="11754"/>
    <cellStyle name="_Book1_addition2003 3" xfId="11755"/>
    <cellStyle name="_Book1_addition2003 3 2" xfId="11756"/>
    <cellStyle name="_Book1_Book1" xfId="11757"/>
    <cellStyle name="_Book1_Book1 2" xfId="11759"/>
    <cellStyle name="_Book1_Book1 2 2" xfId="11761"/>
    <cellStyle name="_Book1_Book1 3" xfId="11763"/>
    <cellStyle name="_Book1_Book1 3 2" xfId="11764"/>
    <cellStyle name="_Book1_D" xfId="11766"/>
    <cellStyle name="_Book1_D 2" xfId="11768"/>
    <cellStyle name="_Book1_D 2 2" xfId="11770"/>
    <cellStyle name="_Book1_D 3" xfId="11772"/>
    <cellStyle name="_Book1_D 3 2" xfId="11775"/>
    <cellStyle name="_Book1_Evergreen Consolidation (RMB)-1118AM" xfId="11779"/>
    <cellStyle name="_Book1_FA---032q" xfId="11780"/>
    <cellStyle name="_Book1_FA---032q_addition2003" xfId="11782"/>
    <cellStyle name="_Book1_FA---032q_Book1" xfId="11784"/>
    <cellStyle name="_Book1_FA---032q_Book1 2" xfId="11786"/>
    <cellStyle name="_Book1_FA---032q_Book1 2 2" xfId="11787"/>
    <cellStyle name="_Book1_FA---032q_Book1 3" xfId="11788"/>
    <cellStyle name="_Book1_FA---032q_Book1 3 2" xfId="11791"/>
    <cellStyle name="_Book1_FA---032q_D" xfId="11793"/>
    <cellStyle name="_Book1_FA---032q_FA---032q-8.21" xfId="11795"/>
    <cellStyle name="_Book1_FA---032q_FA---032q-8.21_addition2003" xfId="11797"/>
    <cellStyle name="_Book1_FA---032q_FA---032q-8.21_addition2003 2" xfId="3522"/>
    <cellStyle name="_Book1_FA---032q_FA---032q-8.21_addition2003 2 2" xfId="11798"/>
    <cellStyle name="_Book1_FA---032q_FA---032q-8.21_addition2003 3" xfId="11801"/>
    <cellStyle name="_Book1_FA---032q_FA---032q-8.21_addition2003 3 2" xfId="11802"/>
    <cellStyle name="_Book1_FA---032q_FA---032q-8.21_Book1" xfId="11297"/>
    <cellStyle name="_Book1_FA---032q_FA---032q-8.21_Book1 2" xfId="11803"/>
    <cellStyle name="_Book1_FA---032q_FA---032q-8.21_Book1 2 2" xfId="11805"/>
    <cellStyle name="_Book1_FA---032q_FA---032q-8.21_Book1 3" xfId="11807"/>
    <cellStyle name="_Book1_FA---032q_FA---032q-8.21_Book1 3 2" xfId="11809"/>
    <cellStyle name="_Book1_FA---032q_FA---032q-8.21_D" xfId="11811"/>
    <cellStyle name="_Book1_FA---032q_FA---032q-8.21_K_YF_Fixed Assets-12.22" xfId="11813"/>
    <cellStyle name="_Book1_FA---032q_FA---032q-8.21_K200-Register &amp; Depreciation-02" xfId="11814"/>
    <cellStyle name="_Book1_FA---032q_K_YF_Fixed Assets-12.22" xfId="11815"/>
    <cellStyle name="_Book1_FA---032q_K200-Register &amp; Depreciation-02" xfId="11817"/>
    <cellStyle name="_Book1_FA---032q_K200-Register &amp; Depreciation-02 2" xfId="11821"/>
    <cellStyle name="_Book1_FA---032q_K200-Register &amp; Depreciation-02 2 2" xfId="11826"/>
    <cellStyle name="_Book1_FA---032q_K200-Register &amp; Depreciation-02 3" xfId="11829"/>
    <cellStyle name="_Book1_FA---032q_K200-Register &amp; Depreciation-02 3 2" xfId="11834"/>
    <cellStyle name="_Book1_FA---032q_WP K032q  823" xfId="11836"/>
    <cellStyle name="_Book1_FA---032q_WP K032q  823 2" xfId="11839"/>
    <cellStyle name="_Book1_FA---032q_WP K032q  823 2 2" xfId="11842"/>
    <cellStyle name="_Book1_FA---032q_WP K032q  823 3" xfId="11845"/>
    <cellStyle name="_Book1_FA---032q_WP K032q  823 3 2" xfId="11847"/>
    <cellStyle name="_Book1_FA---032q_WP K032q  823_addition2003" xfId="11850"/>
    <cellStyle name="_Book1_FA---032q_WP K032q  823_addition2003 2" xfId="11853"/>
    <cellStyle name="_Book1_FA---032q_WP K032q  823_addition2003 2 2" xfId="11855"/>
    <cellStyle name="_Book1_FA---032q_WP K032q  823_addition2003 3" xfId="11857"/>
    <cellStyle name="_Book1_FA---032q_WP K032q  823_addition2003 3 2" xfId="11858"/>
    <cellStyle name="_Book1_FA---032q_WP K032q  823_Book1" xfId="4822"/>
    <cellStyle name="_Book1_FA---032q_WP K032q  823_Book1 2" xfId="11859"/>
    <cellStyle name="_Book1_FA---032q_WP K032q  823_Book1 2 2" xfId="11861"/>
    <cellStyle name="_Book1_FA---032q_WP K032q  823_Book1 3" xfId="3998"/>
    <cellStyle name="_Book1_FA---032q_WP K032q  823_Book1 3 2" xfId="11866"/>
    <cellStyle name="_Book1_FA---032q_WP K032q  823_D" xfId="11868"/>
    <cellStyle name="_Book1_FA---032q_WP K032q  823_D 2" xfId="11870"/>
    <cellStyle name="_Book1_FA---032q_WP K032q  823_D 2 2" xfId="11872"/>
    <cellStyle name="_Book1_FA---032q_WP K032q  823_D 3" xfId="11875"/>
    <cellStyle name="_Book1_FA---032q_WP K032q  823_D 3 2" xfId="11876"/>
    <cellStyle name="_Book1_FA---032q_WP K032q  823_K_YF_Fixed Assets-12.22" xfId="4265"/>
    <cellStyle name="_Book1_FA---032q_WP K032q  823_K_YF_Fixed Assets-12.22 2" xfId="4267"/>
    <cellStyle name="_Book1_FA---032q_WP K032q  823_K_YF_Fixed Assets-12.22 2 2" xfId="1751"/>
    <cellStyle name="_Book1_FA---032q_WP K032q  823_K_YF_Fixed Assets-12.22 3" xfId="11877"/>
    <cellStyle name="_Book1_FA---032q_WP K032q  823_K_YF_Fixed Assets-12.22 3 2" xfId="11879"/>
    <cellStyle name="_Book1_FA---032q_WP K032q  823_K200-Register &amp; Depreciation-02" xfId="4005"/>
    <cellStyle name="_Book1_FA---032q_WP K032q  823_K200-Register &amp; Depreciation-02 2" xfId="2893"/>
    <cellStyle name="_Book1_FA---032q_WP K032q  823_K200-Register &amp; Depreciation-02 2 2" xfId="11880"/>
    <cellStyle name="_Book1_FA---032q_WP K032q  823_K200-Register &amp; Depreciation-02 3" xfId="11882"/>
    <cellStyle name="_Book1_FA---032q_WP K032q  823_K200-Register &amp; Depreciation-02 3 2" xfId="11883"/>
    <cellStyle name="_Book1_First Tractor 2005 Interim Client Assist Pack (HKFRS)" xfId="11885"/>
    <cellStyle name="_Book1_First Tractor 2005 Interim Client Assist Pack (HKFRS) 1" xfId="11888"/>
    <cellStyle name="_Book1_First Tractor 2005 Interim Client Assist Pack (HKFRS) 1 2" xfId="11889"/>
    <cellStyle name="_Book1_First Tractor 2005 Interim Client Assist Pack (HKFRS) 2" xfId="11671"/>
    <cellStyle name="_Book1_First Tractor 2005 Interim Client Assist Pack (HKFRS) 2 2" xfId="11891"/>
    <cellStyle name="_Book1_First Tractor 2005 Interim Client Assist Pack (HKFRS)_Evergreen Consolidation (RMB)-1118AM" xfId="11893"/>
    <cellStyle name="_Book1_First Tractor 2005 Interim Client Assist Pack (HKFRS)_Rental re-test 2005" xfId="11895"/>
    <cellStyle name="_Book1_First Tractor 2005 Interim Client Assist Pack (HKFRS)_Rental re-test 2005 1" xfId="11897"/>
    <cellStyle name="_Book1_First Tractor 2005 Interim Client Assist Pack (HKFRS)_Rental re-test 2005 1 2" xfId="11898"/>
    <cellStyle name="_Book1_First Tractor 2005 Interim Client Assist Pack (HKFRS)_Rental re-test 2005 2" xfId="11900"/>
    <cellStyle name="_Book1_First Tractor 2005 Interim Client Assist Pack (HKFRS)_Rental re-test 2005 2 2" xfId="11901"/>
    <cellStyle name="_Book1_First Tractor 2005 Interim Client Assist Pack (HKFRS)_Rental re-test 2005_Evergreen Consolidation (RMB)-1118AM" xfId="4845"/>
    <cellStyle name="_Book1_First Tractor 2005 Interim Client Assist Pack (HKFRS)_Rental re-test 2005_RPT-Evergreen-2006~2008 (RMB)" xfId="11903"/>
    <cellStyle name="_Book1_First Tractor 2005 Interim Client Assist Pack (HKFRS)_RPT-Evergreen-2006~2008 (RMB)" xfId="11905"/>
    <cellStyle name="_Book1_First Tractor 2005 Interim Client Assist Pack (HKFRS)_合景泰富集團 - 待處理清單  (13.4.07)" xfId="11923"/>
    <cellStyle name="_Book1_First Tractor 2005 Interim Client Assist Pack (HKFRS)_合景泰富集團 - 待處理清單  (13.4.07) 1" xfId="11924"/>
    <cellStyle name="_Book1_First Tractor 2005 Interim Client Assist Pack (HKFRS)_合景泰富集團 - 待處理清單  (13.4.07) 1 2" xfId="5320"/>
    <cellStyle name="_Book1_First Tractor 2005 Interim Client Assist Pack (HKFRS)_合景泰富集團 - 待處理清單  (13.4.07) 2" xfId="11925"/>
    <cellStyle name="_Book1_First Tractor 2005 Interim Client Assist Pack (HKFRS)_合景泰富集團 - 待處理清單  (13.4.07) 2 2" xfId="11926"/>
    <cellStyle name="_Book1_First Tractor 2005 Interim Client Assist Pack (HKFRS)_合景泰富集團 - 待處理清單  (13.4.07)_Evergreen Consolidation (RMB)-1118AM" xfId="11928"/>
    <cellStyle name="_Book1_First Tractor 2005 Interim Client Assist Pack (HKFRS)_合景泰富集團 - 待處理清單  (13.4.07)_RPT-Evergreen-2006~2008 (RMB)" xfId="11930"/>
    <cellStyle name="_Book1_First Tractor 2005 Interim Client Assist Pack (HKFRS)_合景泰富集團 - 待處理清單  (27.1.07)" xfId="11932"/>
    <cellStyle name="_Book1_First Tractor 2005 Interim Client Assist Pack (HKFRS)_合景泰富集團 - 待處理清單  (27.1.07) 1" xfId="11933"/>
    <cellStyle name="_Book1_First Tractor 2005 Interim Client Assist Pack (HKFRS)_合景泰富集團 - 待處理清單  (27.1.07) 1 2" xfId="11934"/>
    <cellStyle name="_Book1_First Tractor 2005 Interim Client Assist Pack (HKFRS)_合景泰富集團 - 待處理清單  (27.1.07) 2" xfId="11937"/>
    <cellStyle name="_Book1_First Tractor 2005 Interim Client Assist Pack (HKFRS)_合景泰富集團 - 待處理清單  (27.1.07) 2 2" xfId="11938"/>
    <cellStyle name="_Book1_First Tractor 2005 Interim Client Assist Pack (HKFRS)_合景泰富集團 - 待處理清單  (27.1.07)_Evergreen Consolidation (RMB)-1118AM" xfId="10877"/>
    <cellStyle name="_Book1_First Tractor 2005 Interim Client Assist Pack (HKFRS)_合景泰富集團 - 待處理清單  (27.1.07)_RPT-Evergreen-2006~2008 (RMB)" xfId="3256"/>
    <cellStyle name="_Book1_First Tractor 2005 Interim Client Assist Pack (HKFRS)_待處理事项 - 所有公司 (2006年11月8日)  Discussion with KONG" xfId="11908"/>
    <cellStyle name="_Book1_First Tractor 2005 Interim Client Assist Pack (HKFRS)_待處理事项 - 所有公司 (2006年11月8日)  Discussion with KONG 1" xfId="11912"/>
    <cellStyle name="_Book1_First Tractor 2005 Interim Client Assist Pack (HKFRS)_待處理事项 - 所有公司 (2006年11月8日)  Discussion with KONG 1 2" xfId="11913"/>
    <cellStyle name="_Book1_First Tractor 2005 Interim Client Assist Pack (HKFRS)_待處理事项 - 所有公司 (2006年11月8日)  Discussion with KONG 2" xfId="11915"/>
    <cellStyle name="_Book1_First Tractor 2005 Interim Client Assist Pack (HKFRS)_待處理事项 - 所有公司 (2006年11月8日)  Discussion with KONG 2 2" xfId="11918"/>
    <cellStyle name="_Book1_First Tractor 2005 Interim Client Assist Pack (HKFRS)_待處理事项 - 所有公司 (2006年11月8日)  Discussion with KONG_Evergreen Consolidation (RMB)-1118AM" xfId="11922"/>
    <cellStyle name="_Book1_First Tractor 2005 Interim Client Assist Pack (HKFRS)_待處理事项 - 所有公司 (2006年11月8日)  Discussion with KONG_RPT-Evergreen-2006~2008 (RMB)" xfId="8675"/>
    <cellStyle name="_Book1_FT 2005 工机销售" xfId="11940"/>
    <cellStyle name="_Book1_FT 2005 工机销售 1" xfId="11941"/>
    <cellStyle name="_Book1_FT 2005 工机销售 1 2" xfId="11943"/>
    <cellStyle name="_Book1_FT 2005 工机销售 2" xfId="11945"/>
    <cellStyle name="_Book1_FT 2005 工机销售 2 2" xfId="11946"/>
    <cellStyle name="_Book1_FT 2005 工机销售_RPT-Evergreen-2006~2008 (RMB)" xfId="11947"/>
    <cellStyle name="_Book1_K_YF_Fixed Assets-12.22" xfId="11948"/>
    <cellStyle name="_Book1_K200-Register &amp; Depreciation-02" xfId="11950"/>
    <cellStyle name="_Book1_K200-Register &amp; Depreciation-02 2" xfId="11951"/>
    <cellStyle name="_Book1_K200-Register &amp; Depreciation-02 2 2" xfId="11953"/>
    <cellStyle name="_Book1_K200-Register &amp; Depreciation-02 3" xfId="11954"/>
    <cellStyle name="_Book1_K200-Register &amp; Depreciation-02 3 2" xfId="11956"/>
    <cellStyle name="_Book1_MSK F303, F411 (backup) V2" xfId="11957"/>
    <cellStyle name="_Book1_NSK HK Ltd-Dec 05 WP" xfId="11958"/>
    <cellStyle name="_Book1_NSK-Jun 05 - for review" xfId="11961"/>
    <cellStyle name="_Book1_NSK-Jun 05 - for review_MSK F303, F411 (backup) V2" xfId="11963"/>
    <cellStyle name="_Book1_NSK-Jun 05 - for review_NSK HK Ltd-Dec 05 WP" xfId="11965"/>
    <cellStyle name="_Book1_NSK-Jun 05 - for review_NSK HK Ltd-Dec 05 WP_updated P" xfId="11966"/>
    <cellStyle name="_Book1_outstanding" xfId="11969"/>
    <cellStyle name="_Book1_outstanding 2" xfId="11971"/>
    <cellStyle name="_Book1_outstanding 2 2" xfId="11975"/>
    <cellStyle name="_Book1_outstanding 3" xfId="11977"/>
    <cellStyle name="_Book1_outstanding 3 2" xfId="11979"/>
    <cellStyle name="_Book1_Rental re-test 2005" xfId="11982"/>
    <cellStyle name="_Book1_Rental re-test 2005 1" xfId="11983"/>
    <cellStyle name="_Book1_Rental re-test 2005 1 2" xfId="11984"/>
    <cellStyle name="_Book1_Rental re-test 2005 2" xfId="11985"/>
    <cellStyle name="_Book1_Rental re-test 2005 2 2" xfId="11986"/>
    <cellStyle name="_Book1_Rental re-test 2005_Evergreen Consolidation (RMB)-1118AM" xfId="11987"/>
    <cellStyle name="_Book1_Rental re-test 2005_RPT-Evergreen-2006~2008 (RMB)" xfId="11989"/>
    <cellStyle name="_Book1_RPT-Evergreen-2006~2008 (RMB)" xfId="5994"/>
    <cellStyle name="_Book1_U500" xfId="11990"/>
    <cellStyle name="_Book1_U600" xfId="11991"/>
    <cellStyle name="_Book1_合景泰富集團 - 待處理清單  (13.4.07)" xfId="12007"/>
    <cellStyle name="_Book1_合景泰富集團 - 待處理清單  (13.4.07) 1" xfId="12012"/>
    <cellStyle name="_Book1_合景泰富集團 - 待處理清單  (13.4.07) 1 2" xfId="12015"/>
    <cellStyle name="_Book1_合景泰富集團 - 待處理清單  (13.4.07) 2" xfId="12020"/>
    <cellStyle name="_Book1_合景泰富集團 - 待處理清單  (13.4.07) 2 2" xfId="12023"/>
    <cellStyle name="_Book1_合景泰富集團 - 待處理清單  (13.4.07)_Evergreen Consolidation (RMB)-1118AM" xfId="12024"/>
    <cellStyle name="_Book1_合景泰富集團 - 待處理清單  (13.4.07)_RPT-Evergreen-2006~2008 (RMB)" xfId="12026"/>
    <cellStyle name="_Book1_合景泰富集團 - 待處理清單  (27.1.07)" xfId="6659"/>
    <cellStyle name="_Book1_合景泰富集團 - 待處理清單  (27.1.07) 1" xfId="12027"/>
    <cellStyle name="_Book1_合景泰富集團 - 待處理清單  (27.1.07) 1 2" xfId="12029"/>
    <cellStyle name="_Book1_合景泰富集團 - 待處理清單  (27.1.07) 2" xfId="6665"/>
    <cellStyle name="_Book1_合景泰富集團 - 待處理清單  (27.1.07) 2 2" xfId="12031"/>
    <cellStyle name="_Book1_合景泰富集團 - 待處理清單  (27.1.07)_Evergreen Consolidation (RMB)-1118AM" xfId="12032"/>
    <cellStyle name="_Book1_合景泰富集團 - 待處理清單  (27.1.07)_RPT-Evergreen-2006~2008 (RMB)" xfId="12036"/>
    <cellStyle name="_Book1_待處理事项 - 所有公司 (2006年11月8日)  Discussion with KONG" xfId="11992"/>
    <cellStyle name="_Book1_待處理事项 - 所有公司 (2006年11月8日)  Discussion with KONG 1" xfId="11996"/>
    <cellStyle name="_Book1_待處理事项 - 所有公司 (2006年11月8日)  Discussion with KONG 1 2" xfId="11998"/>
    <cellStyle name="_Book1_待處理事项 - 所有公司 (2006年11月8日)  Discussion with KONG 2" xfId="12000"/>
    <cellStyle name="_Book1_待處理事项 - 所有公司 (2006年11月8日)  Discussion with KONG 2 2" xfId="12003"/>
    <cellStyle name="_Book1_待處理事项 - 所有公司 (2006年11月8日)  Discussion with KONG_Evergreen Consolidation (RMB)-1118AM" xfId="12004"/>
    <cellStyle name="_Book1_待處理事项 - 所有公司 (2006年11月8日)  Discussion with KONG_RPT-Evergreen-2006~2008 (RMB)" xfId="12006"/>
    <cellStyle name="_Book1_长珠兴调整分录" xfId="12038"/>
    <cellStyle name="_book1-v2" xfId="12041"/>
    <cellStyle name="_book1-v2 1" xfId="12044"/>
    <cellStyle name="_book1-v2 1 2" xfId="12047"/>
    <cellStyle name="_book1-v2 2" xfId="12049"/>
    <cellStyle name="_book1-v2 2 2" xfId="12053"/>
    <cellStyle name="_book1-v2 2 2 2" xfId="12055"/>
    <cellStyle name="_book1-v2_RPT-Evergreen-2006~2008 (RMB)" xfId="5249"/>
    <cellStyle name="_Book2" xfId="12056"/>
    <cellStyle name="_Book2 2" xfId="12057"/>
    <cellStyle name="_Book2_1" xfId="12059"/>
    <cellStyle name="_Book2_1 2" xfId="12060"/>
    <cellStyle name="_Book2_1 2 2" xfId="12062"/>
    <cellStyle name="_Book2_1 3" xfId="12065"/>
    <cellStyle name="_Book2_1 3 2" xfId="12068"/>
    <cellStyle name="_Book2_1_addition2003" xfId="12070"/>
    <cellStyle name="_Book2_1_addition2003 2" xfId="12071"/>
    <cellStyle name="_Book2_1_addition2003 2 2" xfId="12074"/>
    <cellStyle name="_Book2_1_addition2003 3" xfId="12076"/>
    <cellStyle name="_Book2_1_addition2003 3 2" xfId="5135"/>
    <cellStyle name="_Book2_1_Book1" xfId="12078"/>
    <cellStyle name="_Book2_1_D" xfId="12079"/>
    <cellStyle name="_Book2_1_K_YF_Fixed Assets-12.22" xfId="12080"/>
    <cellStyle name="_Book2_1_K_YF_Fixed Assets-12.22 2" xfId="12081"/>
    <cellStyle name="_Book2_1_K_YF_Fixed Assets-12.22 2 2" xfId="12083"/>
    <cellStyle name="_Book2_1_K_YF_Fixed Assets-12.22 3" xfId="12085"/>
    <cellStyle name="_Book2_1_K_YF_Fixed Assets-12.22 3 2" xfId="12086"/>
    <cellStyle name="_Book2_1_K200-Register &amp; Depreciation-02" xfId="12087"/>
    <cellStyle name="_Book2_1_K200-Register &amp; Depreciation-02 2" xfId="12088"/>
    <cellStyle name="_Book2_1_K200-Register &amp; Depreciation-02 2 2" xfId="12090"/>
    <cellStyle name="_Book2_1_K200-Register &amp; Depreciation-02 3" xfId="12092"/>
    <cellStyle name="_Book2_1_K200-Register &amp; Depreciation-02 3 2" xfId="12093"/>
    <cellStyle name="_Book2_TB_CX_2006-2009" xfId="12094"/>
    <cellStyle name="_Book2_长珠兴调整分录" xfId="2086"/>
    <cellStyle name="_Book3" xfId="12097"/>
    <cellStyle name="_Book3 1" xfId="12099"/>
    <cellStyle name="_Book3 1 2" xfId="12103"/>
    <cellStyle name="_Book3 2" xfId="12107"/>
    <cellStyle name="_Book3 2 2" xfId="12109"/>
    <cellStyle name="_Book3 2 2 2" xfId="12110"/>
    <cellStyle name="_Book3_RPT-Evergreen-2006~2008 (RMB)" xfId="12111"/>
    <cellStyle name="_BVI2关联方交易及余额明细" xfId="12112"/>
    <cellStyle name="_BVI2关联方交易及余额明细 1" xfId="12113"/>
    <cellStyle name="_BVI2关联方交易及余额明细 1 2" xfId="12117"/>
    <cellStyle name="_BVI2关联方交易及余额明细 2" xfId="12118"/>
    <cellStyle name="_BVI2关联方交易及余额明细 2 2" xfId="12119"/>
    <cellStyle name="_BVI2关联方交易及余额明细_2006年审计待处理事项清单" xfId="12121"/>
    <cellStyle name="_BVI2关联方交易及余额明细_2006年审计待处理事项清单 1" xfId="1770"/>
    <cellStyle name="_BVI2关联方交易及余额明细_2006年审计待处理事项清单 1 2" xfId="12123"/>
    <cellStyle name="_BVI2关联方交易及余额明细_2006年审计待处理事项清单 2" xfId="12124"/>
    <cellStyle name="_BVI2关联方交易及余额明细_2006年审计待处理事项清单 2 2" xfId="12126"/>
    <cellStyle name="_BVI2关联方交易及余额明细_2006年审计待处理事项清单_Evergreen Consolidation (RMB)-1118AM" xfId="12127"/>
    <cellStyle name="_BVI2关联方交易及余额明细_2006年审计待处理事项清单_RPT-Evergreen-2006~2008 (RMB)" xfId="12130"/>
    <cellStyle name="_BVI2关联方交易及余额明细_Evergreen Consolidation (RMB)-1118AM" xfId="12132"/>
    <cellStyle name="_BVI2关联方交易及余额明细_F - HeJing Developer" xfId="12133"/>
    <cellStyle name="_BVI2关联方交易及余额明细_F - HeJing Developer 1" xfId="12136"/>
    <cellStyle name="_BVI2关联方交易及余额明细_F - HeJing Developer 1 2" xfId="12139"/>
    <cellStyle name="_BVI2关联方交易及余额明细_F - HeJing Developer 2" xfId="12141"/>
    <cellStyle name="_BVI2关联方交易及余额明细_F - HeJing Developer 2 2" xfId="12145"/>
    <cellStyle name="_BVI2关联方交易及余额明细_F - HeJing Developer 2006" xfId="12150"/>
    <cellStyle name="_BVI2关联方交易及余额明细_F - HeJing Developer 2006 1" xfId="12151"/>
    <cellStyle name="_BVI2关联方交易及余额明细_F - HeJing Developer 2006 1 2" xfId="1539"/>
    <cellStyle name="_BVI2关联方交易及余额明细_F - HeJing Developer 2006 2" xfId="12152"/>
    <cellStyle name="_BVI2关联方交易及余额明细_F - HeJing Developer 2006 2 2" xfId="12153"/>
    <cellStyle name="_BVI2关联方交易及余额明细_F - HeJing Developer 2006_Evergreen Consolidation (RMB)-1118AM" xfId="12154"/>
    <cellStyle name="_BVI2关联方交易及余额明细_F - HeJing Developer 2006_RPT-Evergreen-2006~2008 (RMB)" xfId="12155"/>
    <cellStyle name="_BVI2关联方交易及余额明细_F - HeJing Developer_Evergreen Consolidation (RMB)-1118AM" xfId="2684"/>
    <cellStyle name="_BVI2关联方交易及余额明细_F - HeJing Developer_RPT-Evergreen-2006~2008 (RMB)" xfId="12157"/>
    <cellStyle name="_BVI2关联方交易及余额明细_OP OR Confirmation list to be sent @23.5.07" xfId="12159"/>
    <cellStyle name="_BVI2关联方交易及余额明细_OP OR Confirmation list to be sent @23.5.07 1" xfId="12161"/>
    <cellStyle name="_BVI2关联方交易及余额明细_OP OR Confirmation list to be sent @23.5.07 1 2" xfId="2637"/>
    <cellStyle name="_BVI2关联方交易及余额明细_OP OR Confirmation list to be sent @23.5.07 2" xfId="12163"/>
    <cellStyle name="_BVI2关联方交易及余额明细_OP OR Confirmation list to be sent @23.5.07 2 2" xfId="7537"/>
    <cellStyle name="_BVI2关联方交易及余额明细_OP OR Confirmation list to be sent @23.5.07_Evergreen Consolidation (RMB)-1118AM" xfId="12164"/>
    <cellStyle name="_BVI2关联方交易及余额明细_OP OR Confirmation list to be sent @23.5.07_RPT-Evergreen-2006~2008 (RMB)" xfId="6075"/>
    <cellStyle name="_BVI2关联方交易及余额明细_P - HeJing Developer (06)" xfId="12165"/>
    <cellStyle name="_BVI2关联方交易及余额明细_P - HeJing Developer (06) 1" xfId="12167"/>
    <cellStyle name="_BVI2关联方交易及余额明细_P - HeJing Developer (06) 1 2" xfId="12168"/>
    <cellStyle name="_BVI2关联方交易及余额明细_P - HeJing Developer (06) 2" xfId="12169"/>
    <cellStyle name="_BVI2关联方交易及余额明细_P - HeJing Developer (06) 2 2" xfId="12170"/>
    <cellStyle name="_BVI2关联方交易及余额明细_P - HeJing Developer (06)_Evergreen Consolidation (RMB)-1118AM" xfId="4396"/>
    <cellStyle name="_BVI2关联方交易及余额明细_P - HeJing Developer (06)_RPT-Evergreen-2006~2008 (RMB)" xfId="12039"/>
    <cellStyle name="_BVI2关联方交易及余额明细_P - HeJing Developer 2006 (MY) 15.2.07" xfId="12171"/>
    <cellStyle name="_BVI2关联方交易及余额明细_P - HeJing Developer 2006 (MY) 15.2.07 1" xfId="12173"/>
    <cellStyle name="_BVI2关联方交易及余额明细_P - HeJing Developer 2006 (MY) 15.2.07 1 2" xfId="12176"/>
    <cellStyle name="_BVI2关联方交易及余额明细_P - HeJing Developer 2006 (MY) 15.2.07 2" xfId="12178"/>
    <cellStyle name="_BVI2关联方交易及余额明细_P - HeJing Developer 2006 (MY) 15.2.07 2 2" xfId="12180"/>
    <cellStyle name="_BVI2关联方交易及余额明细_P - HeJing Developer 2006 (MY) 15.2.07_Evergreen Consolidation (RMB)-1118AM" xfId="12182"/>
    <cellStyle name="_BVI2关联方交易及余额明细_P - HeJing Developer 2006 (MY) 15.2.07_RPT-Evergreen-2006~2008 (RMB)" xfId="12183"/>
    <cellStyle name="_BVI2关联方交易及余额明细_P - HeJing Developer 2006 (MY) 3.2.07" xfId="11125"/>
    <cellStyle name="_BVI2关联方交易及余额明细_P - HeJing Developer 2006 (MY) 3.2.07 1" xfId="12184"/>
    <cellStyle name="_BVI2关联方交易及余额明细_P - HeJing Developer 2006 (MY) 3.2.07 1 2" xfId="12185"/>
    <cellStyle name="_BVI2关联方交易及余额明细_P - HeJing Developer 2006 (MY) 3.2.07 2" xfId="11130"/>
    <cellStyle name="_BVI2关联方交易及余额明细_P - HeJing Developer 2006 (MY) 3.2.07 2 2" xfId="12188"/>
    <cellStyle name="_BVI2关联方交易及余额明细_P - HeJing Developer 2006 (MY) 3.2.07_Evergreen Consolidation (RMB)-1118AM" xfId="12191"/>
    <cellStyle name="_BVI2关联方交易及余额明细_P - HeJing Developer 2006 (MY) 3.2.07_RPT-Evergreen-2006~2008 (RMB)" xfId="12192"/>
    <cellStyle name="_BVI2关联方交易及余额明细_P_HeJing Developer" xfId="3210"/>
    <cellStyle name="_BVI2关联方交易及余额明细_P_HeJing Developer 1" xfId="12193"/>
    <cellStyle name="_BVI2关联方交易及余额明细_P_HeJing Developer 1 2" xfId="12194"/>
    <cellStyle name="_BVI2关联方交易及余额明细_P_HeJing Developer 2" xfId="12195"/>
    <cellStyle name="_BVI2关联方交易及余额明细_P_HeJing Developer 2 2" xfId="12197"/>
    <cellStyle name="_BVI2关联方交易及余额明细_P_HeJing Developer_Evergreen Consolidation (RMB)-1118AM" xfId="11614"/>
    <cellStyle name="_BVI2关联方交易及余额明细_P_HeJing Developer_RPT-Evergreen-2006~2008 (RMB)" xfId="739"/>
    <cellStyle name="_BVI2关联方交易及余额明细_Rental re-test 2005" xfId="12199"/>
    <cellStyle name="_BVI2关联方交易及余额明细_Rental re-test 2005 1" xfId="740"/>
    <cellStyle name="_BVI2关联方交易及余额明细_Rental re-test 2005 1 2" xfId="12200"/>
    <cellStyle name="_BVI2关联方交易及余额明细_Rental re-test 2005 2" xfId="751"/>
    <cellStyle name="_BVI2关联方交易及余额明细_Rental re-test 2005 2 2" xfId="12203"/>
    <cellStyle name="_BVI2关联方交易及余额明细_Rental re-test 2005_Evergreen Consolidation (RMB)-1118AM" xfId="12206"/>
    <cellStyle name="_BVI2关联方交易及余额明细_Rental re-test 2005_RPT-Evergreen-2006~2008 (RMB)" xfId="12211"/>
    <cellStyle name="_BVI2关联方交易及余额明细_RPT-Evergreen-2006~2008 (RMB)" xfId="12213"/>
    <cellStyle name="_BVI2关联方交易及余额明细_合景" xfId="12222"/>
    <cellStyle name="_BVI2关联方交易及余额明细_合景 1" xfId="12224"/>
    <cellStyle name="_BVI2关联方交易及余额明细_合景 1 2" xfId="12227"/>
    <cellStyle name="_BVI2关联方交易及余额明细_合景 2" xfId="12230"/>
    <cellStyle name="_BVI2关联方交易及余额明细_合景 2 2" xfId="1649"/>
    <cellStyle name="_BVI2关联方交易及余额明细_合景_Evergreen Consolidation (RMB)-1118AM" xfId="11410"/>
    <cellStyle name="_BVI2关联方交易及余额明细_合景_RPT-Evergreen-2006~2008 (RMB)" xfId="8947"/>
    <cellStyle name="_BVI2关联方交易及余额明细_合景泰富集團 - 待處理清單  (13.4.07)" xfId="12231"/>
    <cellStyle name="_BVI2关联方交易及余额明细_合景泰富集團 - 待處理清單  (13.4.07) 1" xfId="12233"/>
    <cellStyle name="_BVI2关联方交易及余额明细_合景泰富集團 - 待處理清單  (13.4.07) 1 2" xfId="12235"/>
    <cellStyle name="_BVI2关联方交易及余额明细_合景泰富集團 - 待處理清單  (13.4.07) 2" xfId="12236"/>
    <cellStyle name="_BVI2关联方交易及余额明细_合景泰富集團 - 待處理清單  (13.4.07) 2 2" xfId="12238"/>
    <cellStyle name="_BVI2关联方交易及余额明细_合景泰富集團 - 待處理清單  (13.4.07)_Evergreen Consolidation (RMB)-1118AM" xfId="12240"/>
    <cellStyle name="_BVI2关联方交易及余额明细_合景泰富集團 - 待處理清單  (13.4.07)_RPT-Evergreen-2006~2008 (RMB)" xfId="12242"/>
    <cellStyle name="_BVI2关联方交易及余额明细_合景泰富集團 - 待處理清單  (27.1.07)" xfId="3775"/>
    <cellStyle name="_BVI2关联方交易及余额明细_合景泰富集團 - 待處理清單  (27.1.07) 1" xfId="12243"/>
    <cellStyle name="_BVI2关联方交易及余额明细_合景泰富集團 - 待處理清單  (27.1.07) 1 2" xfId="12244"/>
    <cellStyle name="_BVI2关联方交易及余额明细_合景泰富集團 - 待處理清單  (27.1.07) 2" xfId="12246"/>
    <cellStyle name="_BVI2关联方交易及余额明细_合景泰富集團 - 待處理清單  (27.1.07) 2 2" xfId="12247"/>
    <cellStyle name="_BVI2关联方交易及余额明细_合景泰富集團 - 待處理清單  (27.1.07)_Evergreen Consolidation (RMB)-1118AM" xfId="12251"/>
    <cellStyle name="_BVI2关联方交易及余额明细_合景泰富集團 - 待處理清單  (27.1.07)_RPT-Evergreen-2006~2008 (RMB)" xfId="12252"/>
    <cellStyle name="_BVI2关联方交易及余额明细_待處理事项 - 所有公司 (2006年11月8日)  Discussion with KONG" xfId="12216"/>
    <cellStyle name="_BVI2关联方交易及余额明细_待處理事项 - 所有公司 (2006年11月8日)  Discussion with KONG 1" xfId="11362"/>
    <cellStyle name="_BVI2关联方交易及余额明细_待處理事项 - 所有公司 (2006年11月8日)  Discussion with KONG 1 2" xfId="12217"/>
    <cellStyle name="_BVI2关联方交易及余额明细_待處理事项 - 所有公司 (2006年11月8日)  Discussion with KONG 2" xfId="12218"/>
    <cellStyle name="_BVI2关联方交易及余额明细_待處理事项 - 所有公司 (2006年11月8日)  Discussion with KONG 2 2" xfId="11648"/>
    <cellStyle name="_BVI2关联方交易及余额明细_待處理事项 - 所有公司 (2006年11月8日)  Discussion with KONG_Evergreen Consolidation (RMB)-1118AM" xfId="12219"/>
    <cellStyle name="_BVI2关联方交易及余额明细_待處理事项 - 所有公司 (2006年11月8日)  Discussion with KONG_RPT-Evergreen-2006~2008 (RMB)" xfId="12220"/>
    <cellStyle name="_C_SH_02&amp;03&amp;04" xfId="12254"/>
    <cellStyle name="_C_SH_02&amp;03&amp;04 1" xfId="12256"/>
    <cellStyle name="_C_SH_02&amp;03&amp;04 1 2" xfId="12131"/>
    <cellStyle name="_C_SH_02&amp;03&amp;04 2" xfId="12258"/>
    <cellStyle name="_C_SH_02&amp;03&amp;04 2 2" xfId="12262"/>
    <cellStyle name="_C_SH_02&amp;03&amp;04_2008" xfId="12265"/>
    <cellStyle name="_C_SH_02&amp;03&amp;04_2008 1" xfId="11557"/>
    <cellStyle name="_C_SH_02&amp;03&amp;04_2008 1 2" xfId="11560"/>
    <cellStyle name="_C_SH_02&amp;03&amp;04_2008 2" xfId="12269"/>
    <cellStyle name="_C_SH_02&amp;03&amp;04_2008 2 2" xfId="12270"/>
    <cellStyle name="_C_SH_02&amp;03&amp;04_C" xfId="12271"/>
    <cellStyle name="_C_SH_02&amp;03&amp;04_C 1" xfId="12274"/>
    <cellStyle name="_C_SH_02&amp;03&amp;04_C 1 2" xfId="12277"/>
    <cellStyle name="_C_SH_02&amp;03&amp;04_C 2" xfId="12279"/>
    <cellStyle name="_C_SH_02&amp;03&amp;04_C 2 2" xfId="12282"/>
    <cellStyle name="_C_SH_02&amp;03&amp;04_C_2008" xfId="12285"/>
    <cellStyle name="_C_SH_02&amp;03&amp;04_C_2008 1" xfId="12287"/>
    <cellStyle name="_C_SH_02&amp;03&amp;04_C_2008 1 2" xfId="12290"/>
    <cellStyle name="_C_SH_02&amp;03&amp;04_C_2008 2" xfId="12293"/>
    <cellStyle name="_C_SH_02&amp;03&amp;04_C_2008 2 2" xfId="7393"/>
    <cellStyle name="_C_SH_02&amp;03&amp;04_C_Dabao adjustment Supporting" xfId="12295"/>
    <cellStyle name="_C_SH_02&amp;03&amp;04_C_Dabao adjustment Supporting 1" xfId="12298"/>
    <cellStyle name="_C_SH_02&amp;03&amp;04_C_Dabao adjustment Supporting 1 2" xfId="12300"/>
    <cellStyle name="_C_SH_02&amp;03&amp;04_C_Dabao adjustment Supporting 2" xfId="12301"/>
    <cellStyle name="_C_SH_02&amp;03&amp;04_C_Dabao adjustment Supporting 2 2" xfId="8889"/>
    <cellStyle name="_C_SH_02&amp;03&amp;04_C_Dabao adjustment Supporting_2008" xfId="12305"/>
    <cellStyle name="_C_SH_02&amp;03&amp;04_C_Dabao adjustment Supporting_2008 1" xfId="12307"/>
    <cellStyle name="_C_SH_02&amp;03&amp;04_C_Dabao adjustment Supporting_2008 1 2" xfId="11667"/>
    <cellStyle name="_C_SH_02&amp;03&amp;04_C_Dabao adjustment Supporting_2008 2" xfId="12308"/>
    <cellStyle name="_C_SH_02&amp;03&amp;04_C_Dabao adjustment Supporting_2008 2 2" xfId="12309"/>
    <cellStyle name="_C_SH_02&amp;03&amp;04_C_Dabao adjustment Supporting_Evergreen - TPE - Appendix V_Scope determination_Dec4" xfId="6991"/>
    <cellStyle name="_C_SH_02&amp;03&amp;04_C_Dabao adjustment Supporting_Evergreen - TPE - Appendix V_Scope determination_Dec4 1" xfId="12313"/>
    <cellStyle name="_C_SH_02&amp;03&amp;04_C_Dabao adjustment Supporting_Evergreen - TPE - Appendix V_Scope determination_Dec4 1 2" xfId="12315"/>
    <cellStyle name="_C_SH_02&amp;03&amp;04_C_Dabao adjustment Supporting_Evergreen - TPE - Appendix V_Scope determination_Dec4 2" xfId="12316"/>
    <cellStyle name="_C_SH_02&amp;03&amp;04_C_Dabao adjustment Supporting_Evergreen - TPE - Appendix V_Scope determination_Dec4 2 2" xfId="12318"/>
    <cellStyle name="_C_SH_02&amp;03&amp;04_C_Dabao adjustment Supporting_Evergreen - TPE - Appendix V_Scope determination_Dec4_Evergreen - TPE - Appendix V_Scope determination_090902" xfId="3116"/>
    <cellStyle name="_C_SH_02&amp;03&amp;04_C_Dabao adjustment Supporting_Evergreen - TPE - Appendix V_Scope determination_Dec4_Evergreen - TPE - Appendix V_Scope determination_090902 1" xfId="9063"/>
    <cellStyle name="_C_SH_02&amp;03&amp;04_C_Dabao adjustment Supporting_Evergreen - TPE - Appendix V_Scope determination_Dec4_Evergreen - TPE - Appendix V_Scope determination_090902 1 2" xfId="12322"/>
    <cellStyle name="_C_SH_02&amp;03&amp;04_C_Dabao adjustment Supporting_Evergreen - TPE - Appendix V_Scope determination_Dec4_Evergreen - TPE - Appendix V_Scope determination_090902 2" xfId="3118"/>
    <cellStyle name="_C_SH_02&amp;03&amp;04_C_Dabao adjustment Supporting_Evergreen - TPE - Appendix V_Scope determination_Dec4_Evergreen - TPE - Appendix V_Scope determination_090902 2 2" xfId="12323"/>
    <cellStyle name="_C_SH_02&amp;03&amp;04_C_Dabao adjustment Supporting_Evergreen - TPE - Appendix V_Scope determination_Dec4_Evergreen - TPE - Appendix V_Scope determination_090902_2008" xfId="12324"/>
    <cellStyle name="_C_SH_02&amp;03&amp;04_C_Dabao adjustment Supporting_Evergreen - TPE - Appendix V_Scope determination_Dec4_Evergreen - TPE - Appendix V_Scope determination_090902_2008 1" xfId="12325"/>
    <cellStyle name="_C_SH_02&amp;03&amp;04_C_Dabao adjustment Supporting_Evergreen - TPE - Appendix V_Scope determination_Dec4_Evergreen - TPE - Appendix V_Scope determination_090902_2008 1 2" xfId="12326"/>
    <cellStyle name="_C_SH_02&amp;03&amp;04_C_Dabao adjustment Supporting_Evergreen - TPE - Appendix V_Scope determination_Dec4_Evergreen - TPE - Appendix V_Scope determination_090902_2008 2" xfId="12327"/>
    <cellStyle name="_C_SH_02&amp;03&amp;04_C_Dabao adjustment Supporting_Evergreen - TPE - Appendix V_Scope determination_Dec4_Evergreen - TPE - Appendix V_Scope determination_090902_2008 2 2" xfId="12328"/>
    <cellStyle name="_C_SH_02&amp;03&amp;04_C_Evergreen - TPE - Appendix V_Scope determination_Dec4" xfId="12329"/>
    <cellStyle name="_C_SH_02&amp;03&amp;04_C_Evergreen - TPE - Appendix V_Scope determination_Dec4 1" xfId="1537"/>
    <cellStyle name="_C_SH_02&amp;03&amp;04_C_Evergreen - TPE - Appendix V_Scope determination_Dec4 1 2" xfId="12331"/>
    <cellStyle name="_C_SH_02&amp;03&amp;04_C_Evergreen - TPE - Appendix V_Scope determination_Dec4 2" xfId="12334"/>
    <cellStyle name="_C_SH_02&amp;03&amp;04_C_Evergreen - TPE - Appendix V_Scope determination_Dec4 2 2" xfId="12335"/>
    <cellStyle name="_C_SH_02&amp;03&amp;04_C_Evergreen - TPE - Appendix V_Scope determination_Dec4_Evergreen - TPE - Appendix V_Scope determination_090902" xfId="12336"/>
    <cellStyle name="_C_SH_02&amp;03&amp;04_C_Evergreen - TPE - Appendix V_Scope determination_Dec4_Evergreen - TPE - Appendix V_Scope determination_090902 1" xfId="12338"/>
    <cellStyle name="_C_SH_02&amp;03&amp;04_C_Evergreen - TPE - Appendix V_Scope determination_Dec4_Evergreen - TPE - Appendix V_Scope determination_090902 1 2" xfId="12340"/>
    <cellStyle name="_C_SH_02&amp;03&amp;04_C_Evergreen - TPE - Appendix V_Scope determination_Dec4_Evergreen - TPE - Appendix V_Scope determination_090902 2" xfId="12343"/>
    <cellStyle name="_C_SH_02&amp;03&amp;04_C_Evergreen - TPE - Appendix V_Scope determination_Dec4_Evergreen - TPE - Appendix V_Scope determination_090902 2 2" xfId="12346"/>
    <cellStyle name="_C_SH_02&amp;03&amp;04_C_Evergreen - TPE - Appendix V_Scope determination_Dec4_Evergreen - TPE - Appendix V_Scope determination_090902_2008" xfId="12349"/>
    <cellStyle name="_C_SH_02&amp;03&amp;04_C_Evergreen - TPE - Appendix V_Scope determination_Dec4_Evergreen - TPE - Appendix V_Scope determination_090902_2008 1" xfId="7666"/>
    <cellStyle name="_C_SH_02&amp;03&amp;04_C_Evergreen - TPE - Appendix V_Scope determination_Dec4_Evergreen - TPE - Appendix V_Scope determination_090902_2008 1 2" xfId="12351"/>
    <cellStyle name="_C_SH_02&amp;03&amp;04_C_Evergreen - TPE - Appendix V_Scope determination_Dec4_Evergreen - TPE - Appendix V_Scope determination_090902_2008 2" xfId="12353"/>
    <cellStyle name="_C_SH_02&amp;03&amp;04_C_Evergreen - TPE - Appendix V_Scope determination_Dec4_Evergreen - TPE - Appendix V_Scope determination_090902_2008 2 2" xfId="12355"/>
    <cellStyle name="_C_SH_02&amp;03&amp;04_Dabao adjustment Supporting" xfId="12356"/>
    <cellStyle name="_C_SH_02&amp;03&amp;04_Dabao adjustment Supporting 1" xfId="10284"/>
    <cellStyle name="_C_SH_02&amp;03&amp;04_Dabao adjustment Supporting 1 2" xfId="12358"/>
    <cellStyle name="_C_SH_02&amp;03&amp;04_Dabao adjustment Supporting 2" xfId="12361"/>
    <cellStyle name="_C_SH_02&amp;03&amp;04_Dabao adjustment Supporting 2 2" xfId="12362"/>
    <cellStyle name="_C_SH_02&amp;03&amp;04_Dabao adjustment Supporting_2008" xfId="12365"/>
    <cellStyle name="_C_SH_02&amp;03&amp;04_Dabao adjustment Supporting_2008 1" xfId="12366"/>
    <cellStyle name="_C_SH_02&amp;03&amp;04_Dabao adjustment Supporting_2008 1 2" xfId="1435"/>
    <cellStyle name="_C_SH_02&amp;03&amp;04_Dabao adjustment Supporting_2008 2" xfId="12367"/>
    <cellStyle name="_C_SH_02&amp;03&amp;04_Dabao adjustment Supporting_2008 2 2" xfId="12368"/>
    <cellStyle name="_C_SH_02&amp;03&amp;04_Dabao adjustment Supporting_Evergreen - TPE - Appendix V_Scope determination_Dec4" xfId="6823"/>
    <cellStyle name="_C_SH_02&amp;03&amp;04_Dabao adjustment Supporting_Evergreen - TPE - Appendix V_Scope determination_Dec4 1" xfId="1162"/>
    <cellStyle name="_C_SH_02&amp;03&amp;04_Dabao adjustment Supporting_Evergreen - TPE - Appendix V_Scope determination_Dec4 1 2" xfId="7012"/>
    <cellStyle name="_C_SH_02&amp;03&amp;04_Dabao adjustment Supporting_Evergreen - TPE - Appendix V_Scope determination_Dec4 2" xfId="1169"/>
    <cellStyle name="_C_SH_02&amp;03&amp;04_Dabao adjustment Supporting_Evergreen - TPE - Appendix V_Scope determination_Dec4 2 2" xfId="7014"/>
    <cellStyle name="_C_SH_02&amp;03&amp;04_Dabao adjustment Supporting_Evergreen - TPE - Appendix V_Scope determination_Dec4_Evergreen - TPE - Appendix V_Scope determination_090902" xfId="12369"/>
    <cellStyle name="_C_SH_02&amp;03&amp;04_Dabao adjustment Supporting_Evergreen - TPE - Appendix V_Scope determination_Dec4_Evergreen - TPE - Appendix V_Scope determination_090902 1" xfId="12370"/>
    <cellStyle name="_C_SH_02&amp;03&amp;04_Dabao adjustment Supporting_Evergreen - TPE - Appendix V_Scope determination_Dec4_Evergreen - TPE - Appendix V_Scope determination_090902 1 2" xfId="12372"/>
    <cellStyle name="_C_SH_02&amp;03&amp;04_Dabao adjustment Supporting_Evergreen - TPE - Appendix V_Scope determination_Dec4_Evergreen - TPE - Appendix V_Scope determination_090902 2" xfId="12374"/>
    <cellStyle name="_C_SH_02&amp;03&amp;04_Dabao adjustment Supporting_Evergreen - TPE - Appendix V_Scope determination_Dec4_Evergreen - TPE - Appendix V_Scope determination_090902 2 2" xfId="12375"/>
    <cellStyle name="_C_SH_02&amp;03&amp;04_Dabao adjustment Supporting_Evergreen - TPE - Appendix V_Scope determination_Dec4_Evergreen - TPE - Appendix V_Scope determination_090902_2008" xfId="12377"/>
    <cellStyle name="_C_SH_02&amp;03&amp;04_Dabao adjustment Supporting_Evergreen - TPE - Appendix V_Scope determination_Dec4_Evergreen - TPE - Appendix V_Scope determination_090902_2008 1" xfId="12379"/>
    <cellStyle name="_C_SH_02&amp;03&amp;04_Dabao adjustment Supporting_Evergreen - TPE - Appendix V_Scope determination_Dec4_Evergreen - TPE - Appendix V_Scope determination_090902_2008 1 2" xfId="12380"/>
    <cellStyle name="_C_SH_02&amp;03&amp;04_Dabao adjustment Supporting_Evergreen - TPE - Appendix V_Scope determination_Dec4_Evergreen - TPE - Appendix V_Scope determination_090902_2008 2" xfId="12381"/>
    <cellStyle name="_C_SH_02&amp;03&amp;04_Dabao adjustment Supporting_Evergreen - TPE - Appendix V_Scope determination_Dec4_Evergreen - TPE - Appendix V_Scope determination_090902_2008 2 2" xfId="12384"/>
    <cellStyle name="_C_SH_02&amp;03&amp;04_Evergreen - TPE - Appendix V_Scope determination_Dec4" xfId="12386"/>
    <cellStyle name="_C_SH_02&amp;03&amp;04_Evergreen - TPE - Appendix V_Scope determination_Dec4 1" xfId="12387"/>
    <cellStyle name="_C_SH_02&amp;03&amp;04_Evergreen - TPE - Appendix V_Scope determination_Dec4 1 2" xfId="12389"/>
    <cellStyle name="_C_SH_02&amp;03&amp;04_Evergreen - TPE - Appendix V_Scope determination_Dec4 2" xfId="12391"/>
    <cellStyle name="_C_SH_02&amp;03&amp;04_Evergreen - TPE - Appendix V_Scope determination_Dec4 2 2" xfId="12393"/>
    <cellStyle name="_C_SH_02&amp;03&amp;04_Evergreen - TPE - Appendix V_Scope determination_Dec4_Evergreen - TPE - Appendix V_Scope determination_090902" xfId="12395"/>
    <cellStyle name="_C_SH_02&amp;03&amp;04_Evergreen - TPE - Appendix V_Scope determination_Dec4_Evergreen - TPE - Appendix V_Scope determination_090902 1" xfId="12398"/>
    <cellStyle name="_C_SH_02&amp;03&amp;04_Evergreen - TPE - Appendix V_Scope determination_Dec4_Evergreen - TPE - Appendix V_Scope determination_090902 1 2" xfId="12400"/>
    <cellStyle name="_C_SH_02&amp;03&amp;04_Evergreen - TPE - Appendix V_Scope determination_Dec4_Evergreen - TPE - Appendix V_Scope determination_090902 2" xfId="12401"/>
    <cellStyle name="_C_SH_02&amp;03&amp;04_Evergreen - TPE - Appendix V_Scope determination_Dec4_Evergreen - TPE - Appendix V_Scope determination_090902 2 2" xfId="12405"/>
    <cellStyle name="_C_SH_02&amp;03&amp;04_Evergreen - TPE - Appendix V_Scope determination_Dec4_Evergreen - TPE - Appendix V_Scope determination_090902_2008" xfId="9842"/>
    <cellStyle name="_C_SH_02&amp;03&amp;04_Evergreen - TPE - Appendix V_Scope determination_Dec4_Evergreen - TPE - Appendix V_Scope determination_090902_2008 1" xfId="12407"/>
    <cellStyle name="_C_SH_02&amp;03&amp;04_Evergreen - TPE - Appendix V_Scope determination_Dec4_Evergreen - TPE - Appendix V_Scope determination_090902_2008 1 2" xfId="12409"/>
    <cellStyle name="_C_SH_02&amp;03&amp;04_Evergreen - TPE - Appendix V_Scope determination_Dec4_Evergreen - TPE - Appendix V_Scope determination_090902_2008 2" xfId="5986"/>
    <cellStyle name="_C_SH_02&amp;03&amp;04_Evergreen - TPE - Appendix V_Scope determination_Dec4_Evergreen - TPE - Appendix V_Scope determination_090902_2008 2 2" xfId="5987"/>
    <cellStyle name="_C_ZH_06" xfId="12414"/>
    <cellStyle name="_C_ZS_06" xfId="12416"/>
    <cellStyle name="_C_ZS_06(non updated)" xfId="12418"/>
    <cellStyle name="_C_ZS_1206" xfId="12419"/>
    <cellStyle name="_C-08" xfId="12420"/>
    <cellStyle name="_C100-FN" xfId="12423"/>
    <cellStyle name="_C2008" xfId="12425"/>
    <cellStyle name="_CBRE明细表" xfId="12426"/>
    <cellStyle name="_CCB Consol Item12 NAV and Profit Recon 040202( to be updated) EL" xfId="12427"/>
    <cellStyle name="_CCB Consol Item12 NAV and Profit Recon 040202( to be updated) EL 1" xfId="12428"/>
    <cellStyle name="_CCB Consol Item12 NAV and Profit Recon 040202( to be updated) EL 1 2" xfId="12430"/>
    <cellStyle name="_CCB Consol Item12 NAV and Profit Recon 040202( to be updated) EL 2" xfId="12431"/>
    <cellStyle name="_CCB Consol Item12 NAV and Profit Recon 040202( to be updated) EL 2 2" xfId="12433"/>
    <cellStyle name="_CCB Consol Item12 NAV and Profit Recon 040202( to be updated) EL_CCB.Dec03AuditPack.GL.V2" xfId="12434"/>
    <cellStyle name="_CCB Consol Item12 NAV and Profit Recon 040202( to be updated) EL_CCB.Dec03AuditPack.GL.V2 1" xfId="12438"/>
    <cellStyle name="_CCB Consol Item12 NAV and Profit Recon 040202( to be updated) EL_CCB.Dec03AuditPack.GL.V2 1 2" xfId="9293"/>
    <cellStyle name="_CCB Consol Item12 NAV and Profit Recon 040202( to be updated) EL_CCB.Dec03AuditPack.GL.V2 2" xfId="12439"/>
    <cellStyle name="_CCB Consol Item12 NAV and Profit Recon 040202( to be updated) EL_CCB.Dec03AuditPack.GL.V2 2 2" xfId="12442"/>
    <cellStyle name="_CCB Consol Item12 NAV and Profit Recon 040202( to be updated) EL_CCB.Dec03AuditPack.GL.V2_RPT-Evergreen-2006~2008 (RMB)" xfId="12445"/>
    <cellStyle name="_CCB Consol Item12 NAV and Profit Recon 040202( to be updated) EL_RPT-Evergreen-2006~2008 (RMB)" xfId="12446"/>
    <cellStyle name="_CCB(1).JL.Item12.ProfitNAVRecon.031127.ty" xfId="12447"/>
    <cellStyle name="_CCB(1).JL.Item12.ProfitNAVRecon.031127.ty 1" xfId="12450"/>
    <cellStyle name="_CCB(1).JL.Item12.ProfitNAVRecon.031127.ty 1 2" xfId="12452"/>
    <cellStyle name="_CCB(1).JL.Item12.ProfitNAVRecon.031127.ty 2" xfId="12454"/>
    <cellStyle name="_CCB(1).JL.Item12.ProfitNAVRecon.031127.ty 2 2" xfId="12457"/>
    <cellStyle name="_CCB(1).JL.Item12.ProfitNAVRecon.031127.ty_CCB.Dec03AuditPack.GL.V2" xfId="12458"/>
    <cellStyle name="_CCB(1).JL.Item12.ProfitNAVRecon.031127.ty_CCB.Dec03AuditPack.GL.V2 1" xfId="12459"/>
    <cellStyle name="_CCB(1).JL.Item12.ProfitNAVRecon.031127.ty_CCB.Dec03AuditPack.GL.V2 1 2" xfId="12460"/>
    <cellStyle name="_CCB(1).JL.Item12.ProfitNAVRecon.031127.ty_CCB.Dec03AuditPack.GL.V2 2" xfId="12462"/>
    <cellStyle name="_CCB(1).JL.Item12.ProfitNAVRecon.031127.ty_CCB.Dec03AuditPack.GL.V2 2 2" xfId="12463"/>
    <cellStyle name="_CCB(1).JL.Item12.ProfitNAVRecon.031127.ty_CCB.Dec03AuditPack.GL.V2_RPT-Evergreen-2006~2008 (RMB)" xfId="12465"/>
    <cellStyle name="_CCB(1).JL.Item12.ProfitNAVRecon.031127.ty_RPT-Evergreen-2006~2008 (RMB)" xfId="12467"/>
    <cellStyle name="_CCB.Dec03AuditPack.GL.V2" xfId="12470"/>
    <cellStyle name="_CCB.Dec03AuditPack.GL.V2 1" xfId="12471"/>
    <cellStyle name="_CCB.Dec03AuditPack.GL.V2 1 2" xfId="12472"/>
    <cellStyle name="_CCB.Dec03AuditPack.GL.V2 2" xfId="12475"/>
    <cellStyle name="_CCB.Dec03AuditPack.GL.V2 2 2" xfId="12476"/>
    <cellStyle name="_CCB.Dec03AuditPack.GL.V2_RPT-Evergreen-2006~2008 (RMB)" xfId="12479"/>
    <cellStyle name="_CCB.GLAudit Package.040114" xfId="12480"/>
    <cellStyle name="_CCB.GLAudit Package.040114 1" xfId="12483"/>
    <cellStyle name="_CCB.GLAudit Package.040114 1 2" xfId="8003"/>
    <cellStyle name="_CCB.GLAudit Package.040114 2" xfId="12484"/>
    <cellStyle name="_CCB.GLAudit Package.040114 2 2" xfId="12487"/>
    <cellStyle name="_CCB.GLAudit Package.040114_CCB.Dec03AuditPack.GL.V2" xfId="1461"/>
    <cellStyle name="_CCB.GLAudit Package.040114_CCB.Dec03AuditPack.GL.V2 1" xfId="12488"/>
    <cellStyle name="_CCB.GLAudit Package.040114_CCB.Dec03AuditPack.GL.V2 1 2" xfId="12489"/>
    <cellStyle name="_CCB.GLAudit Package.040114_CCB.Dec03AuditPack.GL.V2 2" xfId="12491"/>
    <cellStyle name="_CCB.GLAudit Package.040114_CCB.Dec03AuditPack.GL.V2 2 2" xfId="12492"/>
    <cellStyle name="_CCB.GLAudit Package.040114_CCB.Dec03AuditPack.GL.V2_RPT-Evergreen-2006~2008 (RMB)" xfId="12493"/>
    <cellStyle name="_CCB.GLAudit Package.040114_RPT-Evergreen-2006~2008 (RMB)" xfId="12494"/>
    <cellStyle name="_CCB.HEN.Item12.ProfitNAVRecon.031209.LY" xfId="12496"/>
    <cellStyle name="_CCB.HEN.Item12.ProfitNAVRecon.031209.LY 1" xfId="12498"/>
    <cellStyle name="_CCB.HEN.Item12.ProfitNAVRecon.031209.LY 1 2" xfId="12499"/>
    <cellStyle name="_CCB.HEN.Item12.ProfitNAVRecon.031209.LY 2" xfId="12501"/>
    <cellStyle name="_CCB.HEN.Item12.ProfitNAVRecon.031209.LY 2 2" xfId="12502"/>
    <cellStyle name="_CCB.HEN.Item12.ProfitNAVRecon.031209.LY_1" xfId="12503"/>
    <cellStyle name="_CCB.HEN.Item12.ProfitNAVRecon.031209.LY_1 1" xfId="12506"/>
    <cellStyle name="_CCB.HEN.Item12.ProfitNAVRecon.031209.LY_1 1 2" xfId="12509"/>
    <cellStyle name="_CCB.HEN.Item12.ProfitNAVRecon.031209.LY_1 2" xfId="12512"/>
    <cellStyle name="_CCB.HEN.Item12.ProfitNAVRecon.031209.LY_1 2 2" xfId="12514"/>
    <cellStyle name="_CCB.HEN.Item12.ProfitNAVRecon.031209.LY_1_CCB.CQ.Item12.1D.ProfitNAVRec.031213-revised.dhnc" xfId="12516"/>
    <cellStyle name="_CCB.HEN.Item12.ProfitNAVRecon.031209.LY_1_CCB.CQ.Item12.1D.ProfitNAVRec.031213-revised.dhnc 1" xfId="12519"/>
    <cellStyle name="_CCB.HEN.Item12.ProfitNAVRecon.031209.LY_1_CCB.CQ.Item12.1D.ProfitNAVRec.031213-revised.dhnc 1 2" xfId="12520"/>
    <cellStyle name="_CCB.HEN.Item12.ProfitNAVRecon.031209.LY_1_CCB.CQ.Item12.1D.ProfitNAVRec.031213-revised.dhnc 2" xfId="12521"/>
    <cellStyle name="_CCB.HEN.Item12.ProfitNAVRecon.031209.LY_1_CCB.CQ.Item12.1D.ProfitNAVRec.031213-revised.dhnc 2 2" xfId="12522"/>
    <cellStyle name="_CCB.HEN.Item12.ProfitNAVRecon.031209.LY_1_CCB.CQ.Item12.1D.ProfitNAVRec.031213-revised.dhnc_CCB.Dec03AuditPack.GL.V2" xfId="12523"/>
    <cellStyle name="_CCB.HEN.Item12.ProfitNAVRecon.031209.LY_1_CCB.CQ.Item12.1D.ProfitNAVRec.031213-revised.dhnc_CCB.Dec03AuditPack.GL.V2 1" xfId="12525"/>
    <cellStyle name="_CCB.HEN.Item12.ProfitNAVRecon.031209.LY_1_CCB.CQ.Item12.1D.ProfitNAVRec.031213-revised.dhnc_CCB.Dec03AuditPack.GL.V2 1 2" xfId="12526"/>
    <cellStyle name="_CCB.HEN.Item12.ProfitNAVRecon.031209.LY_1_CCB.CQ.Item12.1D.ProfitNAVRec.031213-revised.dhnc_CCB.Dec03AuditPack.GL.V2 2" xfId="12528"/>
    <cellStyle name="_CCB.HEN.Item12.ProfitNAVRecon.031209.LY_1_CCB.CQ.Item12.1D.ProfitNAVRec.031213-revised.dhnc_CCB.Dec03AuditPack.GL.V2 2 2" xfId="12530"/>
    <cellStyle name="_CCB.HEN.Item12.ProfitNAVRecon.031209.LY_1_CCB.CQ.Item12.1D.ProfitNAVRec.031213-revised.dhnc_CCB.Dec03AuditPack.GL.V2_RPT-Evergreen-2006~2008 (RMB)" xfId="12532"/>
    <cellStyle name="_CCB.HEN.Item12.ProfitNAVRecon.031209.LY_1_CCB.CQ.Item12.1D.ProfitNAVRec.031213-revised.dhnc_RPT-Evergreen-2006~2008 (RMB)" xfId="12534"/>
    <cellStyle name="_CCB.HEN.Item12.ProfitNAVRecon.031209.LY_1_CCB.Dec03AuditPack.GL.V2" xfId="12535"/>
    <cellStyle name="_CCB.HEN.Item12.ProfitNAVRecon.031209.LY_1_CCB.Dec03AuditPack.GL.V2 1" xfId="11442"/>
    <cellStyle name="_CCB.HEN.Item12.ProfitNAVRecon.031209.LY_1_CCB.Dec03AuditPack.GL.V2 1 2" xfId="12538"/>
    <cellStyle name="_CCB.HEN.Item12.ProfitNAVRecon.031209.LY_1_CCB.Dec03AuditPack.GL.V2 2" xfId="12541"/>
    <cellStyle name="_CCB.HEN.Item12.ProfitNAVRecon.031209.LY_1_CCB.Dec03AuditPack.GL.V2 2 2" xfId="12544"/>
    <cellStyle name="_CCB.HEN.Item12.ProfitNAVRecon.031209.LY_1_CCB.Dec03AuditPack.GL.V2_RPT-Evergreen-2006~2008 (RMB)" xfId="12546"/>
    <cellStyle name="_CCB.HEN.Item12.ProfitNAVRecon.031209.LY_1_CCB.HO.NAV Recon.031208.EL" xfId="12549"/>
    <cellStyle name="_CCB.HEN.Item12.ProfitNAVRecon.031209.LY_1_CCB.HO.NAV Recon.031208.EL 1" xfId="10075"/>
    <cellStyle name="_CCB.HEN.Item12.ProfitNAVRecon.031209.LY_1_CCB.HO.NAV Recon.031208.EL 1 2" xfId="5670"/>
    <cellStyle name="_CCB.HEN.Item12.ProfitNAVRecon.031209.LY_1_CCB.HO.NAV Recon.031208.EL 2" xfId="12551"/>
    <cellStyle name="_CCB.HEN.Item12.ProfitNAVRecon.031209.LY_1_CCB.HO.NAV Recon.031208.EL 2 2" xfId="12552"/>
    <cellStyle name="_CCB.HEN.Item12.ProfitNAVRecon.031209.LY_1_CCB.HO.NAV Recon.031208.EL_CCB.Dec03AuditPack.GL.V2" xfId="12556"/>
    <cellStyle name="_CCB.HEN.Item12.ProfitNAVRecon.031209.LY_1_CCB.HO.NAV Recon.031208.EL_CCB.Dec03AuditPack.GL.V2 1" xfId="12557"/>
    <cellStyle name="_CCB.HEN.Item12.ProfitNAVRecon.031209.LY_1_CCB.HO.NAV Recon.031208.EL_CCB.Dec03AuditPack.GL.V2 1 2" xfId="12558"/>
    <cellStyle name="_CCB.HEN.Item12.ProfitNAVRecon.031209.LY_1_CCB.HO.NAV Recon.031208.EL_CCB.Dec03AuditPack.GL.V2 2" xfId="12560"/>
    <cellStyle name="_CCB.HEN.Item12.ProfitNAVRecon.031209.LY_1_CCB.HO.NAV Recon.031208.EL_CCB.Dec03AuditPack.GL.V2 2 2" xfId="12562"/>
    <cellStyle name="_CCB.HEN.Item12.ProfitNAVRecon.031209.LY_1_CCB.HO.NAV Recon.031208.EL_CCB.Dec03AuditPack.GL.V2_RPT-Evergreen-2006~2008 (RMB)" xfId="8619"/>
    <cellStyle name="_CCB.HEN.Item12.ProfitNAVRecon.031209.LY_1_CCB.HO.NAV Recon.031208.EL_RPT-Evergreen-2006~2008 (RMB)" xfId="12565"/>
    <cellStyle name="_CCB.HEN.Item12.ProfitNAVRecon.031209.LY_1_CCB.HO.NAV Recon.031222.AL" xfId="12566"/>
    <cellStyle name="_CCB.HEN.Item12.ProfitNAVRecon.031209.LY_1_CCB.HO.NAV Recon.031222.AL 1" xfId="8110"/>
    <cellStyle name="_CCB.HEN.Item12.ProfitNAVRecon.031209.LY_1_CCB.HO.NAV Recon.031222.AL 1 2" xfId="12569"/>
    <cellStyle name="_CCB.HEN.Item12.ProfitNAVRecon.031209.LY_1_CCB.HO.NAV Recon.031222.AL 2" xfId="12570"/>
    <cellStyle name="_CCB.HEN.Item12.ProfitNAVRecon.031209.LY_1_CCB.HO.NAV Recon.031222.AL 2 2" xfId="12572"/>
    <cellStyle name="_CCB.HEN.Item12.ProfitNAVRecon.031209.LY_1_CCB.HO.NAV Recon.031222.AL_CCB.Dec03AuditPack.GL.V2" xfId="12573"/>
    <cellStyle name="_CCB.HEN.Item12.ProfitNAVRecon.031209.LY_1_CCB.HO.NAV Recon.031222.AL_CCB.Dec03AuditPack.GL.V2 1" xfId="12575"/>
    <cellStyle name="_CCB.HEN.Item12.ProfitNAVRecon.031209.LY_1_CCB.HO.NAV Recon.031222.AL_CCB.Dec03AuditPack.GL.V2 1 2" xfId="12577"/>
    <cellStyle name="_CCB.HEN.Item12.ProfitNAVRecon.031209.LY_1_CCB.HO.NAV Recon.031222.AL_CCB.Dec03AuditPack.GL.V2 2" xfId="12579"/>
    <cellStyle name="_CCB.HEN.Item12.ProfitNAVRecon.031209.LY_1_CCB.HO.NAV Recon.031222.AL_CCB.Dec03AuditPack.GL.V2 2 2" xfId="12581"/>
    <cellStyle name="_CCB.HEN.Item12.ProfitNAVRecon.031209.LY_1_CCB.HO.NAV Recon.031222.AL_CCB.Dec03AuditPack.GL.V2_RPT-Evergreen-2006~2008 (RMB)" xfId="5503"/>
    <cellStyle name="_CCB.HEN.Item12.ProfitNAVRecon.031209.LY_1_CCB.HO.NAV Recon.031222.AL_RPT-Evergreen-2006~2008 (RMB)" xfId="12583"/>
    <cellStyle name="_CCB.HEN.Item12.ProfitNAVRecon.031209.LY_1_CCB.HO.NAV Recon.031226.AL" xfId="12584"/>
    <cellStyle name="_CCB.HEN.Item12.ProfitNAVRecon.031209.LY_1_CCB.HO.NAV Recon.031226.AL 1" xfId="12585"/>
    <cellStyle name="_CCB.HEN.Item12.ProfitNAVRecon.031209.LY_1_CCB.HO.NAV Recon.031226.AL 1 2" xfId="12587"/>
    <cellStyle name="_CCB.HEN.Item12.ProfitNAVRecon.031209.LY_1_CCB.HO.NAV Recon.031226.AL 2" xfId="12589"/>
    <cellStyle name="_CCB.HEN.Item12.ProfitNAVRecon.031209.LY_1_CCB.HO.NAV Recon.031226.AL 2 2" xfId="6180"/>
    <cellStyle name="_CCB.HEN.Item12.ProfitNAVRecon.031209.LY_1_CCB.HO.NAV Recon.031226.AL_CCB.Dec03AuditPack.GL.V2" xfId="12590"/>
    <cellStyle name="_CCB.HEN.Item12.ProfitNAVRecon.031209.LY_1_CCB.HO.NAV Recon.031226.AL_CCB.Dec03AuditPack.GL.V2 1" xfId="9078"/>
    <cellStyle name="_CCB.HEN.Item12.ProfitNAVRecon.031209.LY_1_CCB.HO.NAV Recon.031226.AL_CCB.Dec03AuditPack.GL.V2 1 2" xfId="12592"/>
    <cellStyle name="_CCB.HEN.Item12.ProfitNAVRecon.031209.LY_1_CCB.HO.NAV Recon.031226.AL_CCB.Dec03AuditPack.GL.V2 2" xfId="12593"/>
    <cellStyle name="_CCB.HEN.Item12.ProfitNAVRecon.031209.LY_1_CCB.HO.NAV Recon.031226.AL_CCB.Dec03AuditPack.GL.V2 2 2" xfId="12595"/>
    <cellStyle name="_CCB.HEN.Item12.ProfitNAVRecon.031209.LY_1_CCB.HO.NAV Recon.031226.AL_CCB.Dec03AuditPack.GL.V2_RPT-Evergreen-2006~2008 (RMB)" xfId="12599"/>
    <cellStyle name="_CCB.HEN.Item12.ProfitNAVRecon.031209.LY_1_CCB.HO.NAV Recon.031226.AL_RPT-Evergreen-2006~2008 (RMB)" xfId="12601"/>
    <cellStyle name="_CCB.HEN.Item12.ProfitNAVRecon.031209.LY_1_CCB.SX.Item12.F.ProfitNAVRecon.031212.MS" xfId="12602"/>
    <cellStyle name="_CCB.HEN.Item12.ProfitNAVRecon.031209.LY_1_CCB.SX.Item12.F.ProfitNAVRecon.031212.MS 1" xfId="5767"/>
    <cellStyle name="_CCB.HEN.Item12.ProfitNAVRecon.031209.LY_1_CCB.SX.Item12.F.ProfitNAVRecon.031212.MS 1 2" xfId="12603"/>
    <cellStyle name="_CCB.HEN.Item12.ProfitNAVRecon.031209.LY_1_CCB.SX.Item12.F.ProfitNAVRecon.031212.MS 2" xfId="12604"/>
    <cellStyle name="_CCB.HEN.Item12.ProfitNAVRecon.031209.LY_1_CCB.SX.Item12.F.ProfitNAVRecon.031212.MS 2 2" xfId="12605"/>
    <cellStyle name="_CCB.HEN.Item12.ProfitNAVRecon.031209.LY_1_CCB.SX.Item12.F.ProfitNAVRecon.031212.MS_CCB.Dec03AuditPack.GL.V2" xfId="904"/>
    <cellStyle name="_CCB.HEN.Item12.ProfitNAVRecon.031209.LY_1_CCB.SX.Item12.F.ProfitNAVRecon.031212.MS_CCB.Dec03AuditPack.GL.V2 1" xfId="10760"/>
    <cellStyle name="_CCB.HEN.Item12.ProfitNAVRecon.031209.LY_1_CCB.SX.Item12.F.ProfitNAVRecon.031212.MS_CCB.Dec03AuditPack.GL.V2 1 2" xfId="10765"/>
    <cellStyle name="_CCB.HEN.Item12.ProfitNAVRecon.031209.LY_1_CCB.SX.Item12.F.ProfitNAVRecon.031212.MS_CCB.Dec03AuditPack.GL.V2 2" xfId="865"/>
    <cellStyle name="_CCB.HEN.Item12.ProfitNAVRecon.031209.LY_1_CCB.SX.Item12.F.ProfitNAVRecon.031212.MS_CCB.Dec03AuditPack.GL.V2 2 2" xfId="10768"/>
    <cellStyle name="_CCB.HEN.Item12.ProfitNAVRecon.031209.LY_1_CCB.SX.Item12.F.ProfitNAVRecon.031212.MS_CCB.Dec03AuditPack.GL.V2_RPT-Evergreen-2006~2008 (RMB)" xfId="12606"/>
    <cellStyle name="_CCB.HEN.Item12.ProfitNAVRecon.031209.LY_1_CCB.SX.Item12.F.ProfitNAVRecon.031212.MS_RPT-Evergreen-2006~2008 (RMB)" xfId="12608"/>
    <cellStyle name="_CCB.HEN.Item12.ProfitNAVRecon.031209.LY_1_RPT-Evergreen-2006~2008 (RMB)" xfId="12612"/>
    <cellStyle name="_CCB.HEN.Item12.ProfitNAVRecon.031209.LY_CCB.CQ.Item12.1D.ProfitNAVRec.031213-revised.dhnc" xfId="12613"/>
    <cellStyle name="_CCB.HEN.Item12.ProfitNAVRecon.031209.LY_CCB.CQ.Item12.1D.ProfitNAVRec.031213-revised.dhnc 1" xfId="12614"/>
    <cellStyle name="_CCB.HEN.Item12.ProfitNAVRecon.031209.LY_CCB.CQ.Item12.1D.ProfitNAVRec.031213-revised.dhnc 1 2" xfId="12616"/>
    <cellStyle name="_CCB.HEN.Item12.ProfitNAVRecon.031209.LY_CCB.CQ.Item12.1D.ProfitNAVRec.031213-revised.dhnc 2" xfId="7857"/>
    <cellStyle name="_CCB.HEN.Item12.ProfitNAVRecon.031209.LY_CCB.CQ.Item12.1D.ProfitNAVRec.031213-revised.dhnc 2 2" xfId="12618"/>
    <cellStyle name="_CCB.HEN.Item12.ProfitNAVRecon.031209.LY_CCB.CQ.Item12.1D.ProfitNAVRec.031213-revised.dhnc_CCB.Dec03AuditPack.GL.V2" xfId="12622"/>
    <cellStyle name="_CCB.HEN.Item12.ProfitNAVRecon.031209.LY_CCB.CQ.Item12.1D.ProfitNAVRec.031213-revised.dhnc_CCB.Dec03AuditPack.GL.V2 1" xfId="12624"/>
    <cellStyle name="_CCB.HEN.Item12.ProfitNAVRecon.031209.LY_CCB.CQ.Item12.1D.ProfitNAVRec.031213-revised.dhnc_CCB.Dec03AuditPack.GL.V2 1 2" xfId="12625"/>
    <cellStyle name="_CCB.HEN.Item12.ProfitNAVRecon.031209.LY_CCB.CQ.Item12.1D.ProfitNAVRec.031213-revised.dhnc_CCB.Dec03AuditPack.GL.V2 2" xfId="12626"/>
    <cellStyle name="_CCB.HEN.Item12.ProfitNAVRecon.031209.LY_CCB.CQ.Item12.1D.ProfitNAVRec.031213-revised.dhnc_CCB.Dec03AuditPack.GL.V2 2 2" xfId="12628"/>
    <cellStyle name="_CCB.HEN.Item12.ProfitNAVRecon.031209.LY_CCB.CQ.Item12.1D.ProfitNAVRec.031213-revised.dhnc_CCB.Dec03AuditPack.GL.V2_RPT-Evergreen-2006~2008 (RMB)" xfId="12631"/>
    <cellStyle name="_CCB.HEN.Item12.ProfitNAVRecon.031209.LY_CCB.CQ.Item12.1D.ProfitNAVRec.031213-revised.dhnc_RPT-Evergreen-2006~2008 (RMB)" xfId="12634"/>
    <cellStyle name="_CCB.HEN.Item12.ProfitNAVRecon.031209.LY_CCB.Dec03AuditPack.GL.V2" xfId="12637"/>
    <cellStyle name="_CCB.HEN.Item12.ProfitNAVRecon.031209.LY_CCB.Dec03AuditPack.GL.V2 1" xfId="12638"/>
    <cellStyle name="_CCB.HEN.Item12.ProfitNAVRecon.031209.LY_CCB.Dec03AuditPack.GL.V2 1 2" xfId="12641"/>
    <cellStyle name="_CCB.HEN.Item12.ProfitNAVRecon.031209.LY_CCB.Dec03AuditPack.GL.V2 2" xfId="12642"/>
    <cellStyle name="_CCB.HEN.Item12.ProfitNAVRecon.031209.LY_CCB.Dec03AuditPack.GL.V2 2 2" xfId="12643"/>
    <cellStyle name="_CCB.HEN.Item12.ProfitNAVRecon.031209.LY_CCB.Dec03AuditPack.GL.V2_RPT-Evergreen-2006~2008 (RMB)" xfId="827"/>
    <cellStyle name="_CCB.HEN.Item12.ProfitNAVRecon.031209.LY_CCB.HO.NAV Recon.031208.EL" xfId="12644"/>
    <cellStyle name="_CCB.HEN.Item12.ProfitNAVRecon.031209.LY_CCB.HO.NAV Recon.031208.EL 1" xfId="12646"/>
    <cellStyle name="_CCB.HEN.Item12.ProfitNAVRecon.031209.LY_CCB.HO.NAV Recon.031208.EL 1 2" xfId="12648"/>
    <cellStyle name="_CCB.HEN.Item12.ProfitNAVRecon.031209.LY_CCB.HO.NAV Recon.031208.EL 2" xfId="12649"/>
    <cellStyle name="_CCB.HEN.Item12.ProfitNAVRecon.031209.LY_CCB.HO.NAV Recon.031208.EL 2 2" xfId="12651"/>
    <cellStyle name="_CCB.HEN.Item12.ProfitNAVRecon.031209.LY_CCB.HO.NAV Recon.031208.EL_CCB.Dec03AuditPack.GL.V2" xfId="12652"/>
    <cellStyle name="_CCB.HEN.Item12.ProfitNAVRecon.031209.LY_CCB.HO.NAV Recon.031208.EL_CCB.Dec03AuditPack.GL.V2 1" xfId="12653"/>
    <cellStyle name="_CCB.HEN.Item12.ProfitNAVRecon.031209.LY_CCB.HO.NAV Recon.031208.EL_CCB.Dec03AuditPack.GL.V2 1 2" xfId="12654"/>
    <cellStyle name="_CCB.HEN.Item12.ProfitNAVRecon.031209.LY_CCB.HO.NAV Recon.031208.EL_CCB.Dec03AuditPack.GL.V2 2" xfId="12656"/>
    <cellStyle name="_CCB.HEN.Item12.ProfitNAVRecon.031209.LY_CCB.HO.NAV Recon.031208.EL_CCB.Dec03AuditPack.GL.V2 2 2" xfId="12657"/>
    <cellStyle name="_CCB.HEN.Item12.ProfitNAVRecon.031209.LY_CCB.HO.NAV Recon.031208.EL_CCB.Dec03AuditPack.GL.V2_RPT-Evergreen-2006~2008 (RMB)" xfId="3877"/>
    <cellStyle name="_CCB.HEN.Item12.ProfitNAVRecon.031209.LY_CCB.HO.NAV Recon.031208.EL_RPT-Evergreen-2006~2008 (RMB)" xfId="12658"/>
    <cellStyle name="_CCB.HEN.Item12.ProfitNAVRecon.031209.LY_CCB.HO.NAV Recon.031222.AL" xfId="12659"/>
    <cellStyle name="_CCB.HEN.Item12.ProfitNAVRecon.031209.LY_CCB.HO.NAV Recon.031222.AL 1" xfId="12660"/>
    <cellStyle name="_CCB.HEN.Item12.ProfitNAVRecon.031209.LY_CCB.HO.NAV Recon.031222.AL 1 2" xfId="12661"/>
    <cellStyle name="_CCB.HEN.Item12.ProfitNAVRecon.031209.LY_CCB.HO.NAV Recon.031222.AL 2" xfId="12662"/>
    <cellStyle name="_CCB.HEN.Item12.ProfitNAVRecon.031209.LY_CCB.HO.NAV Recon.031222.AL 2 2" xfId="12663"/>
    <cellStyle name="_CCB.HEN.Item12.ProfitNAVRecon.031209.LY_CCB.HO.NAV Recon.031222.AL_CCB.Dec03AuditPack.GL.V2" xfId="12666"/>
    <cellStyle name="_CCB.HEN.Item12.ProfitNAVRecon.031209.LY_CCB.HO.NAV Recon.031222.AL_CCB.Dec03AuditPack.GL.V2 1" xfId="12668"/>
    <cellStyle name="_CCB.HEN.Item12.ProfitNAVRecon.031209.LY_CCB.HO.NAV Recon.031222.AL_CCB.Dec03AuditPack.GL.V2 1 2" xfId="12669"/>
    <cellStyle name="_CCB.HEN.Item12.ProfitNAVRecon.031209.LY_CCB.HO.NAV Recon.031222.AL_CCB.Dec03AuditPack.GL.V2 2" xfId="12671"/>
    <cellStyle name="_CCB.HEN.Item12.ProfitNAVRecon.031209.LY_CCB.HO.NAV Recon.031222.AL_CCB.Dec03AuditPack.GL.V2 2 2" xfId="12672"/>
    <cellStyle name="_CCB.HEN.Item12.ProfitNAVRecon.031209.LY_CCB.HO.NAV Recon.031222.AL_CCB.Dec03AuditPack.GL.V2_RPT-Evergreen-2006~2008 (RMB)" xfId="12673"/>
    <cellStyle name="_CCB.HEN.Item12.ProfitNAVRecon.031209.LY_CCB.HO.NAV Recon.031222.AL_RPT-Evergreen-2006~2008 (RMB)" xfId="4547"/>
    <cellStyle name="_CCB.HEN.Item12.ProfitNAVRecon.031209.LY_CCB.HO.NAV Recon.031226.AL" xfId="3449"/>
    <cellStyle name="_CCB.HEN.Item12.ProfitNAVRecon.031209.LY_CCB.HO.NAV Recon.031226.AL 1" xfId="12675"/>
    <cellStyle name="_CCB.HEN.Item12.ProfitNAVRecon.031209.LY_CCB.HO.NAV Recon.031226.AL 1 2" xfId="12677"/>
    <cellStyle name="_CCB.HEN.Item12.ProfitNAVRecon.031209.LY_CCB.HO.NAV Recon.031226.AL 2" xfId="12679"/>
    <cellStyle name="_CCB.HEN.Item12.ProfitNAVRecon.031209.LY_CCB.HO.NAV Recon.031226.AL 2 2" xfId="12680"/>
    <cellStyle name="_CCB.HEN.Item12.ProfitNAVRecon.031209.LY_CCB.HO.NAV Recon.031226.AL_CCB.Dec03AuditPack.GL.V2" xfId="12681"/>
    <cellStyle name="_CCB.HEN.Item12.ProfitNAVRecon.031209.LY_CCB.HO.NAV Recon.031226.AL_CCB.Dec03AuditPack.GL.V2 1" xfId="12686"/>
    <cellStyle name="_CCB.HEN.Item12.ProfitNAVRecon.031209.LY_CCB.HO.NAV Recon.031226.AL_CCB.Dec03AuditPack.GL.V2 1 2" xfId="12687"/>
    <cellStyle name="_CCB.HEN.Item12.ProfitNAVRecon.031209.LY_CCB.HO.NAV Recon.031226.AL_CCB.Dec03AuditPack.GL.V2 2" xfId="12688"/>
    <cellStyle name="_CCB.HEN.Item12.ProfitNAVRecon.031209.LY_CCB.HO.NAV Recon.031226.AL_CCB.Dec03AuditPack.GL.V2 2 2" xfId="6148"/>
    <cellStyle name="_CCB.HEN.Item12.ProfitNAVRecon.031209.LY_CCB.HO.NAV Recon.031226.AL_CCB.Dec03AuditPack.GL.V2_RPT-Evergreen-2006~2008 (RMB)" xfId="12689"/>
    <cellStyle name="_CCB.HEN.Item12.ProfitNAVRecon.031209.LY_CCB.HO.NAV Recon.031226.AL_RPT-Evergreen-2006~2008 (RMB)" xfId="12691"/>
    <cellStyle name="_CCB.HEN.Item12.ProfitNAVRecon.031209.LY_CCB.HOBranch.Item12.1D.ProfitNAVRecon.031202" xfId="7590"/>
    <cellStyle name="_CCB.HEN.Item12.ProfitNAVRecon.031209.LY_CCB.HOBranch.Item12.1D.ProfitNAVRecon.031202 1" xfId="12693"/>
    <cellStyle name="_CCB.HEN.Item12.ProfitNAVRecon.031209.LY_CCB.HOBranch.Item12.1D.ProfitNAVRecon.031202 1 2" xfId="12696"/>
    <cellStyle name="_CCB.HEN.Item12.ProfitNAVRecon.031209.LY_CCB.HOBranch.Item12.1D.ProfitNAVRecon.031202 2" xfId="7593"/>
    <cellStyle name="_CCB.HEN.Item12.ProfitNAVRecon.031209.LY_CCB.HOBranch.Item12.1D.ProfitNAVRecon.031202 2 2" xfId="12699"/>
    <cellStyle name="_CCB.HEN.Item12.ProfitNAVRecon.031209.LY_CCB.HOBranch.Item12.1D.ProfitNAVRecon.031202_CCB.Dec03AuditPack.GL.V2" xfId="12702"/>
    <cellStyle name="_CCB.HEN.Item12.ProfitNAVRecon.031209.LY_CCB.HOBranch.Item12.1D.ProfitNAVRecon.031202_CCB.Dec03AuditPack.GL.V2 1" xfId="12705"/>
    <cellStyle name="_CCB.HEN.Item12.ProfitNAVRecon.031209.LY_CCB.HOBranch.Item12.1D.ProfitNAVRecon.031202_CCB.Dec03AuditPack.GL.V2 1 2" xfId="12709"/>
    <cellStyle name="_CCB.HEN.Item12.ProfitNAVRecon.031209.LY_CCB.HOBranch.Item12.1D.ProfitNAVRecon.031202_CCB.Dec03AuditPack.GL.V2 2" xfId="12711"/>
    <cellStyle name="_CCB.HEN.Item12.ProfitNAVRecon.031209.LY_CCB.HOBranch.Item12.1D.ProfitNAVRecon.031202_CCB.Dec03AuditPack.GL.V2 2 2" xfId="12715"/>
    <cellStyle name="_CCB.HEN.Item12.ProfitNAVRecon.031209.LY_CCB.HOBranch.Item12.1D.ProfitNAVRecon.031202_CCB.Dec03AuditPack.GL.V2_RPT-Evergreen-2006~2008 (RMB)" xfId="12647"/>
    <cellStyle name="_CCB.HEN.Item12.ProfitNAVRecon.031209.LY_CCB.HOBranch.Item12.1D.ProfitNAVRecon.031202_RPT-Evergreen-2006~2008 (RMB)" xfId="12719"/>
    <cellStyle name="_CCB.HEN.Item12.ProfitNAVRecon.031209.LY_CCB.JX.Item12.X.ProfitNAVRecon.031209.JW" xfId="12722"/>
    <cellStyle name="_CCB.HEN.Item12.ProfitNAVRecon.031209.LY_CCB.JX.Item12.X.ProfitNAVRecon.031209.JW 1" xfId="12725"/>
    <cellStyle name="_CCB.HEN.Item12.ProfitNAVRecon.031209.LY_CCB.JX.Item12.X.ProfitNAVRecon.031209.JW 1 2" xfId="12726"/>
    <cellStyle name="_CCB.HEN.Item12.ProfitNAVRecon.031209.LY_CCB.JX.Item12.X.ProfitNAVRecon.031209.JW 2" xfId="12728"/>
    <cellStyle name="_CCB.HEN.Item12.ProfitNAVRecon.031209.LY_CCB.JX.Item12.X.ProfitNAVRecon.031209.JW 2 2" xfId="12729"/>
    <cellStyle name="_CCB.HEN.Item12.ProfitNAVRecon.031209.LY_CCB.JX.Item12.X.ProfitNAVRecon.031209.JW_CCB.CQ.Item12.1D.ProfitNAVRec.031213-revised.dhnc" xfId="12730"/>
    <cellStyle name="_CCB.HEN.Item12.ProfitNAVRecon.031209.LY_CCB.JX.Item12.X.ProfitNAVRecon.031209.JW_CCB.CQ.Item12.1D.ProfitNAVRec.031213-revised.dhnc 1" xfId="12731"/>
    <cellStyle name="_CCB.HEN.Item12.ProfitNAVRecon.031209.LY_CCB.JX.Item12.X.ProfitNAVRecon.031209.JW_CCB.CQ.Item12.1D.ProfitNAVRec.031213-revised.dhnc 1 2" xfId="12733"/>
    <cellStyle name="_CCB.HEN.Item12.ProfitNAVRecon.031209.LY_CCB.JX.Item12.X.ProfitNAVRecon.031209.JW_CCB.CQ.Item12.1D.ProfitNAVRec.031213-revised.dhnc 2" xfId="12734"/>
    <cellStyle name="_CCB.HEN.Item12.ProfitNAVRecon.031209.LY_CCB.JX.Item12.X.ProfitNAVRecon.031209.JW_CCB.CQ.Item12.1D.ProfitNAVRec.031213-revised.dhnc 2 2" xfId="12735"/>
    <cellStyle name="_CCB.HEN.Item12.ProfitNAVRecon.031209.LY_CCB.JX.Item12.X.ProfitNAVRecon.031209.JW_CCB.CQ.Item12.1D.ProfitNAVRec.031213-revised.dhnc_CCB.Dec03AuditPack.GL.V2" xfId="12736"/>
    <cellStyle name="_CCB.HEN.Item12.ProfitNAVRecon.031209.LY_CCB.JX.Item12.X.ProfitNAVRecon.031209.JW_CCB.CQ.Item12.1D.ProfitNAVRec.031213-revised.dhnc_CCB.Dec03AuditPack.GL.V2 1" xfId="12737"/>
    <cellStyle name="_CCB.HEN.Item12.ProfitNAVRecon.031209.LY_CCB.JX.Item12.X.ProfitNAVRecon.031209.JW_CCB.CQ.Item12.1D.ProfitNAVRec.031213-revised.dhnc_CCB.Dec03AuditPack.GL.V2 1 2" xfId="12739"/>
    <cellStyle name="_CCB.HEN.Item12.ProfitNAVRecon.031209.LY_CCB.JX.Item12.X.ProfitNAVRecon.031209.JW_CCB.CQ.Item12.1D.ProfitNAVRec.031213-revised.dhnc_CCB.Dec03AuditPack.GL.V2 2" xfId="12740"/>
    <cellStyle name="_CCB.HEN.Item12.ProfitNAVRecon.031209.LY_CCB.JX.Item12.X.ProfitNAVRecon.031209.JW_CCB.CQ.Item12.1D.ProfitNAVRec.031213-revised.dhnc_CCB.Dec03AuditPack.GL.V2 2 2" xfId="12743"/>
    <cellStyle name="_CCB.HEN.Item12.ProfitNAVRecon.031209.LY_CCB.JX.Item12.X.ProfitNAVRecon.031209.JW_CCB.CQ.Item12.1D.ProfitNAVRec.031213-revised.dhnc_CCB.Dec03AuditPack.GL.V2_RPT-Evergreen-2006~2008 (RMB)" xfId="12745"/>
    <cellStyle name="_CCB.HEN.Item12.ProfitNAVRecon.031209.LY_CCB.JX.Item12.X.ProfitNAVRecon.031209.JW_CCB.CQ.Item12.1D.ProfitNAVRec.031213-revised.dhnc_RPT-Evergreen-2006~2008 (RMB)" xfId="12747"/>
    <cellStyle name="_CCB.HEN.Item12.ProfitNAVRecon.031209.LY_CCB.JX.Item12.X.ProfitNAVRecon.031209.JW_CCB.Dec03AuditPack.GL.V2" xfId="3992"/>
    <cellStyle name="_CCB.HEN.Item12.ProfitNAVRecon.031209.LY_CCB.JX.Item12.X.ProfitNAVRecon.031209.JW_CCB.Dec03AuditPack.GL.V2 1" xfId="12750"/>
    <cellStyle name="_CCB.HEN.Item12.ProfitNAVRecon.031209.LY_CCB.JX.Item12.X.ProfitNAVRecon.031209.JW_CCB.Dec03AuditPack.GL.V2 1 2" xfId="12753"/>
    <cellStyle name="_CCB.HEN.Item12.ProfitNAVRecon.031209.LY_CCB.JX.Item12.X.ProfitNAVRecon.031209.JW_CCB.Dec03AuditPack.GL.V2 2" xfId="1068"/>
    <cellStyle name="_CCB.HEN.Item12.ProfitNAVRecon.031209.LY_CCB.JX.Item12.X.ProfitNAVRecon.031209.JW_CCB.Dec03AuditPack.GL.V2 2 2" xfId="12756"/>
    <cellStyle name="_CCB.HEN.Item12.ProfitNAVRecon.031209.LY_CCB.JX.Item12.X.ProfitNAVRecon.031209.JW_CCB.Dec03AuditPack.GL.V2_RPT-Evergreen-2006~2008 (RMB)" xfId="12758"/>
    <cellStyle name="_CCB.HEN.Item12.ProfitNAVRecon.031209.LY_CCB.JX.Item12.X.ProfitNAVRecon.031209.JW_CCB.HO.NAV Recon.031208.EL" xfId="805"/>
    <cellStyle name="_CCB.HEN.Item12.ProfitNAVRecon.031209.LY_CCB.JX.Item12.X.ProfitNAVRecon.031209.JW_CCB.HO.NAV Recon.031208.EL 1" xfId="12760"/>
    <cellStyle name="_CCB.HEN.Item12.ProfitNAVRecon.031209.LY_CCB.JX.Item12.X.ProfitNAVRecon.031209.JW_CCB.HO.NAV Recon.031208.EL 1 2" xfId="7918"/>
    <cellStyle name="_CCB.HEN.Item12.ProfitNAVRecon.031209.LY_CCB.JX.Item12.X.ProfitNAVRecon.031209.JW_CCB.HO.NAV Recon.031208.EL 2" xfId="6145"/>
    <cellStyle name="_CCB.HEN.Item12.ProfitNAVRecon.031209.LY_CCB.JX.Item12.X.ProfitNAVRecon.031209.JW_CCB.HO.NAV Recon.031208.EL 2 2" xfId="12762"/>
    <cellStyle name="_CCB.HEN.Item12.ProfitNAVRecon.031209.LY_CCB.JX.Item12.X.ProfitNAVRecon.031209.JW_CCB.HO.NAV Recon.031208.EL_CCB.Dec03AuditPack.GL.V2" xfId="12763"/>
    <cellStyle name="_CCB.HEN.Item12.ProfitNAVRecon.031209.LY_CCB.JX.Item12.X.ProfitNAVRecon.031209.JW_CCB.HO.NAV Recon.031208.EL_CCB.Dec03AuditPack.GL.V2 1" xfId="8809"/>
    <cellStyle name="_CCB.HEN.Item12.ProfitNAVRecon.031209.LY_CCB.JX.Item12.X.ProfitNAVRecon.031209.JW_CCB.HO.NAV Recon.031208.EL_CCB.Dec03AuditPack.GL.V2 1 2" xfId="12764"/>
    <cellStyle name="_CCB.HEN.Item12.ProfitNAVRecon.031209.LY_CCB.JX.Item12.X.ProfitNAVRecon.031209.JW_CCB.HO.NAV Recon.031208.EL_CCB.Dec03AuditPack.GL.V2 2" xfId="12765"/>
    <cellStyle name="_CCB.HEN.Item12.ProfitNAVRecon.031209.LY_CCB.JX.Item12.X.ProfitNAVRecon.031209.JW_CCB.HO.NAV Recon.031208.EL_CCB.Dec03AuditPack.GL.V2 2 2" xfId="12767"/>
    <cellStyle name="_CCB.HEN.Item12.ProfitNAVRecon.031209.LY_CCB.JX.Item12.X.ProfitNAVRecon.031209.JW_CCB.HO.NAV Recon.031208.EL_CCB.Dec03AuditPack.GL.V2_RPT-Evergreen-2006~2008 (RMB)" xfId="12768"/>
    <cellStyle name="_CCB.HEN.Item12.ProfitNAVRecon.031209.LY_CCB.JX.Item12.X.ProfitNAVRecon.031209.JW_CCB.HO.NAV Recon.031208.EL_RPT-Evergreen-2006~2008 (RMB)" xfId="12770"/>
    <cellStyle name="_CCB.HEN.Item12.ProfitNAVRecon.031209.LY_CCB.JX.Item12.X.ProfitNAVRecon.031209.JW_CCB.HO.NAV Recon.031222.AL" xfId="12772"/>
    <cellStyle name="_CCB.HEN.Item12.ProfitNAVRecon.031209.LY_CCB.JX.Item12.X.ProfitNAVRecon.031209.JW_CCB.HO.NAV Recon.031222.AL 1" xfId="12774"/>
    <cellStyle name="_CCB.HEN.Item12.ProfitNAVRecon.031209.LY_CCB.JX.Item12.X.ProfitNAVRecon.031209.JW_CCB.HO.NAV Recon.031222.AL 1 2" xfId="12776"/>
    <cellStyle name="_CCB.HEN.Item12.ProfitNAVRecon.031209.LY_CCB.JX.Item12.X.ProfitNAVRecon.031209.JW_CCB.HO.NAV Recon.031222.AL 2" xfId="12778"/>
    <cellStyle name="_CCB.HEN.Item12.ProfitNAVRecon.031209.LY_CCB.JX.Item12.X.ProfitNAVRecon.031209.JW_CCB.HO.NAV Recon.031222.AL 2 2" xfId="12780"/>
    <cellStyle name="_CCB.HEN.Item12.ProfitNAVRecon.031209.LY_CCB.JX.Item12.X.ProfitNAVRecon.031209.JW_CCB.HO.NAV Recon.031222.AL_CCB.Dec03AuditPack.GL.V2" xfId="12783"/>
    <cellStyle name="_CCB.HEN.Item12.ProfitNAVRecon.031209.LY_CCB.JX.Item12.X.ProfitNAVRecon.031209.JW_CCB.HO.NAV Recon.031222.AL_CCB.Dec03AuditPack.GL.V2 1" xfId="12784"/>
    <cellStyle name="_CCB.HEN.Item12.ProfitNAVRecon.031209.LY_CCB.JX.Item12.X.ProfitNAVRecon.031209.JW_CCB.HO.NAV Recon.031222.AL_CCB.Dec03AuditPack.GL.V2 1 2" xfId="12785"/>
    <cellStyle name="_CCB.HEN.Item12.ProfitNAVRecon.031209.LY_CCB.JX.Item12.X.ProfitNAVRecon.031209.JW_CCB.HO.NAV Recon.031222.AL_CCB.Dec03AuditPack.GL.V2 2" xfId="4848"/>
    <cellStyle name="_CCB.HEN.Item12.ProfitNAVRecon.031209.LY_CCB.JX.Item12.X.ProfitNAVRecon.031209.JW_CCB.HO.NAV Recon.031222.AL_CCB.Dec03AuditPack.GL.V2 2 2" xfId="12786"/>
    <cellStyle name="_CCB.HEN.Item12.ProfitNAVRecon.031209.LY_CCB.JX.Item12.X.ProfitNAVRecon.031209.JW_CCB.HO.NAV Recon.031222.AL_CCB.Dec03AuditPack.GL.V2_RPT-Evergreen-2006~2008 (RMB)" xfId="12789"/>
    <cellStyle name="_CCB.HEN.Item12.ProfitNAVRecon.031209.LY_CCB.JX.Item12.X.ProfitNAVRecon.031209.JW_CCB.HO.NAV Recon.031222.AL_RPT-Evergreen-2006~2008 (RMB)" xfId="12791"/>
    <cellStyle name="_CCB.HEN.Item12.ProfitNAVRecon.031209.LY_CCB.JX.Item12.X.ProfitNAVRecon.031209.JW_CCB.HO.NAV Recon.031226.AL" xfId="12795"/>
    <cellStyle name="_CCB.HEN.Item12.ProfitNAVRecon.031209.LY_CCB.JX.Item12.X.ProfitNAVRecon.031209.JW_CCB.HO.NAV Recon.031226.AL 1" xfId="12798"/>
    <cellStyle name="_CCB.HEN.Item12.ProfitNAVRecon.031209.LY_CCB.JX.Item12.X.ProfitNAVRecon.031209.JW_CCB.HO.NAV Recon.031226.AL 1 2" xfId="12799"/>
    <cellStyle name="_CCB.HEN.Item12.ProfitNAVRecon.031209.LY_CCB.JX.Item12.X.ProfitNAVRecon.031209.JW_CCB.HO.NAV Recon.031226.AL 2" xfId="12800"/>
    <cellStyle name="_CCB.HEN.Item12.ProfitNAVRecon.031209.LY_CCB.JX.Item12.X.ProfitNAVRecon.031209.JW_CCB.HO.NAV Recon.031226.AL 2 2" xfId="12804"/>
    <cellStyle name="_CCB.HEN.Item12.ProfitNAVRecon.031209.LY_CCB.JX.Item12.X.ProfitNAVRecon.031209.JW_CCB.HO.NAV Recon.031226.AL_CCB.Dec03AuditPack.GL.V2" xfId="12808"/>
    <cellStyle name="_CCB.HEN.Item12.ProfitNAVRecon.031209.LY_CCB.JX.Item12.X.ProfitNAVRecon.031209.JW_CCB.HO.NAV Recon.031226.AL_CCB.Dec03AuditPack.GL.V2 1" xfId="12810"/>
    <cellStyle name="_CCB.HEN.Item12.ProfitNAVRecon.031209.LY_CCB.JX.Item12.X.ProfitNAVRecon.031209.JW_CCB.HO.NAV Recon.031226.AL_CCB.Dec03AuditPack.GL.V2 1 2" xfId="12813"/>
    <cellStyle name="_CCB.HEN.Item12.ProfitNAVRecon.031209.LY_CCB.JX.Item12.X.ProfitNAVRecon.031209.JW_CCB.HO.NAV Recon.031226.AL_CCB.Dec03AuditPack.GL.V2 2" xfId="12814"/>
    <cellStyle name="_CCB.HEN.Item12.ProfitNAVRecon.031209.LY_CCB.JX.Item12.X.ProfitNAVRecon.031209.JW_CCB.HO.NAV Recon.031226.AL_CCB.Dec03AuditPack.GL.V2 2 2" xfId="12817"/>
    <cellStyle name="_CCB.HEN.Item12.ProfitNAVRecon.031209.LY_CCB.JX.Item12.X.ProfitNAVRecon.031209.JW_CCB.HO.NAV Recon.031226.AL_CCB.Dec03AuditPack.GL.V2_RPT-Evergreen-2006~2008 (RMB)" xfId="12819"/>
    <cellStyle name="_CCB.HEN.Item12.ProfitNAVRecon.031209.LY_CCB.JX.Item12.X.ProfitNAVRecon.031209.JW_CCB.HO.NAV Recon.031226.AL_RPT-Evergreen-2006~2008 (RMB)" xfId="5456"/>
    <cellStyle name="_CCB.HEN.Item12.ProfitNAVRecon.031209.LY_CCB.JX.Item12.X.ProfitNAVRecon.031209.JW_CCB.SX.Item12.F.ProfitNAVRecon.031212.MS" xfId="12821"/>
    <cellStyle name="_CCB.HEN.Item12.ProfitNAVRecon.031209.LY_CCB.JX.Item12.X.ProfitNAVRecon.031209.JW_CCB.SX.Item12.F.ProfitNAVRecon.031212.MS 1" xfId="12822"/>
    <cellStyle name="_CCB.HEN.Item12.ProfitNAVRecon.031209.LY_CCB.JX.Item12.X.ProfitNAVRecon.031209.JW_CCB.SX.Item12.F.ProfitNAVRecon.031212.MS 1 2" xfId="12823"/>
    <cellStyle name="_CCB.HEN.Item12.ProfitNAVRecon.031209.LY_CCB.JX.Item12.X.ProfitNAVRecon.031209.JW_CCB.SX.Item12.F.ProfitNAVRecon.031212.MS 2" xfId="12824"/>
    <cellStyle name="_CCB.HEN.Item12.ProfitNAVRecon.031209.LY_CCB.JX.Item12.X.ProfitNAVRecon.031209.JW_CCB.SX.Item12.F.ProfitNAVRecon.031212.MS 2 2" xfId="12825"/>
    <cellStyle name="_CCB.HEN.Item12.ProfitNAVRecon.031209.LY_CCB.JX.Item12.X.ProfitNAVRecon.031209.JW_CCB.SX.Item12.F.ProfitNAVRecon.031212.MS_CCB.Dec03AuditPack.GL.V2" xfId="12826"/>
    <cellStyle name="_CCB.HEN.Item12.ProfitNAVRecon.031209.LY_CCB.JX.Item12.X.ProfitNAVRecon.031209.JW_CCB.SX.Item12.F.ProfitNAVRecon.031212.MS_CCB.Dec03AuditPack.GL.V2 1" xfId="6440"/>
    <cellStyle name="_CCB.HEN.Item12.ProfitNAVRecon.031209.LY_CCB.JX.Item12.X.ProfitNAVRecon.031209.JW_CCB.SX.Item12.F.ProfitNAVRecon.031212.MS_CCB.Dec03AuditPack.GL.V2 1 2" xfId="12827"/>
    <cellStyle name="_CCB.HEN.Item12.ProfitNAVRecon.031209.LY_CCB.JX.Item12.X.ProfitNAVRecon.031209.JW_CCB.SX.Item12.F.ProfitNAVRecon.031212.MS_CCB.Dec03AuditPack.GL.V2 2" xfId="12829"/>
    <cellStyle name="_CCB.HEN.Item12.ProfitNAVRecon.031209.LY_CCB.JX.Item12.X.ProfitNAVRecon.031209.JW_CCB.SX.Item12.F.ProfitNAVRecon.031212.MS_CCB.Dec03AuditPack.GL.V2 2 2" xfId="12830"/>
    <cellStyle name="_CCB.HEN.Item12.ProfitNAVRecon.031209.LY_CCB.JX.Item12.X.ProfitNAVRecon.031209.JW_CCB.SX.Item12.F.ProfitNAVRecon.031212.MS_CCB.Dec03AuditPack.GL.V2_RPT-Evergreen-2006~2008 (RMB)" xfId="12832"/>
    <cellStyle name="_CCB.HEN.Item12.ProfitNAVRecon.031209.LY_CCB.JX.Item12.X.ProfitNAVRecon.031209.JW_CCB.SX.Item12.F.ProfitNAVRecon.031212.MS_RPT-Evergreen-2006~2008 (RMB)" xfId="12833"/>
    <cellStyle name="_CCB.HEN.Item12.ProfitNAVRecon.031209.LY_CCB.JX.Item12.X.ProfitNAVRecon.031209.JW_RPT-Evergreen-2006~2008 (RMB)" xfId="12834"/>
    <cellStyle name="_CCB.HEN.Item12.ProfitNAVRecon.031209.LY_CCB.LN.Item12.Profit  NAV reconciliation.031121" xfId="12835"/>
    <cellStyle name="_CCB.HEN.Item12.ProfitNAVRecon.031209.LY_CCB.LN.Item12.Profit  NAV reconciliation.031121 1" xfId="12836"/>
    <cellStyle name="_CCB.HEN.Item12.ProfitNAVRecon.031209.LY_CCB.LN.Item12.Profit  NAV reconciliation.031121 1 2" xfId="12837"/>
    <cellStyle name="_CCB.HEN.Item12.ProfitNAVRecon.031209.LY_CCB.LN.Item12.Profit  NAV reconciliation.031121 2" xfId="12838"/>
    <cellStyle name="_CCB.HEN.Item12.ProfitNAVRecon.031209.LY_CCB.LN.Item12.Profit  NAV reconciliation.031121 2 2" xfId="12839"/>
    <cellStyle name="_CCB.HEN.Item12.ProfitNAVRecon.031209.LY_CCB.LN.Item12.Profit  NAV reconciliation.031121_CCB.Dec03AuditPack.GL.V2" xfId="3637"/>
    <cellStyle name="_CCB.HEN.Item12.ProfitNAVRecon.031209.LY_CCB.LN.Item12.Profit  NAV reconciliation.031121_CCB.Dec03AuditPack.GL.V2 1" xfId="12840"/>
    <cellStyle name="_CCB.HEN.Item12.ProfitNAVRecon.031209.LY_CCB.LN.Item12.Profit  NAV reconciliation.031121_CCB.Dec03AuditPack.GL.V2 1 2" xfId="12844"/>
    <cellStyle name="_CCB.HEN.Item12.ProfitNAVRecon.031209.LY_CCB.LN.Item12.Profit  NAV reconciliation.031121_CCB.Dec03AuditPack.GL.V2 2" xfId="12847"/>
    <cellStyle name="_CCB.HEN.Item12.ProfitNAVRecon.031209.LY_CCB.LN.Item12.Profit  NAV reconciliation.031121_CCB.Dec03AuditPack.GL.V2 2 2" xfId="1210"/>
    <cellStyle name="_CCB.HEN.Item12.ProfitNAVRecon.031209.LY_CCB.LN.Item12.Profit  NAV reconciliation.031121_CCB.Dec03AuditPack.GL.V2_RPT-Evergreen-2006~2008 (RMB)" xfId="12848"/>
    <cellStyle name="_CCB.HEN.Item12.ProfitNAVRecon.031209.LY_CCB.LN.Item12.Profit  NAV reconciliation.031121_RPT-Evergreen-2006~2008 (RMB)" xfId="3532"/>
    <cellStyle name="_CCB.HEN.Item12.ProfitNAVRecon.031209.LY_CCB.NB.Appendix 12 ProfitNAVRecon (GL).031204" xfId="12852"/>
    <cellStyle name="_CCB.HEN.Item12.ProfitNAVRecon.031209.LY_CCB.NB.Appendix 12 ProfitNAVRecon (GL).031204 1" xfId="12854"/>
    <cellStyle name="_CCB.HEN.Item12.ProfitNAVRecon.031209.LY_CCB.NB.Appendix 12 ProfitNAVRecon (GL).031204 1 2" xfId="12856"/>
    <cellStyle name="_CCB.HEN.Item12.ProfitNAVRecon.031209.LY_CCB.NB.Appendix 12 ProfitNAVRecon (GL).031204 2" xfId="12857"/>
    <cellStyle name="_CCB.HEN.Item12.ProfitNAVRecon.031209.LY_CCB.NB.Appendix 12 ProfitNAVRecon (GL).031204 2 2" xfId="12858"/>
    <cellStyle name="_CCB.HEN.Item12.ProfitNAVRecon.031209.LY_CCB.NB.Appendix 12 ProfitNAVRecon (GL).031204_CCB.Dec03AuditPack.GL.V2" xfId="12860"/>
    <cellStyle name="_CCB.HEN.Item12.ProfitNAVRecon.031209.LY_CCB.NB.Appendix 12 ProfitNAVRecon (GL).031204_CCB.Dec03AuditPack.GL.V2 1" xfId="12861"/>
    <cellStyle name="_CCB.HEN.Item12.ProfitNAVRecon.031209.LY_CCB.NB.Appendix 12 ProfitNAVRecon (GL).031204_CCB.Dec03AuditPack.GL.V2 1 2" xfId="12034"/>
    <cellStyle name="_CCB.HEN.Item12.ProfitNAVRecon.031209.LY_CCB.NB.Appendix 12 ProfitNAVRecon (GL).031204_CCB.Dec03AuditPack.GL.V2 2" xfId="12864"/>
    <cellStyle name="_CCB.HEN.Item12.ProfitNAVRecon.031209.LY_CCB.NB.Appendix 12 ProfitNAVRecon (GL).031204_CCB.Dec03AuditPack.GL.V2 2 2" xfId="12867"/>
    <cellStyle name="_CCB.HEN.Item12.ProfitNAVRecon.031209.LY_CCB.NB.Appendix 12 ProfitNAVRecon (GL).031204_CCB.Dec03AuditPack.GL.V2_RPT-Evergreen-2006~2008 (RMB)" xfId="12868"/>
    <cellStyle name="_CCB.HEN.Item12.ProfitNAVRecon.031209.LY_CCB.NB.Appendix 12 ProfitNAVRecon (GL).031204_RPT-Evergreen-2006~2008 (RMB)" xfId="12869"/>
    <cellStyle name="_CCB.HEN.Item12.ProfitNAVRecon.031209.LY_CCB.SC.Item12.ProfitNAVRecon.031210.EP" xfId="12870"/>
    <cellStyle name="_CCB.HEN.Item12.ProfitNAVRecon.031209.LY_CCB.SC.Item12.ProfitNAVRecon.031210.EP 1" xfId="12871"/>
    <cellStyle name="_CCB.HEN.Item12.ProfitNAVRecon.031209.LY_CCB.SC.Item12.ProfitNAVRecon.031210.EP 1 2" xfId="12872"/>
    <cellStyle name="_CCB.HEN.Item12.ProfitNAVRecon.031209.LY_CCB.SC.Item12.ProfitNAVRecon.031210.EP 2" xfId="12873"/>
    <cellStyle name="_CCB.HEN.Item12.ProfitNAVRecon.031209.LY_CCB.SC.Item12.ProfitNAVRecon.031210.EP 2 2" xfId="12874"/>
    <cellStyle name="_CCB.HEN.Item12.ProfitNAVRecon.031209.LY_CCB.SC.Item12.ProfitNAVRecon.031210.EP_CCB.Dec03AuditPack.GL.V2" xfId="12875"/>
    <cellStyle name="_CCB.HEN.Item12.ProfitNAVRecon.031209.LY_CCB.SC.Item12.ProfitNAVRecon.031210.EP_CCB.Dec03AuditPack.GL.V2 1" xfId="12876"/>
    <cellStyle name="_CCB.HEN.Item12.ProfitNAVRecon.031209.LY_CCB.SC.Item12.ProfitNAVRecon.031210.EP_CCB.Dec03AuditPack.GL.V2 1 2" xfId="12877"/>
    <cellStyle name="_CCB.HEN.Item12.ProfitNAVRecon.031209.LY_CCB.SC.Item12.ProfitNAVRecon.031210.EP_CCB.Dec03AuditPack.GL.V2 2" xfId="12879"/>
    <cellStyle name="_CCB.HEN.Item12.ProfitNAVRecon.031209.LY_CCB.SC.Item12.ProfitNAVRecon.031210.EP_CCB.Dec03AuditPack.GL.V2 2 2" xfId="7140"/>
    <cellStyle name="_CCB.HEN.Item12.ProfitNAVRecon.031209.LY_CCB.SC.Item12.ProfitNAVRecon.031210.EP_CCB.Dec03AuditPack.GL.V2_RPT-Evergreen-2006~2008 (RMB)" xfId="12880"/>
    <cellStyle name="_CCB.HEN.Item12.ProfitNAVRecon.031209.LY_CCB.SC.Item12.ProfitNAVRecon.031210.EP_RPT-Evergreen-2006~2008 (RMB)" xfId="12881"/>
    <cellStyle name="_CCB.HEN.Item12.ProfitNAVRecon.031209.LY_CCB.SX.Item12.F.ProfitNAVRecon.031212.MS" xfId="12883"/>
    <cellStyle name="_CCB.HEN.Item12.ProfitNAVRecon.031209.LY_CCB.SX.Item12.F.ProfitNAVRecon.031212.MS 1" xfId="12888"/>
    <cellStyle name="_CCB.HEN.Item12.ProfitNAVRecon.031209.LY_CCB.SX.Item12.F.ProfitNAVRecon.031212.MS 1 2" xfId="12889"/>
    <cellStyle name="_CCB.HEN.Item12.ProfitNAVRecon.031209.LY_CCB.SX.Item12.F.ProfitNAVRecon.031212.MS 2" xfId="12892"/>
    <cellStyle name="_CCB.HEN.Item12.ProfitNAVRecon.031209.LY_CCB.SX.Item12.F.ProfitNAVRecon.031212.MS 2 2" xfId="12894"/>
    <cellStyle name="_CCB.HEN.Item12.ProfitNAVRecon.031209.LY_CCB.SX.Item12.F.ProfitNAVRecon.031212.MS_CCB.Dec03AuditPack.GL.V2" xfId="12896"/>
    <cellStyle name="_CCB.HEN.Item12.ProfitNAVRecon.031209.LY_CCB.SX.Item12.F.ProfitNAVRecon.031212.MS_CCB.Dec03AuditPack.GL.V2 1" xfId="1214"/>
    <cellStyle name="_CCB.HEN.Item12.ProfitNAVRecon.031209.LY_CCB.SX.Item12.F.ProfitNAVRecon.031212.MS_CCB.Dec03AuditPack.GL.V2 1 2" xfId="12897"/>
    <cellStyle name="_CCB.HEN.Item12.ProfitNAVRecon.031209.LY_CCB.SX.Item12.F.ProfitNAVRecon.031212.MS_CCB.Dec03AuditPack.GL.V2 2" xfId="12899"/>
    <cellStyle name="_CCB.HEN.Item12.ProfitNAVRecon.031209.LY_CCB.SX.Item12.F.ProfitNAVRecon.031212.MS_CCB.Dec03AuditPack.GL.V2 2 2" xfId="12900"/>
    <cellStyle name="_CCB.HEN.Item12.ProfitNAVRecon.031209.LY_CCB.SX.Item12.F.ProfitNAVRecon.031212.MS_CCB.Dec03AuditPack.GL.V2_RPT-Evergreen-2006~2008 (RMB)" xfId="12902"/>
    <cellStyle name="_CCB.HEN.Item12.ProfitNAVRecon.031209.LY_CCB.SX.Item12.F.ProfitNAVRecon.031212.MS_RPT-Evergreen-2006~2008 (RMB)" xfId="12908"/>
    <cellStyle name="_CCB.HEN.Item12.ProfitNAVRecon.031209.LY_CCB.TG.Item12.F.ProfitNAVRecon.my.031212" xfId="12909"/>
    <cellStyle name="_CCB.HEN.Item12.ProfitNAVRecon.031209.LY_CCB.TG.Item12.F.ProfitNAVRecon.my.031212 1" xfId="11328"/>
    <cellStyle name="_CCB.HEN.Item12.ProfitNAVRecon.031209.LY_CCB.TG.Item12.F.ProfitNAVRecon.my.031212 1 2" xfId="12912"/>
    <cellStyle name="_CCB.HEN.Item12.ProfitNAVRecon.031209.LY_CCB.TG.Item12.F.ProfitNAVRecon.my.031212 2" xfId="12914"/>
    <cellStyle name="_CCB.HEN.Item12.ProfitNAVRecon.031209.LY_CCB.TG.Item12.F.ProfitNAVRecon.my.031212 2 2" xfId="12916"/>
    <cellStyle name="_CCB.HEN.Item12.ProfitNAVRecon.031209.LY_CCB.TG.Item12.F.ProfitNAVRecon.my.031212_CCB.Dec03AuditPack.GL.V2" xfId="9054"/>
    <cellStyle name="_CCB.HEN.Item12.ProfitNAVRecon.031209.LY_CCB.TG.Item12.F.ProfitNAVRecon.my.031212_CCB.Dec03AuditPack.GL.V2 1" xfId="12918"/>
    <cellStyle name="_CCB.HEN.Item12.ProfitNAVRecon.031209.LY_CCB.TG.Item12.F.ProfitNAVRecon.my.031212_CCB.Dec03AuditPack.GL.V2 1 2" xfId="12919"/>
    <cellStyle name="_CCB.HEN.Item12.ProfitNAVRecon.031209.LY_CCB.TG.Item12.F.ProfitNAVRecon.my.031212_CCB.Dec03AuditPack.GL.V2 2" xfId="9058"/>
    <cellStyle name="_CCB.HEN.Item12.ProfitNAVRecon.031209.LY_CCB.TG.Item12.F.ProfitNAVRecon.my.031212_CCB.Dec03AuditPack.GL.V2 2 2" xfId="12921"/>
    <cellStyle name="_CCB.HEN.Item12.ProfitNAVRecon.031209.LY_CCB.TG.Item12.F.ProfitNAVRecon.my.031212_CCB.Dec03AuditPack.GL.V2_RPT-Evergreen-2006~2008 (RMB)" xfId="12923"/>
    <cellStyle name="_CCB.HEN.Item12.ProfitNAVRecon.031209.LY_CCB.TG.Item12.F.ProfitNAVRecon.my.031212_RPT-Evergreen-2006~2008 (RMB)" xfId="12925"/>
    <cellStyle name="_CCB.HEN.Item12.ProfitNAVRecon.031209.LY_CCB.XZ.item12.3D.ProfitNAVRec.031124.dhnc" xfId="12927"/>
    <cellStyle name="_CCB.HEN.Item12.ProfitNAVRecon.031209.LY_CCB.XZ.item12.3D.ProfitNAVRec.031124.dhnc 1" xfId="3825"/>
    <cellStyle name="_CCB.HEN.Item12.ProfitNAVRecon.031209.LY_CCB.XZ.item12.3D.ProfitNAVRec.031124.dhnc 1 2" xfId="7460"/>
    <cellStyle name="_CCB.HEN.Item12.ProfitNAVRecon.031209.LY_CCB.XZ.item12.3D.ProfitNAVRec.031124.dhnc 2" xfId="12931"/>
    <cellStyle name="_CCB.HEN.Item12.ProfitNAVRecon.031209.LY_CCB.XZ.item12.3D.ProfitNAVRec.031124.dhnc 2 2" xfId="12936"/>
    <cellStyle name="_CCB.HEN.Item12.ProfitNAVRecon.031209.LY_CCB.XZ.item12.3D.ProfitNAVRec.031124.dhnc_CCB.Dec03AuditPack.GL.V2" xfId="3251"/>
    <cellStyle name="_CCB.HEN.Item12.ProfitNAVRecon.031209.LY_CCB.XZ.item12.3D.ProfitNAVRec.031124.dhnc_CCB.Dec03AuditPack.GL.V2 1" xfId="12939"/>
    <cellStyle name="_CCB.HEN.Item12.ProfitNAVRecon.031209.LY_CCB.XZ.item12.3D.ProfitNAVRec.031124.dhnc_CCB.Dec03AuditPack.GL.V2 1 2" xfId="12940"/>
    <cellStyle name="_CCB.HEN.Item12.ProfitNAVRecon.031209.LY_CCB.XZ.item12.3D.ProfitNAVRec.031124.dhnc_CCB.Dec03AuditPack.GL.V2 2" xfId="3254"/>
    <cellStyle name="_CCB.HEN.Item12.ProfitNAVRecon.031209.LY_CCB.XZ.item12.3D.ProfitNAVRec.031124.dhnc_CCB.Dec03AuditPack.GL.V2 2 2" xfId="12941"/>
    <cellStyle name="_CCB.HEN.Item12.ProfitNAVRecon.031209.LY_CCB.XZ.item12.3D.ProfitNAVRec.031124.dhnc_CCB.Dec03AuditPack.GL.V2_RPT-Evergreen-2006~2008 (RMB)" xfId="12942"/>
    <cellStyle name="_CCB.HEN.Item12.ProfitNAVRecon.031209.LY_CCB.XZ.item12.3D.ProfitNAVRec.031124.dhnc_RPT-Evergreen-2006~2008 (RMB)" xfId="12943"/>
    <cellStyle name="_CCB.HEN.Item12.ProfitNAVRecon.031209.LY_RPT-Evergreen-2006~2008 (RMB)" xfId="12946"/>
    <cellStyle name="_CCB.HO.2001 combined Jnl summary.GL.031221" xfId="12947"/>
    <cellStyle name="_CCB.HO.2001 combined Jnl summary.GL.031221 1" xfId="12949"/>
    <cellStyle name="_CCB.HO.2001 combined Jnl summary.GL.031221 1 2" xfId="12950"/>
    <cellStyle name="_CCB.HO.2001 combined Jnl summary.GL.031221 2" xfId="6059"/>
    <cellStyle name="_CCB.HO.2001 combined Jnl summary.GL.031221 2 2" xfId="6062"/>
    <cellStyle name="_CCB.HO.2001 combined Jnl summary.GL.031221_CCB.Dec03AuditPack.GL.V2" xfId="12951"/>
    <cellStyle name="_CCB.HO.2001 combined Jnl summary.GL.031221_CCB.Dec03AuditPack.GL.V2 1" xfId="12953"/>
    <cellStyle name="_CCB.HO.2001 combined Jnl summary.GL.031221_CCB.Dec03AuditPack.GL.V2 1 2" xfId="12954"/>
    <cellStyle name="_CCB.HO.2001 combined Jnl summary.GL.031221_CCB.Dec03AuditPack.GL.V2 2" xfId="12955"/>
    <cellStyle name="_CCB.HO.2001 combined Jnl summary.GL.031221_CCB.Dec03AuditPack.GL.V2 2 2" xfId="12956"/>
    <cellStyle name="_CCB.HO.2001 combined Jnl summary.GL.031221_CCB.Dec03AuditPack.GL.V2_RPT-Evergreen-2006~2008 (RMB)" xfId="12957"/>
    <cellStyle name="_CCB.HO.2001 combined Jnl summary.GL.031221_RPT-Evergreen-2006~2008 (RMB)" xfId="6067"/>
    <cellStyle name="_CCB.HO.2001 Jnl summary by jnl.GL PRC 1-12,33" xfId="6858"/>
    <cellStyle name="_CCB.HO.2001 Jnl summary by jnl.GL PRC 1-12,33 1" xfId="6862"/>
    <cellStyle name="_CCB.HO.2001 Jnl summary by jnl.GL PRC 1-12,33 1 2" xfId="6867"/>
    <cellStyle name="_CCB.HO.2001 Jnl summary by jnl.GL PRC 1-12,33 2" xfId="6868"/>
    <cellStyle name="_CCB.HO.2001 Jnl summary by jnl.GL PRC 1-12,33 2 2" xfId="6875"/>
    <cellStyle name="_CCB.HO.2001 Jnl summary by jnl.GL PRC 1-12,33_CCB.Dec03AuditPack.GL.V2" xfId="11118"/>
    <cellStyle name="_CCB.HO.2001 Jnl summary by jnl.GL PRC 1-12,33_CCB.Dec03AuditPack.GL.V2 1" xfId="12958"/>
    <cellStyle name="_CCB.HO.2001 Jnl summary by jnl.GL PRC 1-12,33_CCB.Dec03AuditPack.GL.V2 1 2" xfId="12959"/>
    <cellStyle name="_CCB.HO.2001 Jnl summary by jnl.GL PRC 1-12,33_CCB.Dec03AuditPack.GL.V2 2" xfId="11122"/>
    <cellStyle name="_CCB.HO.2001 Jnl summary by jnl.GL PRC 1-12,33_CCB.Dec03AuditPack.GL.V2 2 2" xfId="12960"/>
    <cellStyle name="_CCB.HO.2001 Jnl summary by jnl.GL PRC 1-12,33_CCB.Dec03AuditPack.GL.V2_RPT-Evergreen-2006~2008 (RMB)" xfId="12961"/>
    <cellStyle name="_CCB.HO.2001 Jnl summary by jnl.GL PRC 1-12,33_RPT-Evergreen-2006~2008 (RMB)" xfId="5797"/>
    <cellStyle name="_CCB.HO.2002 Jnl summary by jnl.GL PRC 41-80.grouped.031221" xfId="12962"/>
    <cellStyle name="_CCB.HO.2002 Jnl summary by jnl.GL PRC 41-80.grouped.031221 1" xfId="12964"/>
    <cellStyle name="_CCB.HO.2002 Jnl summary by jnl.GL PRC 41-80.grouped.031221 1 2" xfId="12966"/>
    <cellStyle name="_CCB.HO.2002 Jnl summary by jnl.GL PRC 41-80.grouped.031221 2" xfId="663"/>
    <cellStyle name="_CCB.HO.2002 Jnl summary by jnl.GL PRC 41-80.grouped.031221 2 2" xfId="12969"/>
    <cellStyle name="_CCB.HO.2002 Jnl summary by jnl.GL PRC 41-80.grouped.031221_CCB.Dec03AuditPack.GL.V2" xfId="12970"/>
    <cellStyle name="_CCB.HO.2002 Jnl summary by jnl.GL PRC 41-80.grouped.031221_CCB.Dec03AuditPack.GL.V2 1" xfId="1554"/>
    <cellStyle name="_CCB.HO.2002 Jnl summary by jnl.GL PRC 41-80.grouped.031221_CCB.Dec03AuditPack.GL.V2 1 2" xfId="4783"/>
    <cellStyle name="_CCB.HO.2002 Jnl summary by jnl.GL PRC 41-80.grouped.031221_CCB.Dec03AuditPack.GL.V2 2" xfId="12972"/>
    <cellStyle name="_CCB.HO.2002 Jnl summary by jnl.GL PRC 41-80.grouped.031221_CCB.Dec03AuditPack.GL.V2 2 2" xfId="7819"/>
    <cellStyle name="_CCB.HO.2002 Jnl summary by jnl.GL PRC 41-80.grouped.031221_CCB.Dec03AuditPack.GL.V2_RPT-Evergreen-2006~2008 (RMB)" xfId="12973"/>
    <cellStyle name="_CCB.HO.2002 Jnl summary by jnl.GL PRC 41-80.grouped.031221_CCB.HO.2001 Jnl summary by jnl.GL PRC 1-12,33" xfId="12974"/>
    <cellStyle name="_CCB.HO.2002 Jnl summary by jnl.GL PRC 41-80.grouped.031221_CCB.HO.2001 Jnl summary by jnl.GL PRC 1-12,33 1" xfId="8262"/>
    <cellStyle name="_CCB.HO.2002 Jnl summary by jnl.GL PRC 41-80.grouped.031221_CCB.HO.2001 Jnl summary by jnl.GL PRC 1-12,33 1 2" xfId="12639"/>
    <cellStyle name="_CCB.HO.2002 Jnl summary by jnl.GL PRC 41-80.grouped.031221_CCB.HO.2001 Jnl summary by jnl.GL PRC 1-12,33 2" xfId="12976"/>
    <cellStyle name="_CCB.HO.2002 Jnl summary by jnl.GL PRC 41-80.grouped.031221_CCB.HO.2001 Jnl summary by jnl.GL PRC 1-12,33 2 2" xfId="894"/>
    <cellStyle name="_CCB.HO.2002 Jnl summary by jnl.GL PRC 41-80.grouped.031221_CCB.HO.2001 Jnl summary by jnl.GL PRC 1-12,33_CCB.Dec03AuditPack.GL.V2" xfId="12978"/>
    <cellStyle name="_CCB.HO.2002 Jnl summary by jnl.GL PRC 41-80.grouped.031221_CCB.HO.2001 Jnl summary by jnl.GL PRC 1-12,33_CCB.Dec03AuditPack.GL.V2 1" xfId="12979"/>
    <cellStyle name="_CCB.HO.2002 Jnl summary by jnl.GL PRC 41-80.grouped.031221_CCB.HO.2001 Jnl summary by jnl.GL PRC 1-12,33_CCB.Dec03AuditPack.GL.V2 1 2" xfId="12980"/>
    <cellStyle name="_CCB.HO.2002 Jnl summary by jnl.GL PRC 41-80.grouped.031221_CCB.HO.2001 Jnl summary by jnl.GL PRC 1-12,33_CCB.Dec03AuditPack.GL.V2 2" xfId="12982"/>
    <cellStyle name="_CCB.HO.2002 Jnl summary by jnl.GL PRC 41-80.grouped.031221_CCB.HO.2001 Jnl summary by jnl.GL PRC 1-12,33_CCB.Dec03AuditPack.GL.V2 2 2" xfId="12983"/>
    <cellStyle name="_CCB.HO.2002 Jnl summary by jnl.GL PRC 41-80.grouped.031221_CCB.HO.2001 Jnl summary by jnl.GL PRC 1-12,33_CCB.Dec03AuditPack.GL.V2_RPT-Evergreen-2006~2008 (RMB)" xfId="12985"/>
    <cellStyle name="_CCB.HO.2002 Jnl summary by jnl.GL PRC 41-80.grouped.031221_CCB.HO.2001 Jnl summary by jnl.GL PRC 1-12,33_RPT-Evergreen-2006~2008 (RMB)" xfId="12986"/>
    <cellStyle name="_CCB.HO.2002 Jnl summary by jnl.GL PRC 41-80.grouped.031221_CCB.HO.2003 Jnl summary by jnl.GL PRC 13-20.031221" xfId="12988"/>
    <cellStyle name="_CCB.HO.2002 Jnl summary by jnl.GL PRC 41-80.grouped.031221_CCB.HO.2003 Jnl summary by jnl.GL PRC 13-20.031221 1" xfId="12990"/>
    <cellStyle name="_CCB.HO.2002 Jnl summary by jnl.GL PRC 41-80.grouped.031221_CCB.HO.2003 Jnl summary by jnl.GL PRC 13-20.031221 1 2" xfId="12992"/>
    <cellStyle name="_CCB.HO.2002 Jnl summary by jnl.GL PRC 41-80.grouped.031221_CCB.HO.2003 Jnl summary by jnl.GL PRC 13-20.031221 2" xfId="12995"/>
    <cellStyle name="_CCB.HO.2002 Jnl summary by jnl.GL PRC 41-80.grouped.031221_CCB.HO.2003 Jnl summary by jnl.GL PRC 13-20.031221 2 2" xfId="12998"/>
    <cellStyle name="_CCB.HO.2002 Jnl summary by jnl.GL PRC 41-80.grouped.031221_CCB.HO.2003 Jnl summary by jnl.GL PRC 13-20.031221_CCB.Dec03AuditPack.GL.V2" xfId="12999"/>
    <cellStyle name="_CCB.HO.2002 Jnl summary by jnl.GL PRC 41-80.grouped.031221_CCB.HO.2003 Jnl summary by jnl.GL PRC 13-20.031221_CCB.Dec03AuditPack.GL.V2 1" xfId="13000"/>
    <cellStyle name="_CCB.HO.2002 Jnl summary by jnl.GL PRC 41-80.grouped.031221_CCB.HO.2003 Jnl summary by jnl.GL PRC 13-20.031221_CCB.Dec03AuditPack.GL.V2 1 2" xfId="13001"/>
    <cellStyle name="_CCB.HO.2002 Jnl summary by jnl.GL PRC 41-80.grouped.031221_CCB.HO.2003 Jnl summary by jnl.GL PRC 13-20.031221_CCB.Dec03AuditPack.GL.V2 2" xfId="3435"/>
    <cellStyle name="_CCB.HO.2002 Jnl summary by jnl.GL PRC 41-80.grouped.031221_CCB.HO.2003 Jnl summary by jnl.GL PRC 13-20.031221_CCB.Dec03AuditPack.GL.V2 2 2" xfId="13002"/>
    <cellStyle name="_CCB.HO.2002 Jnl summary by jnl.GL PRC 41-80.grouped.031221_CCB.HO.2003 Jnl summary by jnl.GL PRC 13-20.031221_CCB.Dec03AuditPack.GL.V2_RPT-Evergreen-2006~2008 (RMB)" xfId="13004"/>
    <cellStyle name="_CCB.HO.2002 Jnl summary by jnl.GL PRC 41-80.grouped.031221_CCB.HO.2003 Jnl summary by jnl.GL PRC 13-20.031221_RPT-Evergreen-2006~2008 (RMB)" xfId="13008"/>
    <cellStyle name="_CCB.HO.2002 Jnl summary by jnl.GL PRC 41-80.grouped.031221_RPT-Evergreen-2006~2008 (RMB)" xfId="13009"/>
    <cellStyle name="_CCB.HO.2003 Jnl summary by jnl.GL PRC 11&amp;12&amp;68.031221" xfId="13010"/>
    <cellStyle name="_CCB.HO.2003 Jnl summary by jnl.GL PRC 11&amp;12&amp;68.031221 1" xfId="13012"/>
    <cellStyle name="_CCB.HO.2003 Jnl summary by jnl.GL PRC 11&amp;12&amp;68.031221 1 2" xfId="13015"/>
    <cellStyle name="_CCB.HO.2003 Jnl summary by jnl.GL PRC 11&amp;12&amp;68.031221 2" xfId="13021"/>
    <cellStyle name="_CCB.HO.2003 Jnl summary by jnl.GL PRC 11&amp;12&amp;68.031221 2 2" xfId="13025"/>
    <cellStyle name="_CCB.HO.2003 Jnl summary by jnl.GL PRC 11&amp;12&amp;68.031221 3" xfId="13028"/>
    <cellStyle name="_CCB.HO.2003 Jnl summary by jnl.GL PRC 11&amp;12&amp;68.031221_08年1-12月宝成十大客户" xfId="13032"/>
    <cellStyle name="_CCB.HO.2003 Jnl summary by jnl.GL PRC 11&amp;12&amp;68.031221_08年1-12月宝成十大客户 1" xfId="6673"/>
    <cellStyle name="_CCB.HO.2003 Jnl summary by jnl.GL PRC 11&amp;12&amp;68.031221_08年1-12月宝成十大客户 1 2" xfId="13034"/>
    <cellStyle name="_CCB.HO.2003 Jnl summary by jnl.GL PRC 11&amp;12&amp;68.031221_08年1-12月宝成十大客户 2" xfId="13037"/>
    <cellStyle name="_CCB.HO.2003 Jnl summary by jnl.GL PRC 11&amp;12&amp;68.031221_08年1-12月宝成十大客户 2 2" xfId="13038"/>
    <cellStyle name="_CCB.HO.2003 Jnl summary by jnl.GL PRC 11&amp;12&amp;68.031221_08年1-12月宝成十大客户 3" xfId="2339"/>
    <cellStyle name="_CCB.HO.2003 Jnl summary by jnl.GL PRC 11&amp;12&amp;68.031221_08年1-12月宝成十大客户_Baocheng PRC FS #0302_30.06.2009" xfId="13039"/>
    <cellStyle name="_CCB.HO.2003 Jnl summary by jnl.GL PRC 11&amp;12&amp;68.031221_08年1-12月宝成十大客户_Baocheng PRC FS #0302_30.06.2009 1" xfId="11806"/>
    <cellStyle name="_CCB.HO.2003 Jnl summary by jnl.GL PRC 11&amp;12&amp;68.031221_08年1-12月宝成十大客户_Baocheng PRC FS #0302_30.06.2009 1 2" xfId="13040"/>
    <cellStyle name="_CCB.HO.2003 Jnl summary by jnl.GL PRC 11&amp;12&amp;68.031221_08年1-12月宝成十大客户_Baocheng PRC FS #0302_30.06.2009 2" xfId="13041"/>
    <cellStyle name="_CCB.HO.2003 Jnl summary by jnl.GL PRC 11&amp;12&amp;68.031221_08年1-12月宝成十大客户_Baocheng PRC FS #0302_30.06.2009 2 2" xfId="13042"/>
    <cellStyle name="_CCB.HO.2003 Jnl summary by jnl.GL PRC 11&amp;12&amp;68.031221_08年1-12月宝成十大客户_Baocheng PRC FS #0302_30.06.2009 3" xfId="13043"/>
    <cellStyle name="_CCB.HO.2003 Jnl summary by jnl.GL PRC 11&amp;12&amp;68.031221_2007 HKD" xfId="13045"/>
    <cellStyle name="_CCB.HO.2003 Jnl summary by jnl.GL PRC 11&amp;12&amp;68.031221_2007 HKD 1" xfId="9571"/>
    <cellStyle name="_CCB.HO.2003 Jnl summary by jnl.GL PRC 11&amp;12&amp;68.031221_2007 HKD 1 2" xfId="9573"/>
    <cellStyle name="_CCB.HO.2003 Jnl summary by jnl.GL PRC 11&amp;12&amp;68.031221_2007 HKD 2" xfId="13047"/>
    <cellStyle name="_CCB.HO.2003 Jnl summary by jnl.GL PRC 11&amp;12&amp;68.031221_2007 HKD 2 2" xfId="9393"/>
    <cellStyle name="_CCB.HO.2003 Jnl summary by jnl.GL PRC 11&amp;12&amp;68.031221_2007 HKD 3" xfId="13048"/>
    <cellStyle name="_CCB.HO.2003 Jnl summary by jnl.GL PRC 11&amp;12&amp;68.031221_A500 summary-24 Mar 09" xfId="13050"/>
    <cellStyle name="_CCB.HO.2003 Jnl summary by jnl.GL PRC 11&amp;12&amp;68.031221_A500 summary-24 Mar 09 1" xfId="13054"/>
    <cellStyle name="_CCB.HO.2003 Jnl summary by jnl.GL PRC 11&amp;12&amp;68.031221_A500 summary-24 Mar 09 1 2" xfId="13056"/>
    <cellStyle name="_CCB.HO.2003 Jnl summary by jnl.GL PRC 11&amp;12&amp;68.031221_A500 summary-24 Mar 09 2" xfId="13059"/>
    <cellStyle name="_CCB.HO.2003 Jnl summary by jnl.GL PRC 11&amp;12&amp;68.031221_A500 summary-24 Mar 09 2 2" xfId="11705"/>
    <cellStyle name="_CCB.HO.2003 Jnl summary by jnl.GL PRC 11&amp;12&amp;68.031221_A500 summary-24 Mar 09 3" xfId="13061"/>
    <cellStyle name="_CCB.HO.2003 Jnl summary by jnl.GL PRC 11&amp;12&amp;68.031221_A500 summary-24 Mar 09_2007 HKD" xfId="13062"/>
    <cellStyle name="_CCB.HO.2003 Jnl summary by jnl.GL PRC 11&amp;12&amp;68.031221_A500 summary-24 Mar 09_2007 HKD 1" xfId="13063"/>
    <cellStyle name="_CCB.HO.2003 Jnl summary by jnl.GL PRC 11&amp;12&amp;68.031221_A500 summary-24 Mar 09_2007 HKD 1 2" xfId="13064"/>
    <cellStyle name="_CCB.HO.2003 Jnl summary by jnl.GL PRC 11&amp;12&amp;68.031221_A500 summary-24 Mar 09_2007 HKD 2" xfId="13066"/>
    <cellStyle name="_CCB.HO.2003 Jnl summary by jnl.GL PRC 11&amp;12&amp;68.031221_A500 summary-24 Mar 09_2007 HKD 2 2" xfId="13067"/>
    <cellStyle name="_CCB.HO.2003 Jnl summary by jnl.GL PRC 11&amp;12&amp;68.031221_A500 summary-24 Mar 09_2007 HKD 3" xfId="13068"/>
    <cellStyle name="_CCB.HO.2003 Jnl summary by jnl.GL PRC 11&amp;12&amp;68.031221_A500 summary-24 Mar 09_Baocheng FS_0302_30.06.2009" xfId="13069"/>
    <cellStyle name="_CCB.HO.2003 Jnl summary by jnl.GL PRC 11&amp;12&amp;68.031221_A500 summary-24 Mar 09_Baocheng FS_0302_30.06.2009 1" xfId="13070"/>
    <cellStyle name="_CCB.HO.2003 Jnl summary by jnl.GL PRC 11&amp;12&amp;68.031221_A500 summary-24 Mar 09_Baocheng FS_0302_30.06.2009 1 2" xfId="13073"/>
    <cellStyle name="_CCB.HO.2003 Jnl summary by jnl.GL PRC 11&amp;12&amp;68.031221_A500 summary-24 Mar 09_Baocheng FS_0302_30.06.2009 2" xfId="13074"/>
    <cellStyle name="_CCB.HO.2003 Jnl summary by jnl.GL PRC 11&amp;12&amp;68.031221_A500 summary-24 Mar 09_Baocheng FS_0302_30.06.2009 2 2" xfId="13075"/>
    <cellStyle name="_CCB.HO.2003 Jnl summary by jnl.GL PRC 11&amp;12&amp;68.031221_A500 summary-24 Mar 09_Baocheng FS_0302_30.06.2009 3" xfId="13076"/>
    <cellStyle name="_CCB.HO.2003 Jnl summary by jnl.GL PRC 11&amp;12&amp;68.031221_A500 summary-24 Mar 09_DCD FS#0101_30.06.2009_cc" xfId="13077"/>
    <cellStyle name="_CCB.HO.2003 Jnl summary by jnl.GL PRC 11&amp;12&amp;68.031221_A500 summary-24 Mar 09_DCD FS#0101_30.06.2009_cc 1" xfId="13078"/>
    <cellStyle name="_CCB.HO.2003 Jnl summary by jnl.GL PRC 11&amp;12&amp;68.031221_A500 summary-24 Mar 09_DCD FS#0101_30.06.2009_cc 1 2" xfId="13080"/>
    <cellStyle name="_CCB.HO.2003 Jnl summary by jnl.GL PRC 11&amp;12&amp;68.031221_A500 summary-24 Mar 09_DCD FS#0101_30.06.2009_cc 2" xfId="13083"/>
    <cellStyle name="_CCB.HO.2003 Jnl summary by jnl.GL PRC 11&amp;12&amp;68.031221_A500 summary-24 Mar 09_DCD FS#0101_30.06.2009_cc 2 2" xfId="11993"/>
    <cellStyle name="_CCB.HO.2003 Jnl summary by jnl.GL PRC 11&amp;12&amp;68.031221_A500 summary-24 Mar 09_DCD FS#0101_30.06.2009_cc 3" xfId="13085"/>
    <cellStyle name="_CCB.HO.2003 Jnl summary by jnl.GL PRC 11&amp;12&amp;68.031221_A500 summary-24 Mar 09_Engineering FS#0301_30.06.2009" xfId="13087"/>
    <cellStyle name="_CCB.HO.2003 Jnl summary by jnl.GL PRC 11&amp;12&amp;68.031221_A500 summary-24 Mar 09_Engineering FS#0301_30.06.2009 1" xfId="13089"/>
    <cellStyle name="_CCB.HO.2003 Jnl summary by jnl.GL PRC 11&amp;12&amp;68.031221_A500 summary-24 Mar 09_Engineering FS#0301_30.06.2009 1 2" xfId="13094"/>
    <cellStyle name="_CCB.HO.2003 Jnl summary by jnl.GL PRC 11&amp;12&amp;68.031221_A500 summary-24 Mar 09_Engineering FS#0301_30.06.2009 2" xfId="13096"/>
    <cellStyle name="_CCB.HO.2003 Jnl summary by jnl.GL PRC 11&amp;12&amp;68.031221_A500 summary-24 Mar 09_Engineering FS#0301_30.06.2009 2 2" xfId="13099"/>
    <cellStyle name="_CCB.HO.2003 Jnl summary by jnl.GL PRC 11&amp;12&amp;68.031221_A500 summary-24 Mar 09_Engineering FS#0301_30.06.2009 3" xfId="13101"/>
    <cellStyle name="_CCB.HO.2003 Jnl summary by jnl.GL PRC 11&amp;12&amp;68.031221_A500 summary-24 Mar 09_GBT Sales analysis_06.2009_v3" xfId="13103"/>
    <cellStyle name="_CCB.HO.2003 Jnl summary by jnl.GL PRC 11&amp;12&amp;68.031221_A500 summary-24 Mar 09_GBT Sales analysis_06.2009_v3 1" xfId="13105"/>
    <cellStyle name="_CCB.HO.2003 Jnl summary by jnl.GL PRC 11&amp;12&amp;68.031221_A500 summary-24 Mar 09_GBT Sales analysis_06.2009_v3 1 2" xfId="13107"/>
    <cellStyle name="_CCB.HO.2003 Jnl summary by jnl.GL PRC 11&amp;12&amp;68.031221_A500 summary-24 Mar 09_GBT Sales analysis_06.2009_v3 2" xfId="13109"/>
    <cellStyle name="_CCB.HO.2003 Jnl summary by jnl.GL PRC 11&amp;12&amp;68.031221_A500 summary-24 Mar 09_GBT Sales analysis_06.2009_v3 2 2" xfId="13112"/>
    <cellStyle name="_CCB.HO.2003 Jnl summary by jnl.GL PRC 11&amp;12&amp;68.031221_A500 summary-24 Mar 09_GBT Sales analysis_06.2009_v3 3" xfId="13113"/>
    <cellStyle name="_CCB.HO.2003 Jnl summary by jnl.GL PRC 11&amp;12&amp;68.031221_A500 summary-24 Mar 09_Unrealized Profit" xfId="13116"/>
    <cellStyle name="_CCB.HO.2003 Jnl summary by jnl.GL PRC 11&amp;12&amp;68.031221_A500 summary-24 Mar 09_Unrealized Profit 1" xfId="13117"/>
    <cellStyle name="_CCB.HO.2003 Jnl summary by jnl.GL PRC 11&amp;12&amp;68.031221_A500 summary-24 Mar 09_Unrealized Profit 1 2" xfId="13118"/>
    <cellStyle name="_CCB.HO.2003 Jnl summary by jnl.GL PRC 11&amp;12&amp;68.031221_A500 summary-24 Mar 09_Unrealized Profit 2" xfId="13119"/>
    <cellStyle name="_CCB.HO.2003 Jnl summary by jnl.GL PRC 11&amp;12&amp;68.031221_A500 summary-24 Mar 09_Unrealized Profit 2 2" xfId="13120"/>
    <cellStyle name="_CCB.HO.2003 Jnl summary by jnl.GL PRC 11&amp;12&amp;68.031221_A500 summary-24 Mar 09_Unrealized Profit 3" xfId="13121"/>
    <cellStyle name="_CCB.HO.2003 Jnl summary by jnl.GL PRC 11&amp;12&amp;68.031221_Baocheng FS_0302_30.06.2009" xfId="13122"/>
    <cellStyle name="_CCB.HO.2003 Jnl summary by jnl.GL PRC 11&amp;12&amp;68.031221_Baocheng FS_0302_30.06.2009 1" xfId="13124"/>
    <cellStyle name="_CCB.HO.2003 Jnl summary by jnl.GL PRC 11&amp;12&amp;68.031221_Baocheng FS_0302_30.06.2009 1 2" xfId="13126"/>
    <cellStyle name="_CCB.HO.2003 Jnl summary by jnl.GL PRC 11&amp;12&amp;68.031221_Baocheng FS_0302_30.06.2009 2" xfId="13127"/>
    <cellStyle name="_CCB.HO.2003 Jnl summary by jnl.GL PRC 11&amp;12&amp;68.031221_Baocheng FS_0302_30.06.2009 2 2" xfId="13128"/>
    <cellStyle name="_CCB.HO.2003 Jnl summary by jnl.GL PRC 11&amp;12&amp;68.031221_Baocheng FS_0302_30.06.2009 3" xfId="13129"/>
    <cellStyle name="_CCB.HO.2003 Jnl summary by jnl.GL PRC 11&amp;12&amp;68.031221_Baocheng FS_31.05.2009" xfId="13130"/>
    <cellStyle name="_CCB.HO.2003 Jnl summary by jnl.GL PRC 11&amp;12&amp;68.031221_Baocheng FS_31.05.2009 1" xfId="4146"/>
    <cellStyle name="_CCB.HO.2003 Jnl summary by jnl.GL PRC 11&amp;12&amp;68.031221_Baocheng FS_31.05.2009 1 2" xfId="7703"/>
    <cellStyle name="_CCB.HO.2003 Jnl summary by jnl.GL PRC 11&amp;12&amp;68.031221_Baocheng FS_31.05.2009 2" xfId="13133"/>
    <cellStyle name="_CCB.HO.2003 Jnl summary by jnl.GL PRC 11&amp;12&amp;68.031221_Baocheng FS_31.05.2009 2 2" xfId="13135"/>
    <cellStyle name="_CCB.HO.2003 Jnl summary by jnl.GL PRC 11&amp;12&amp;68.031221_Baocheng FS_31.05.2009 3" xfId="13136"/>
    <cellStyle name="_CCB.HO.2003 Jnl summary by jnl.GL PRC 11&amp;12&amp;68.031221_Baocheng PRC FS #0302_30.06.2009" xfId="13138"/>
    <cellStyle name="_CCB.HO.2003 Jnl summary by jnl.GL PRC 11&amp;12&amp;68.031221_Baocheng PRC FS #0302_30.06.2009 1" xfId="13141"/>
    <cellStyle name="_CCB.HO.2003 Jnl summary by jnl.GL PRC 11&amp;12&amp;68.031221_Baocheng PRC FS #0302_30.06.2009 1 2" xfId="13142"/>
    <cellStyle name="_CCB.HO.2003 Jnl summary by jnl.GL PRC 11&amp;12&amp;68.031221_Baocheng PRC FS #0302_30.06.2009 2" xfId="13145"/>
    <cellStyle name="_CCB.HO.2003 Jnl summary by jnl.GL PRC 11&amp;12&amp;68.031221_Baocheng PRC FS #0302_30.06.2009 2 2" xfId="13146"/>
    <cellStyle name="_CCB.HO.2003 Jnl summary by jnl.GL PRC 11&amp;12&amp;68.031221_Baocheng PRC FS #0302_30.06.2009 3" xfId="13147"/>
    <cellStyle name="_CCB.HO.2003 Jnl summary by jnl.GL PRC 11&amp;12&amp;68.031221_Baocheng#0302 FS_31.12.2007 (per audit)" xfId="13149"/>
    <cellStyle name="_CCB.HO.2003 Jnl summary by jnl.GL PRC 11&amp;12&amp;68.031221_Baocheng#0302 FS_31.12.2007 (per audit) 1" xfId="13152"/>
    <cellStyle name="_CCB.HO.2003 Jnl summary by jnl.GL PRC 11&amp;12&amp;68.031221_Baocheng#0302 FS_31.12.2007 (per audit) 1 2" xfId="13153"/>
    <cellStyle name="_CCB.HO.2003 Jnl summary by jnl.GL PRC 11&amp;12&amp;68.031221_Baocheng#0302 FS_31.12.2007 (per audit) 2" xfId="13154"/>
    <cellStyle name="_CCB.HO.2003 Jnl summary by jnl.GL PRC 11&amp;12&amp;68.031221_Baocheng#0302 FS_31.12.2007 (per audit) 2 2" xfId="7520"/>
    <cellStyle name="_CCB.HO.2003 Jnl summary by jnl.GL PRC 11&amp;12&amp;68.031221_Baocheng#0302 FS_31.12.2007 (per audit) 3" xfId="13157"/>
    <cellStyle name="_CCB.HO.2003 Jnl summary by jnl.GL PRC 11&amp;12&amp;68.031221_Dahe PRC FS_31.12.2008_v2" xfId="10599"/>
    <cellStyle name="_CCB.HO.2003 Jnl summary by jnl.GL PRC 11&amp;12&amp;68.031221_Dahe PRC FS_31.12.2008_v2 1" xfId="13158"/>
    <cellStyle name="_CCB.HO.2003 Jnl summary by jnl.GL PRC 11&amp;12&amp;68.031221_Dahe PRC FS_31.12.2008_v2 1 2" xfId="13159"/>
    <cellStyle name="_CCB.HO.2003 Jnl summary by jnl.GL PRC 11&amp;12&amp;68.031221_Dahe PRC FS_31.12.2008_v2 2" xfId="10602"/>
    <cellStyle name="_CCB.HO.2003 Jnl summary by jnl.GL PRC 11&amp;12&amp;68.031221_Dahe PRC FS_31.12.2008_v2 2 2" xfId="10604"/>
    <cellStyle name="_CCB.HO.2003 Jnl summary by jnl.GL PRC 11&amp;12&amp;68.031221_Dahe PRC FS_31.12.2008_v2 3" xfId="10607"/>
    <cellStyle name="_CCB.HO.2003 Jnl summary by jnl.GL PRC 11&amp;12&amp;68.031221_DCD FS#0101_30.06.2009_cc" xfId="13160"/>
    <cellStyle name="_CCB.HO.2003 Jnl summary by jnl.GL PRC 11&amp;12&amp;68.031221_DCD FS#0101_30.06.2009_cc 1" xfId="13163"/>
    <cellStyle name="_CCB.HO.2003 Jnl summary by jnl.GL PRC 11&amp;12&amp;68.031221_DCD FS#0101_30.06.2009_cc 1 2" xfId="13165"/>
    <cellStyle name="_CCB.HO.2003 Jnl summary by jnl.GL PRC 11&amp;12&amp;68.031221_DCD FS#0101_30.06.2009_cc 2" xfId="13169"/>
    <cellStyle name="_CCB.HO.2003 Jnl summary by jnl.GL PRC 11&amp;12&amp;68.031221_DCD FS#0101_30.06.2009_cc 2 2" xfId="13170"/>
    <cellStyle name="_CCB.HO.2003 Jnl summary by jnl.GL PRC 11&amp;12&amp;68.031221_DCD FS#0101_30.06.2009_cc 3" xfId="13171"/>
    <cellStyle name="_CCB.HO.2003 Jnl summary by jnl.GL PRC 11&amp;12&amp;68.031221_Engineering FS#0301_30.06.2009" xfId="3902"/>
    <cellStyle name="_CCB.HO.2003 Jnl summary by jnl.GL PRC 11&amp;12&amp;68.031221_Engineering FS#0301_30.06.2009 1" xfId="13172"/>
    <cellStyle name="_CCB.HO.2003 Jnl summary by jnl.GL PRC 11&amp;12&amp;68.031221_Engineering FS#0301_30.06.2009 1 2" xfId="13176"/>
    <cellStyle name="_CCB.HO.2003 Jnl summary by jnl.GL PRC 11&amp;12&amp;68.031221_Engineering FS#0301_30.06.2009 2" xfId="13178"/>
    <cellStyle name="_CCB.HO.2003 Jnl summary by jnl.GL PRC 11&amp;12&amp;68.031221_Engineering FS#0301_30.06.2009 2 2" xfId="5245"/>
    <cellStyle name="_CCB.HO.2003 Jnl summary by jnl.GL PRC 11&amp;12&amp;68.031221_Engineering FS#0301_30.06.2009 3" xfId="13181"/>
    <cellStyle name="_CCB.HO.2003 Jnl summary by jnl.GL PRC 11&amp;12&amp;68.031221_Engineering FS_31.05.2009" xfId="13184"/>
    <cellStyle name="_CCB.HO.2003 Jnl summary by jnl.GL PRC 11&amp;12&amp;68.031221_Engineering FS_31.05.2009 1" xfId="13186"/>
    <cellStyle name="_CCB.HO.2003 Jnl summary by jnl.GL PRC 11&amp;12&amp;68.031221_Engineering FS_31.05.2009 1 2" xfId="13188"/>
    <cellStyle name="_CCB.HO.2003 Jnl summary by jnl.GL PRC 11&amp;12&amp;68.031221_Engineering FS_31.05.2009 2" xfId="13190"/>
    <cellStyle name="_CCB.HO.2003 Jnl summary by jnl.GL PRC 11&amp;12&amp;68.031221_Engineering FS_31.05.2009 2 2" xfId="9105"/>
    <cellStyle name="_CCB.HO.2003 Jnl summary by jnl.GL PRC 11&amp;12&amp;68.031221_Engineering FS_31.05.2009 3" xfId="13191"/>
    <cellStyle name="_CCB.HO.2003 Jnl summary by jnl.GL PRC 11&amp;12&amp;68.031221_Engineering PRC FS #0301_30.06. 2009" xfId="13195"/>
    <cellStyle name="_CCB.HO.2003 Jnl summary by jnl.GL PRC 11&amp;12&amp;68.031221_Engineering PRC FS #0301_30.06. 2009 1" xfId="13197"/>
    <cellStyle name="_CCB.HO.2003 Jnl summary by jnl.GL PRC 11&amp;12&amp;68.031221_Engineering PRC FS #0301_30.06. 2009 1 2" xfId="13198"/>
    <cellStyle name="_CCB.HO.2003 Jnl summary by jnl.GL PRC 11&amp;12&amp;68.031221_Engineering PRC FS #0301_30.06. 2009 2" xfId="13201"/>
    <cellStyle name="_CCB.HO.2003 Jnl summary by jnl.GL PRC 11&amp;12&amp;68.031221_Engineering PRC FS #0301_30.06. 2009 2 2" xfId="13203"/>
    <cellStyle name="_CCB.HO.2003 Jnl summary by jnl.GL PRC 11&amp;12&amp;68.031221_Engineering PRC FS #0301_30.06. 2009 3" xfId="13206"/>
    <cellStyle name="_CCB.HO.2003 Jnl summary by jnl.GL PRC 11&amp;12&amp;68.031221_Engineering PRC FS #0301_30.06.2009" xfId="13208"/>
    <cellStyle name="_CCB.HO.2003 Jnl summary by jnl.GL PRC 11&amp;12&amp;68.031221_Engineering PRC FS #0301_30.06.2009 1" xfId="13210"/>
    <cellStyle name="_CCB.HO.2003 Jnl summary by jnl.GL PRC 11&amp;12&amp;68.031221_Engineering PRC FS #0301_30.06.2009 1 2" xfId="13212"/>
    <cellStyle name="_CCB.HO.2003 Jnl summary by jnl.GL PRC 11&amp;12&amp;68.031221_Engineering PRC FS #0301_30.06.2009 2" xfId="13213"/>
    <cellStyle name="_CCB.HO.2003 Jnl summary by jnl.GL PRC 11&amp;12&amp;68.031221_Engineering PRC FS #0301_30.06.2009 2 2" xfId="13214"/>
    <cellStyle name="_CCB.HO.2003 Jnl summary by jnl.GL PRC 11&amp;12&amp;68.031221_Engineering PRC FS #0301_30.06.2009 3" xfId="13215"/>
    <cellStyle name="_CCB.HO.2003 Jnl summary by jnl.GL PRC 11&amp;12&amp;68.031221_Engineering#0301 FS_31.12.2007 (per audit)" xfId="13217"/>
    <cellStyle name="_CCB.HO.2003 Jnl summary by jnl.GL PRC 11&amp;12&amp;68.031221_Engineering#0301 FS_31.12.2007 (per audit) 1" xfId="13218"/>
    <cellStyle name="_CCB.HO.2003 Jnl summary by jnl.GL PRC 11&amp;12&amp;68.031221_Engineering#0301 FS_31.12.2007 (per audit) 1 2" xfId="13219"/>
    <cellStyle name="_CCB.HO.2003 Jnl summary by jnl.GL PRC 11&amp;12&amp;68.031221_Engineering#0301 FS_31.12.2007 (per audit) 2" xfId="13220"/>
    <cellStyle name="_CCB.HO.2003 Jnl summary by jnl.GL PRC 11&amp;12&amp;68.031221_Engineering#0301 FS_31.12.2007 (per audit) 2 2" xfId="13221"/>
    <cellStyle name="_CCB.HO.2003 Jnl summary by jnl.GL PRC 11&amp;12&amp;68.031221_Engineering#0301 FS_31.12.2007 (per audit) 3" xfId="13223"/>
    <cellStyle name="_CCB.HO.2003 Jnl summary by jnl.GL PRC 11&amp;12&amp;68.031221_GBT Bio Chemical#0502 FS_31.12.2007 (per audit)" xfId="13224"/>
    <cellStyle name="_CCB.HO.2003 Jnl summary by jnl.GL PRC 11&amp;12&amp;68.031221_GBT Bio Chemical#0502 FS_31.12.2007 (per audit) 1" xfId="13230"/>
    <cellStyle name="_CCB.HO.2003 Jnl summary by jnl.GL PRC 11&amp;12&amp;68.031221_GBT Bio Chemical#0502 FS_31.12.2007 (per audit) 1 2" xfId="13233"/>
    <cellStyle name="_CCB.HO.2003 Jnl summary by jnl.GL PRC 11&amp;12&amp;68.031221_GBT Bio Chemical#0502 FS_31.12.2007 (per audit) 2" xfId="13235"/>
    <cellStyle name="_CCB.HO.2003 Jnl summary by jnl.GL PRC 11&amp;12&amp;68.031221_GBT Bio Chemical#0502 FS_31.12.2007 (per audit) 2 2" xfId="2345"/>
    <cellStyle name="_CCB.HO.2003 Jnl summary by jnl.GL PRC 11&amp;12&amp;68.031221_GBT Bio Chemical#0502 FS_31.12.2007 (per audit) 3" xfId="6185"/>
    <cellStyle name="_CCB.HO.2003 Jnl summary by jnl.GL PRC 11&amp;12&amp;68.031221_GBT Bio Chemical#0502 FS_31.12.2007 (per audit)_2007 HKD" xfId="13240"/>
    <cellStyle name="_CCB.HO.2003 Jnl summary by jnl.GL PRC 11&amp;12&amp;68.031221_GBT Bio Chemical#0502 FS_31.12.2007 (per audit)_2007 HKD 1" xfId="7338"/>
    <cellStyle name="_CCB.HO.2003 Jnl summary by jnl.GL PRC 11&amp;12&amp;68.031221_GBT Bio Chemical#0502 FS_31.12.2007 (per audit)_2007 HKD 1 2" xfId="13241"/>
    <cellStyle name="_CCB.HO.2003 Jnl summary by jnl.GL PRC 11&amp;12&amp;68.031221_GBT Bio Chemical#0502 FS_31.12.2007 (per audit)_2007 HKD 2" xfId="13242"/>
    <cellStyle name="_CCB.HO.2003 Jnl summary by jnl.GL PRC 11&amp;12&amp;68.031221_GBT Bio Chemical#0502 FS_31.12.2007 (per audit)_2007 HKD 2 2" xfId="13243"/>
    <cellStyle name="_CCB.HO.2003 Jnl summary by jnl.GL PRC 11&amp;12&amp;68.031221_GBT Bio Chemical#0502 FS_31.12.2007 (per audit)_2007 HKD 3" xfId="13245"/>
    <cellStyle name="_CCB.HO.2003 Jnl summary by jnl.GL PRC 11&amp;12&amp;68.031221_GBT Bio Chemical#0502 FS_31.12.2007 (per audit)_Analysis of Polyol Prodn 2008" xfId="13246"/>
    <cellStyle name="_CCB.HO.2003 Jnl summary by jnl.GL PRC 11&amp;12&amp;68.031221_GBT Bio Chemical#0502 FS_31.12.2007 (per audit)_Analysis of Polyol Prodn 2008 1" xfId="13248"/>
    <cellStyle name="_CCB.HO.2003 Jnl summary by jnl.GL PRC 11&amp;12&amp;68.031221_GBT Bio Chemical#0502 FS_31.12.2007 (per audit)_Analysis of Polyol Prodn 2008 1 2" xfId="13249"/>
    <cellStyle name="_CCB.HO.2003 Jnl summary by jnl.GL PRC 11&amp;12&amp;68.031221_GBT Bio Chemical#0502 FS_31.12.2007 (per audit)_Analysis of Polyol Prodn 2008 2" xfId="13250"/>
    <cellStyle name="_CCB.HO.2003 Jnl summary by jnl.GL PRC 11&amp;12&amp;68.031221_GBT Bio Chemical#0502 FS_31.12.2007 (per audit)_Analysis of Polyol Prodn 2008 2 2" xfId="13251"/>
    <cellStyle name="_CCB.HO.2003 Jnl summary by jnl.GL PRC 11&amp;12&amp;68.031221_GBT Bio Chemical#0502 FS_31.12.2007 (per audit)_Analysis of Polyol Prodn 2008 3" xfId="13252"/>
    <cellStyle name="_CCB.HO.2003 Jnl summary by jnl.GL PRC 11&amp;12&amp;68.031221_GBT Bio Chemical#0502 FS_31.12.2007 (per audit)_Analysis of Polyol Prodn 2008_2007 HKD" xfId="13253"/>
    <cellStyle name="_CCB.HO.2003 Jnl summary by jnl.GL PRC 11&amp;12&amp;68.031221_GBT Bio Chemical#0502 FS_31.12.2007 (per audit)_Analysis of Polyol Prodn 2008_2007 HKD 1" xfId="13254"/>
    <cellStyle name="_CCB.HO.2003 Jnl summary by jnl.GL PRC 11&amp;12&amp;68.031221_GBT Bio Chemical#0502 FS_31.12.2007 (per audit)_Analysis of Polyol Prodn 2008_2007 HKD 1 2" xfId="13255"/>
    <cellStyle name="_CCB.HO.2003 Jnl summary by jnl.GL PRC 11&amp;12&amp;68.031221_GBT Bio Chemical#0502 FS_31.12.2007 (per audit)_Analysis of Polyol Prodn 2008_2007 HKD 2" xfId="12773"/>
    <cellStyle name="_CCB.HO.2003 Jnl summary by jnl.GL PRC 11&amp;12&amp;68.031221_GBT Bio Chemical#0502 FS_31.12.2007 (per audit)_Analysis of Polyol Prodn 2008_2007 HKD 2 2" xfId="12779"/>
    <cellStyle name="_CCB.HO.2003 Jnl summary by jnl.GL PRC 11&amp;12&amp;68.031221_GBT Bio Chemical#0502 FS_31.12.2007 (per audit)_Analysis of Polyol Prodn 2008_2007 HKD 3" xfId="13257"/>
    <cellStyle name="_CCB.HO.2003 Jnl summary by jnl.GL PRC 11&amp;12&amp;68.031221_GBT Bio Chemical#0502 FS_31.12.2007 (per audit)_Analysis of Polyol Prodn 2008_GBT Sales analysis_06.2009_v3" xfId="13258"/>
    <cellStyle name="_CCB.HO.2003 Jnl summary by jnl.GL PRC 11&amp;12&amp;68.031221_GBT Bio Chemical#0502 FS_31.12.2007 (per audit)_Analysis of Polyol Prodn 2008_GBT Sales analysis_06.2009_v3 1" xfId="13262"/>
    <cellStyle name="_CCB.HO.2003 Jnl summary by jnl.GL PRC 11&amp;12&amp;68.031221_GBT Bio Chemical#0502 FS_31.12.2007 (per audit)_Analysis of Polyol Prodn 2008_GBT Sales analysis_06.2009_v3 1 2" xfId="13263"/>
    <cellStyle name="_CCB.HO.2003 Jnl summary by jnl.GL PRC 11&amp;12&amp;68.031221_GBT Bio Chemical#0502 FS_31.12.2007 (per audit)_Analysis of Polyol Prodn 2008_GBT Sales analysis_06.2009_v3 2" xfId="13265"/>
    <cellStyle name="_CCB.HO.2003 Jnl summary by jnl.GL PRC 11&amp;12&amp;68.031221_GBT Bio Chemical#0502 FS_31.12.2007 (per audit)_Analysis of Polyol Prodn 2008_GBT Sales analysis_06.2009_v3 2 2" xfId="13266"/>
    <cellStyle name="_CCB.HO.2003 Jnl summary by jnl.GL PRC 11&amp;12&amp;68.031221_GBT Bio Chemical#0502 FS_31.12.2007 (per audit)_Analysis of Polyol Prodn 2008_GBT Sales analysis_06.2009_v3 3" xfId="13267"/>
    <cellStyle name="_CCB.HO.2003 Jnl summary by jnl.GL PRC 11&amp;12&amp;68.031221_GBT Bio Chemical#0502 FS_31.12.2007 (per audit)_Analysis of Polyol Prodn 2008_Unrealized Profit" xfId="13270"/>
    <cellStyle name="_CCB.HO.2003 Jnl summary by jnl.GL PRC 11&amp;12&amp;68.031221_GBT Bio Chemical#0502 FS_31.12.2007 (per audit)_Analysis of Polyol Prodn 2008_Unrealized Profit 1" xfId="13271"/>
    <cellStyle name="_CCB.HO.2003 Jnl summary by jnl.GL PRC 11&amp;12&amp;68.031221_GBT Bio Chemical#0502 FS_31.12.2007 (per audit)_Analysis of Polyol Prodn 2008_Unrealized Profit 1 2" xfId="13272"/>
    <cellStyle name="_CCB.HO.2003 Jnl summary by jnl.GL PRC 11&amp;12&amp;68.031221_GBT Bio Chemical#0502 FS_31.12.2007 (per audit)_Analysis of Polyol Prodn 2008_Unrealized Profit 2" xfId="13273"/>
    <cellStyle name="_CCB.HO.2003 Jnl summary by jnl.GL PRC 11&amp;12&amp;68.031221_GBT Bio Chemical#0502 FS_31.12.2007 (per audit)_Analysis of Polyol Prodn 2008_Unrealized Profit 2 2" xfId="13274"/>
    <cellStyle name="_CCB.HO.2003 Jnl summary by jnl.GL PRC 11&amp;12&amp;68.031221_GBT Bio Chemical#0502 FS_31.12.2007 (per audit)_Analysis of Polyol Prodn 2008_Unrealized Profit 3" xfId="9544"/>
    <cellStyle name="_CCB.HO.2003 Jnl summary by jnl.GL PRC 11&amp;12&amp;68.031221_GBT Bio Chemical#0502 FS_31.12.2007 (per audit)_GBT Sales analysis_06.2009_v3" xfId="13276"/>
    <cellStyle name="_CCB.HO.2003 Jnl summary by jnl.GL PRC 11&amp;12&amp;68.031221_GBT Bio Chemical#0502 FS_31.12.2007 (per audit)_GBT Sales analysis_06.2009_v3 1" xfId="13277"/>
    <cellStyle name="_CCB.HO.2003 Jnl summary by jnl.GL PRC 11&amp;12&amp;68.031221_GBT Bio Chemical#0502 FS_31.12.2007 (per audit)_GBT Sales analysis_06.2009_v3 1 2" xfId="13278"/>
    <cellStyle name="_CCB.HO.2003 Jnl summary by jnl.GL PRC 11&amp;12&amp;68.031221_GBT Bio Chemical#0502 FS_31.12.2007 (per audit)_GBT Sales analysis_06.2009_v3 2" xfId="13279"/>
    <cellStyle name="_CCB.HO.2003 Jnl summary by jnl.GL PRC 11&amp;12&amp;68.031221_GBT Bio Chemical#0502 FS_31.12.2007 (per audit)_GBT Sales analysis_06.2009_v3 2 2" xfId="13280"/>
    <cellStyle name="_CCB.HO.2003 Jnl summary by jnl.GL PRC 11&amp;12&amp;68.031221_GBT Bio Chemical#0502 FS_31.12.2007 (per audit)_GBT Sales analysis_06.2009_v3 3" xfId="13281"/>
    <cellStyle name="_CCB.HO.2003 Jnl summary by jnl.GL PRC 11&amp;12&amp;68.031221_GBT Bio Chemical#0502 FS_31.12.2007 (per audit)_Unrealized Profit" xfId="10749"/>
    <cellStyle name="_CCB.HO.2003 Jnl summary by jnl.GL PRC 11&amp;12&amp;68.031221_GBT Bio Chemical#0502 FS_31.12.2007 (per audit)_Unrealized Profit 1" xfId="13282"/>
    <cellStyle name="_CCB.HO.2003 Jnl summary by jnl.GL PRC 11&amp;12&amp;68.031221_GBT Bio Chemical#0502 FS_31.12.2007 (per audit)_Unrealized Profit 1 2" xfId="13283"/>
    <cellStyle name="_CCB.HO.2003 Jnl summary by jnl.GL PRC 11&amp;12&amp;68.031221_GBT Bio Chemical#0502 FS_31.12.2007 (per audit)_Unrealized Profit 2" xfId="13284"/>
    <cellStyle name="_CCB.HO.2003 Jnl summary by jnl.GL PRC 11&amp;12&amp;68.031221_GBT Bio Chemical#0502 FS_31.12.2007 (per audit)_Unrealized Profit 2 2" xfId="13285"/>
    <cellStyle name="_CCB.HO.2003 Jnl summary by jnl.GL PRC 11&amp;12&amp;68.031221_GBT Bio Chemical#0502 FS_31.12.2007 (per audit)_Unrealized Profit 3" xfId="13289"/>
    <cellStyle name="_CCB.HO.2003 Jnl summary by jnl.GL PRC 11&amp;12&amp;68.031221_GBT Sales analysis_06.2009_v3" xfId="13291"/>
    <cellStyle name="_CCB.HO.2003 Jnl summary by jnl.GL PRC 11&amp;12&amp;68.031221_GBT Sales analysis_06.2009_v3 1" xfId="13292"/>
    <cellStyle name="_CCB.HO.2003 Jnl summary by jnl.GL PRC 11&amp;12&amp;68.031221_GBT Sales analysis_06.2009_v3 1 2" xfId="13293"/>
    <cellStyle name="_CCB.HO.2003 Jnl summary by jnl.GL PRC 11&amp;12&amp;68.031221_GBT Sales analysis_06.2009_v3 2" xfId="13295"/>
    <cellStyle name="_CCB.HO.2003 Jnl summary by jnl.GL PRC 11&amp;12&amp;68.031221_GBT Sales analysis_06.2009_v3 2 2" xfId="13296"/>
    <cellStyle name="_CCB.HO.2003 Jnl summary by jnl.GL PRC 11&amp;12&amp;68.031221_GBT Sales analysis_06.2009_v3 3" xfId="13300"/>
    <cellStyle name="_CCB.HO.2003 Jnl summary by jnl.GL PRC 11&amp;12&amp;68.031221_Unrealized Profit" xfId="13302"/>
    <cellStyle name="_CCB.HO.2003 Jnl summary by jnl.GL PRC 11&amp;12&amp;68.031221_Unrealized Profit 1" xfId="13303"/>
    <cellStyle name="_CCB.HO.2003 Jnl summary by jnl.GL PRC 11&amp;12&amp;68.031221_Unrealized Profit 1 2" xfId="13305"/>
    <cellStyle name="_CCB.HO.2003 Jnl summary by jnl.GL PRC 11&amp;12&amp;68.031221_Unrealized Profit 2" xfId="13307"/>
    <cellStyle name="_CCB.HO.2003 Jnl summary by jnl.GL PRC 11&amp;12&amp;68.031221_Unrealized Profit 2 2" xfId="13308"/>
    <cellStyle name="_CCB.HO.2003 Jnl summary by jnl.GL PRC 11&amp;12&amp;68.031221_Unrealized Profit 3" xfId="13310"/>
    <cellStyle name="_CCB.HO.2003 Jnl summary by jnl.GL PRC 11&amp;12&amp;68.031221_Yucheng FS_0105_30.06.2009" xfId="13311"/>
    <cellStyle name="_CCB.HO.2003 Jnl summary by jnl.GL PRC 11&amp;12&amp;68.031221_Yucheng FS_0105_30.06.2009 1" xfId="13313"/>
    <cellStyle name="_CCB.HO.2003 Jnl summary by jnl.GL PRC 11&amp;12&amp;68.031221_Yucheng FS_0105_30.06.2009 1 2" xfId="13316"/>
    <cellStyle name="_CCB.HO.2003 Jnl summary by jnl.GL PRC 11&amp;12&amp;68.031221_Yucheng FS_0105_30.06.2009 2" xfId="13319"/>
    <cellStyle name="_CCB.HO.2003 Jnl summary by jnl.GL PRC 11&amp;12&amp;68.031221_Yucheng FS_0105_30.06.2009 2 2" xfId="13323"/>
    <cellStyle name="_CCB.HO.2003 Jnl summary by jnl.GL PRC 11&amp;12&amp;68.031221_Yucheng FS_0105_30.06.2009 3" xfId="13326"/>
    <cellStyle name="_CCB.HO.2003 Jnl summary by jnl.GL PRC 1-12,33.031221" xfId="13328"/>
    <cellStyle name="_CCB.HO.2003 Jnl summary by jnl.GL PRC 1-12,33.031221 1" xfId="13330"/>
    <cellStyle name="_CCB.HO.2003 Jnl summary by jnl.GL PRC 1-12,33.031221 1 2" xfId="13331"/>
    <cellStyle name="_CCB.HO.2003 Jnl summary by jnl.GL PRC 1-12,33.031221 2" xfId="13332"/>
    <cellStyle name="_CCB.HO.2003 Jnl summary by jnl.GL PRC 1-12,33.031221 2 2" xfId="13333"/>
    <cellStyle name="_CCB.HO.2003 Jnl summary by jnl.GL PRC 1-12,33.031221 3" xfId="13336"/>
    <cellStyle name="_CCB.HO.2003 Jnl summary by jnl.GL PRC 1-12,33.031221_CCB.Dec03AuditPack.GL.V2" xfId="13338"/>
    <cellStyle name="_CCB.HO.2003 Jnl summary by jnl.GL PRC 1-12,33.031221_CCB.Dec03AuditPack.GL.V2 1" xfId="12781"/>
    <cellStyle name="_CCB.HO.2003 Jnl summary by jnl.GL PRC 1-12,33.031221_CCB.Dec03AuditPack.GL.V2 1 2" xfId="13341"/>
    <cellStyle name="_CCB.HO.2003 Jnl summary by jnl.GL PRC 1-12,33.031221_CCB.Dec03AuditPack.GL.V2 2" xfId="13343"/>
    <cellStyle name="_CCB.HO.2003 Jnl summary by jnl.GL PRC 1-12,33.031221_CCB.Dec03AuditPack.GL.V2 2 2" xfId="13344"/>
    <cellStyle name="_CCB.HO.2003 Jnl summary by jnl.GL PRC 1-12,33.031221_CCB.Dec03AuditPack.GL.V2 3" xfId="13345"/>
    <cellStyle name="_CCB.HO.2003 Jnl summary by jnl.GL PRC 1-12,33.031221_CCB.Dec03AuditPack.GL.V2_RPT-Evergreen-2006~2008 (RMB)" xfId="13346"/>
    <cellStyle name="_CCB.HO.2003 Jnl summary by jnl.GL PRC 1-12,33.031221_CCB.Dec03AuditPack.GL.V2_RPT-Evergreen-2006~2008 (RMB) 2" xfId="13347"/>
    <cellStyle name="_CCB.HO.2003 Jnl summary by jnl.GL PRC 1-12,33.031221_RPT-Evergreen-2006~2008 (RMB)" xfId="13348"/>
    <cellStyle name="_CCB.HO.2003 Jnl summary by jnl.GL PRC 1-12,33.031221_RPT-Evergreen-2006~2008 (RMB) 2" xfId="812"/>
    <cellStyle name="_CCB.HO.2003 Jnl summary by jnl.GL PRC 13-20.031221" xfId="13349"/>
    <cellStyle name="_CCB.HO.2003 Jnl summary by jnl.GL PRC 13-20.031221 1" xfId="13351"/>
    <cellStyle name="_CCB.HO.2003 Jnl summary by jnl.GL PRC 13-20.031221 1 2" xfId="13353"/>
    <cellStyle name="_CCB.HO.2003 Jnl summary by jnl.GL PRC 13-20.031221 2" xfId="13356"/>
    <cellStyle name="_CCB.HO.2003 Jnl summary by jnl.GL PRC 13-20.031221 2 2" xfId="13358"/>
    <cellStyle name="_CCB.HO.2003 Jnl summary by jnl.GL PRC 13-20.031221 3" xfId="13360"/>
    <cellStyle name="_CCB.HO.2003 Jnl summary by jnl.GL PRC 13-20.031221_CCB.Dec03AuditPack.GL.V2" xfId="3666"/>
    <cellStyle name="_CCB.HO.2003 Jnl summary by jnl.GL PRC 13-20.031221_CCB.Dec03AuditPack.GL.V2 1" xfId="13362"/>
    <cellStyle name="_CCB.HO.2003 Jnl summary by jnl.GL PRC 13-20.031221_CCB.Dec03AuditPack.GL.V2 1 2" xfId="13363"/>
    <cellStyle name="_CCB.HO.2003 Jnl summary by jnl.GL PRC 13-20.031221_CCB.Dec03AuditPack.GL.V2 2" xfId="13364"/>
    <cellStyle name="_CCB.HO.2003 Jnl summary by jnl.GL PRC 13-20.031221_CCB.Dec03AuditPack.GL.V2 2 2" xfId="13367"/>
    <cellStyle name="_CCB.HO.2003 Jnl summary by jnl.GL PRC 13-20.031221_CCB.Dec03AuditPack.GL.V2 3" xfId="13369"/>
    <cellStyle name="_CCB.HO.2003 Jnl summary by jnl.GL PRC 13-20.031221_CCB.Dec03AuditPack.GL.V2_RPT-Evergreen-2006~2008 (RMB)" xfId="8631"/>
    <cellStyle name="_CCB.HO.2003 Jnl summary by jnl.GL PRC 13-20.031221_CCB.Dec03AuditPack.GL.V2_RPT-Evergreen-2006~2008 (RMB) 2" xfId="13371"/>
    <cellStyle name="_CCB.HO.2003 Jnl summary by jnl.GL PRC 13-20.031221_RPT-Evergreen-2006~2008 (RMB)" xfId="13373"/>
    <cellStyle name="_CCB.HO.2003 Jnl summary by jnl.GL PRC 13-20.031221_RPT-Evergreen-2006~2008 (RMB) 2" xfId="13375"/>
    <cellStyle name="_CCB.HO.2003 Jnl summary by jnl.GL PRC 15,21-32.031221" xfId="13376"/>
    <cellStyle name="_CCB.HO.2003 Jnl summary by jnl.GL PRC 15,21-32.031221 1" xfId="1149"/>
    <cellStyle name="_CCB.HO.2003 Jnl summary by jnl.GL PRC 15,21-32.031221 1 2" xfId="13377"/>
    <cellStyle name="_CCB.HO.2003 Jnl summary by jnl.GL PRC 15,21-32.031221 2" xfId="13379"/>
    <cellStyle name="_CCB.HO.2003 Jnl summary by jnl.GL PRC 15,21-32.031221 2 2" xfId="13380"/>
    <cellStyle name="_CCB.HO.2003 Jnl summary by jnl.GL PRC 15,21-32.031221 3" xfId="13382"/>
    <cellStyle name="_CCB.HO.2003 Jnl summary by jnl.GL PRC 15,21-32.031221_CCB.Dec03AuditPack.GL.V2" xfId="13384"/>
    <cellStyle name="_CCB.HO.2003 Jnl summary by jnl.GL PRC 15,21-32.031221_CCB.Dec03AuditPack.GL.V2 1" xfId="13385"/>
    <cellStyle name="_CCB.HO.2003 Jnl summary by jnl.GL PRC 15,21-32.031221_CCB.Dec03AuditPack.GL.V2 1 2" xfId="13387"/>
    <cellStyle name="_CCB.HO.2003 Jnl summary by jnl.GL PRC 15,21-32.031221_CCB.Dec03AuditPack.GL.V2 2" xfId="13389"/>
    <cellStyle name="_CCB.HO.2003 Jnl summary by jnl.GL PRC 15,21-32.031221_CCB.Dec03AuditPack.GL.V2 2 2" xfId="13391"/>
    <cellStyle name="_CCB.HO.2003 Jnl summary by jnl.GL PRC 15,21-32.031221_CCB.Dec03AuditPack.GL.V2 3" xfId="13392"/>
    <cellStyle name="_CCB.HO.2003 Jnl summary by jnl.GL PRC 15,21-32.031221_CCB.Dec03AuditPack.GL.V2_RPT-Evergreen-2006~2008 (RMB)" xfId="13395"/>
    <cellStyle name="_CCB.HO.2003 Jnl summary by jnl.GL PRC 15,21-32.031221_CCB.Dec03AuditPack.GL.V2_RPT-Evergreen-2006~2008 (RMB) 2" xfId="13398"/>
    <cellStyle name="_CCB.HO.2003 Jnl summary by jnl.GL PRC 15,21-32.031221_RPT-Evergreen-2006~2008 (RMB)" xfId="13400"/>
    <cellStyle name="_CCB.HO.2003 Jnl summary by jnl.GL PRC 15,21-32.031221_RPT-Evergreen-2006~2008 (RMB) 2" xfId="13404"/>
    <cellStyle name="_CCB.HO.2003 Jnl summary by jnl.GL PRC 31&amp;62.031221" xfId="10094"/>
    <cellStyle name="_CCB.HO.2003 Jnl summary by jnl.GL PRC 31&amp;62.031221 1" xfId="13407"/>
    <cellStyle name="_CCB.HO.2003 Jnl summary by jnl.GL PRC 31&amp;62.031221 1 2" xfId="13408"/>
    <cellStyle name="_CCB.HO.2003 Jnl summary by jnl.GL PRC 31&amp;62.031221 2" xfId="13409"/>
    <cellStyle name="_CCB.HO.2003 Jnl summary by jnl.GL PRC 31&amp;62.031221 2 2" xfId="13410"/>
    <cellStyle name="_CCB.HO.2003 Jnl summary by jnl.GL PRC 31&amp;62.031221 3" xfId="13413"/>
    <cellStyle name="_CCB.HO.2003 Jnl summary by jnl.GL PRC 31&amp;62.031221_08年1-12月宝成十大客户" xfId="13414"/>
    <cellStyle name="_CCB.HO.2003 Jnl summary by jnl.GL PRC 31&amp;62.031221_08年1-12月宝成十大客户 1" xfId="13417"/>
    <cellStyle name="_CCB.HO.2003 Jnl summary by jnl.GL PRC 31&amp;62.031221_08年1-12月宝成十大客户 1 2" xfId="13418"/>
    <cellStyle name="_CCB.HO.2003 Jnl summary by jnl.GL PRC 31&amp;62.031221_08年1-12月宝成十大客户 2" xfId="13419"/>
    <cellStyle name="_CCB.HO.2003 Jnl summary by jnl.GL PRC 31&amp;62.031221_08年1-12月宝成十大客户 2 2" xfId="13420"/>
    <cellStyle name="_CCB.HO.2003 Jnl summary by jnl.GL PRC 31&amp;62.031221_08年1-12月宝成十大客户 3" xfId="10584"/>
    <cellStyle name="_CCB.HO.2003 Jnl summary by jnl.GL PRC 31&amp;62.031221_08年1-12月宝成十大客户_Baocheng PRC FS #0302_30.06.2009" xfId="13422"/>
    <cellStyle name="_CCB.HO.2003 Jnl summary by jnl.GL PRC 31&amp;62.031221_08年1-12月宝成十大客户_Baocheng PRC FS #0302_30.06.2009 1" xfId="13424"/>
    <cellStyle name="_CCB.HO.2003 Jnl summary by jnl.GL PRC 31&amp;62.031221_08年1-12月宝成十大客户_Baocheng PRC FS #0302_30.06.2009 1 2" xfId="13425"/>
    <cellStyle name="_CCB.HO.2003 Jnl summary by jnl.GL PRC 31&amp;62.031221_08年1-12月宝成十大客户_Baocheng PRC FS #0302_30.06.2009 2" xfId="13427"/>
    <cellStyle name="_CCB.HO.2003 Jnl summary by jnl.GL PRC 31&amp;62.031221_08年1-12月宝成十大客户_Baocheng PRC FS #0302_30.06.2009 2 2" xfId="8875"/>
    <cellStyle name="_CCB.HO.2003 Jnl summary by jnl.GL PRC 31&amp;62.031221_08年1-12月宝成十大客户_Baocheng PRC FS #0302_30.06.2009 3" xfId="13428"/>
    <cellStyle name="_CCB.HO.2003 Jnl summary by jnl.GL PRC 31&amp;62.031221_2007 HKD" xfId="13429"/>
    <cellStyle name="_CCB.HO.2003 Jnl summary by jnl.GL PRC 31&amp;62.031221_2007 HKD 1" xfId="13430"/>
    <cellStyle name="_CCB.HO.2003 Jnl summary by jnl.GL PRC 31&amp;62.031221_2007 HKD 1 2" xfId="13431"/>
    <cellStyle name="_CCB.HO.2003 Jnl summary by jnl.GL PRC 31&amp;62.031221_2007 HKD 2" xfId="13433"/>
    <cellStyle name="_CCB.HO.2003 Jnl summary by jnl.GL PRC 31&amp;62.031221_2007 HKD 2 2" xfId="13434"/>
    <cellStyle name="_CCB.HO.2003 Jnl summary by jnl.GL PRC 31&amp;62.031221_2007 HKD 3" xfId="13435"/>
    <cellStyle name="_CCB.HO.2003 Jnl summary by jnl.GL PRC 31&amp;62.031221_A500 summary-24 Mar 09" xfId="13436"/>
    <cellStyle name="_CCB.HO.2003 Jnl summary by jnl.GL PRC 31&amp;62.031221_A500 summary-24 Mar 09 1" xfId="13437"/>
    <cellStyle name="_CCB.HO.2003 Jnl summary by jnl.GL PRC 31&amp;62.031221_A500 summary-24 Mar 09 1 2" xfId="13438"/>
    <cellStyle name="_CCB.HO.2003 Jnl summary by jnl.GL PRC 31&amp;62.031221_A500 summary-24 Mar 09 2" xfId="11444"/>
    <cellStyle name="_CCB.HO.2003 Jnl summary by jnl.GL PRC 31&amp;62.031221_A500 summary-24 Mar 09 2 2" xfId="12539"/>
    <cellStyle name="_CCB.HO.2003 Jnl summary by jnl.GL PRC 31&amp;62.031221_A500 summary-24 Mar 09 3" xfId="12540"/>
    <cellStyle name="_CCB.HO.2003 Jnl summary by jnl.GL PRC 31&amp;62.031221_A500 summary-24 Mar 09_2007 HKD" xfId="13439"/>
    <cellStyle name="_CCB.HO.2003 Jnl summary by jnl.GL PRC 31&amp;62.031221_A500 summary-24 Mar 09_2007 HKD 1" xfId="13441"/>
    <cellStyle name="_CCB.HO.2003 Jnl summary by jnl.GL PRC 31&amp;62.031221_A500 summary-24 Mar 09_2007 HKD 1 2" xfId="13443"/>
    <cellStyle name="_CCB.HO.2003 Jnl summary by jnl.GL PRC 31&amp;62.031221_A500 summary-24 Mar 09_2007 HKD 2" xfId="13446"/>
    <cellStyle name="_CCB.HO.2003 Jnl summary by jnl.GL PRC 31&amp;62.031221_A500 summary-24 Mar 09_2007 HKD 2 2" xfId="13448"/>
    <cellStyle name="_CCB.HO.2003 Jnl summary by jnl.GL PRC 31&amp;62.031221_A500 summary-24 Mar 09_2007 HKD 3" xfId="13449"/>
    <cellStyle name="_CCB.HO.2003 Jnl summary by jnl.GL PRC 31&amp;62.031221_A500 summary-24 Mar 09_Baocheng FS_0302_30.06.2009" xfId="13450"/>
    <cellStyle name="_CCB.HO.2003 Jnl summary by jnl.GL PRC 31&amp;62.031221_A500 summary-24 Mar 09_Baocheng FS_0302_30.06.2009 1" xfId="13452"/>
    <cellStyle name="_CCB.HO.2003 Jnl summary by jnl.GL PRC 31&amp;62.031221_A500 summary-24 Mar 09_Baocheng FS_0302_30.06.2009 1 2" xfId="13454"/>
    <cellStyle name="_CCB.HO.2003 Jnl summary by jnl.GL PRC 31&amp;62.031221_A500 summary-24 Mar 09_Baocheng FS_0302_30.06.2009 2" xfId="13457"/>
    <cellStyle name="_CCB.HO.2003 Jnl summary by jnl.GL PRC 31&amp;62.031221_A500 summary-24 Mar 09_Baocheng FS_0302_30.06.2009 2 2" xfId="13460"/>
    <cellStyle name="_CCB.HO.2003 Jnl summary by jnl.GL PRC 31&amp;62.031221_A500 summary-24 Mar 09_Baocheng FS_0302_30.06.2009 3" xfId="13462"/>
    <cellStyle name="_CCB.HO.2003 Jnl summary by jnl.GL PRC 31&amp;62.031221_A500 summary-24 Mar 09_DCD FS#0101_30.06.2009_cc" xfId="13466"/>
    <cellStyle name="_CCB.HO.2003 Jnl summary by jnl.GL PRC 31&amp;62.031221_A500 summary-24 Mar 09_DCD FS#0101_30.06.2009_cc 1" xfId="13468"/>
    <cellStyle name="_CCB.HO.2003 Jnl summary by jnl.GL PRC 31&amp;62.031221_A500 summary-24 Mar 09_DCD FS#0101_30.06.2009_cc 1 2" xfId="13470"/>
    <cellStyle name="_CCB.HO.2003 Jnl summary by jnl.GL PRC 31&amp;62.031221_A500 summary-24 Mar 09_DCD FS#0101_30.06.2009_cc 2" xfId="13471"/>
    <cellStyle name="_CCB.HO.2003 Jnl summary by jnl.GL PRC 31&amp;62.031221_A500 summary-24 Mar 09_DCD FS#0101_30.06.2009_cc 2 2" xfId="13472"/>
    <cellStyle name="_CCB.HO.2003 Jnl summary by jnl.GL PRC 31&amp;62.031221_A500 summary-24 Mar 09_DCD FS#0101_30.06.2009_cc 3" xfId="13473"/>
    <cellStyle name="_CCB.HO.2003 Jnl summary by jnl.GL PRC 31&amp;62.031221_A500 summary-24 Mar 09_Engineering FS#0301_30.06.2009" xfId="13474"/>
    <cellStyle name="_CCB.HO.2003 Jnl summary by jnl.GL PRC 31&amp;62.031221_A500 summary-24 Mar 09_Engineering FS#0301_30.06.2009 1" xfId="13477"/>
    <cellStyle name="_CCB.HO.2003 Jnl summary by jnl.GL PRC 31&amp;62.031221_A500 summary-24 Mar 09_Engineering FS#0301_30.06.2009 1 2" xfId="13478"/>
    <cellStyle name="_CCB.HO.2003 Jnl summary by jnl.GL PRC 31&amp;62.031221_A500 summary-24 Mar 09_Engineering FS#0301_30.06.2009 2" xfId="13479"/>
    <cellStyle name="_CCB.HO.2003 Jnl summary by jnl.GL PRC 31&amp;62.031221_A500 summary-24 Mar 09_Engineering FS#0301_30.06.2009 2 2" xfId="13480"/>
    <cellStyle name="_CCB.HO.2003 Jnl summary by jnl.GL PRC 31&amp;62.031221_A500 summary-24 Mar 09_Engineering FS#0301_30.06.2009 3" xfId="13482"/>
    <cellStyle name="_CCB.HO.2003 Jnl summary by jnl.GL PRC 31&amp;62.031221_A500 summary-24 Mar 09_GBT Sales analysis_06.2009_v3" xfId="13484"/>
    <cellStyle name="_CCB.HO.2003 Jnl summary by jnl.GL PRC 31&amp;62.031221_A500 summary-24 Mar 09_GBT Sales analysis_06.2009_v3 1" xfId="13486"/>
    <cellStyle name="_CCB.HO.2003 Jnl summary by jnl.GL PRC 31&amp;62.031221_A500 summary-24 Mar 09_GBT Sales analysis_06.2009_v3 1 2" xfId="13488"/>
    <cellStyle name="_CCB.HO.2003 Jnl summary by jnl.GL PRC 31&amp;62.031221_A500 summary-24 Mar 09_GBT Sales analysis_06.2009_v3 2" xfId="13489"/>
    <cellStyle name="_CCB.HO.2003 Jnl summary by jnl.GL PRC 31&amp;62.031221_A500 summary-24 Mar 09_GBT Sales analysis_06.2009_v3 2 2" xfId="8230"/>
    <cellStyle name="_CCB.HO.2003 Jnl summary by jnl.GL PRC 31&amp;62.031221_A500 summary-24 Mar 09_GBT Sales analysis_06.2009_v3 3" xfId="836"/>
    <cellStyle name="_CCB.HO.2003 Jnl summary by jnl.GL PRC 31&amp;62.031221_A500 summary-24 Mar 09_Unrealized Profit" xfId="13491"/>
    <cellStyle name="_CCB.HO.2003 Jnl summary by jnl.GL PRC 31&amp;62.031221_A500 summary-24 Mar 09_Unrealized Profit 1" xfId="13493"/>
    <cellStyle name="_CCB.HO.2003 Jnl summary by jnl.GL PRC 31&amp;62.031221_A500 summary-24 Mar 09_Unrealized Profit 1 2" xfId="13495"/>
    <cellStyle name="_CCB.HO.2003 Jnl summary by jnl.GL PRC 31&amp;62.031221_A500 summary-24 Mar 09_Unrealized Profit 2" xfId="13496"/>
    <cellStyle name="_CCB.HO.2003 Jnl summary by jnl.GL PRC 31&amp;62.031221_A500 summary-24 Mar 09_Unrealized Profit 2 2" xfId="4766"/>
    <cellStyle name="_CCB.HO.2003 Jnl summary by jnl.GL PRC 31&amp;62.031221_A500 summary-24 Mar 09_Unrealized Profit 3" xfId="5927"/>
    <cellStyle name="_CCB.HO.2003 Jnl summary by jnl.GL PRC 31&amp;62.031221_Baocheng FS_0302_30.06.2009" xfId="13497"/>
    <cellStyle name="_CCB.HO.2003 Jnl summary by jnl.GL PRC 31&amp;62.031221_Baocheng FS_0302_30.06.2009 1" xfId="13499"/>
    <cellStyle name="_CCB.HO.2003 Jnl summary by jnl.GL PRC 31&amp;62.031221_Baocheng FS_0302_30.06.2009 1 2" xfId="13501"/>
    <cellStyle name="_CCB.HO.2003 Jnl summary by jnl.GL PRC 31&amp;62.031221_Baocheng FS_0302_30.06.2009 2" xfId="13503"/>
    <cellStyle name="_CCB.HO.2003 Jnl summary by jnl.GL PRC 31&amp;62.031221_Baocheng FS_0302_30.06.2009 2 2" xfId="13505"/>
    <cellStyle name="_CCB.HO.2003 Jnl summary by jnl.GL PRC 31&amp;62.031221_Baocheng FS_0302_30.06.2009 3" xfId="13506"/>
    <cellStyle name="_CCB.HO.2003 Jnl summary by jnl.GL PRC 31&amp;62.031221_Baocheng FS_31.05.2009" xfId="13507"/>
    <cellStyle name="_CCB.HO.2003 Jnl summary by jnl.GL PRC 31&amp;62.031221_Baocheng FS_31.05.2009 1" xfId="1733"/>
    <cellStyle name="_CCB.HO.2003 Jnl summary by jnl.GL PRC 31&amp;62.031221_Baocheng FS_31.05.2009 1 2" xfId="13508"/>
    <cellStyle name="_CCB.HO.2003 Jnl summary by jnl.GL PRC 31&amp;62.031221_Baocheng FS_31.05.2009 2" xfId="13509"/>
    <cellStyle name="_CCB.HO.2003 Jnl summary by jnl.GL PRC 31&amp;62.031221_Baocheng FS_31.05.2009 2 2" xfId="13510"/>
    <cellStyle name="_CCB.HO.2003 Jnl summary by jnl.GL PRC 31&amp;62.031221_Baocheng FS_31.05.2009 3" xfId="13511"/>
    <cellStyle name="_CCB.HO.2003 Jnl summary by jnl.GL PRC 31&amp;62.031221_Baocheng PRC FS #0302_30.06.2009" xfId="8317"/>
    <cellStyle name="_CCB.HO.2003 Jnl summary by jnl.GL PRC 31&amp;62.031221_Baocheng PRC FS #0302_30.06.2009 1" xfId="1656"/>
    <cellStyle name="_CCB.HO.2003 Jnl summary by jnl.GL PRC 31&amp;62.031221_Baocheng PRC FS #0302_30.06.2009 1 2" xfId="1664"/>
    <cellStyle name="_CCB.HO.2003 Jnl summary by jnl.GL PRC 31&amp;62.031221_Baocheng PRC FS #0302_30.06.2009 2" xfId="1687"/>
    <cellStyle name="_CCB.HO.2003 Jnl summary by jnl.GL PRC 31&amp;62.031221_Baocheng PRC FS #0302_30.06.2009 2 2" xfId="1699"/>
    <cellStyle name="_CCB.HO.2003 Jnl summary by jnl.GL PRC 31&amp;62.031221_Baocheng PRC FS #0302_30.06.2009 3" xfId="1406"/>
    <cellStyle name="_CCB.HO.2003 Jnl summary by jnl.GL PRC 31&amp;62.031221_Baocheng#0302 FS_31.12.2007 (per audit)" xfId="13513"/>
    <cellStyle name="_CCB.HO.2003 Jnl summary by jnl.GL PRC 31&amp;62.031221_Baocheng#0302 FS_31.12.2007 (per audit) 1" xfId="13514"/>
    <cellStyle name="_CCB.HO.2003 Jnl summary by jnl.GL PRC 31&amp;62.031221_Baocheng#0302 FS_31.12.2007 (per audit) 1 2" xfId="13517"/>
    <cellStyle name="_CCB.HO.2003 Jnl summary by jnl.GL PRC 31&amp;62.031221_Baocheng#0302 FS_31.12.2007 (per audit) 2" xfId="13520"/>
    <cellStyle name="_CCB.HO.2003 Jnl summary by jnl.GL PRC 31&amp;62.031221_Baocheng#0302 FS_31.12.2007 (per audit) 2 2" xfId="13523"/>
    <cellStyle name="_CCB.HO.2003 Jnl summary by jnl.GL PRC 31&amp;62.031221_Baocheng#0302 FS_31.12.2007 (per audit) 3" xfId="13525"/>
    <cellStyle name="_CCB.HO.2003 Jnl summary by jnl.GL PRC 31&amp;62.031221_Dahe PRC FS_31.12.2008_v2" xfId="13528"/>
    <cellStyle name="_CCB.HO.2003 Jnl summary by jnl.GL PRC 31&amp;62.031221_Dahe PRC FS_31.12.2008_v2 1" xfId="13530"/>
    <cellStyle name="_CCB.HO.2003 Jnl summary by jnl.GL PRC 31&amp;62.031221_Dahe PRC FS_31.12.2008_v2 1 2" xfId="13531"/>
    <cellStyle name="_CCB.HO.2003 Jnl summary by jnl.GL PRC 31&amp;62.031221_Dahe PRC FS_31.12.2008_v2 2" xfId="13532"/>
    <cellStyle name="_CCB.HO.2003 Jnl summary by jnl.GL PRC 31&amp;62.031221_Dahe PRC FS_31.12.2008_v2 2 2" xfId="13534"/>
    <cellStyle name="_CCB.HO.2003 Jnl summary by jnl.GL PRC 31&amp;62.031221_Dahe PRC FS_31.12.2008_v2 3" xfId="13535"/>
    <cellStyle name="_CCB.HO.2003 Jnl summary by jnl.GL PRC 31&amp;62.031221_DCD FS#0101_30.06.2009_cc" xfId="13537"/>
    <cellStyle name="_CCB.HO.2003 Jnl summary by jnl.GL PRC 31&amp;62.031221_DCD FS#0101_30.06.2009_cc 1" xfId="13539"/>
    <cellStyle name="_CCB.HO.2003 Jnl summary by jnl.GL PRC 31&amp;62.031221_DCD FS#0101_30.06.2009_cc 1 2" xfId="13540"/>
    <cellStyle name="_CCB.HO.2003 Jnl summary by jnl.GL PRC 31&amp;62.031221_DCD FS#0101_30.06.2009_cc 2" xfId="13541"/>
    <cellStyle name="_CCB.HO.2003 Jnl summary by jnl.GL PRC 31&amp;62.031221_DCD FS#0101_30.06.2009_cc 2 2" xfId="3017"/>
    <cellStyle name="_CCB.HO.2003 Jnl summary by jnl.GL PRC 31&amp;62.031221_DCD FS#0101_30.06.2009_cc 3" xfId="3169"/>
    <cellStyle name="_CCB.HO.2003 Jnl summary by jnl.GL PRC 31&amp;62.031221_Engineering FS#0301_30.06.2009" xfId="13542"/>
    <cellStyle name="_CCB.HO.2003 Jnl summary by jnl.GL PRC 31&amp;62.031221_Engineering FS#0301_30.06.2009 1" xfId="13545"/>
    <cellStyle name="_CCB.HO.2003 Jnl summary by jnl.GL PRC 31&amp;62.031221_Engineering FS#0301_30.06.2009 1 2" xfId="13549"/>
    <cellStyle name="_CCB.HO.2003 Jnl summary by jnl.GL PRC 31&amp;62.031221_Engineering FS#0301_30.06.2009 2" xfId="13551"/>
    <cellStyle name="_CCB.HO.2003 Jnl summary by jnl.GL PRC 31&amp;62.031221_Engineering FS#0301_30.06.2009 2 2" xfId="13552"/>
    <cellStyle name="_CCB.HO.2003 Jnl summary by jnl.GL PRC 31&amp;62.031221_Engineering FS#0301_30.06.2009 3" xfId="13555"/>
    <cellStyle name="_CCB.HO.2003 Jnl summary by jnl.GL PRC 31&amp;62.031221_Engineering FS_31.05.2009" xfId="13556"/>
    <cellStyle name="_CCB.HO.2003 Jnl summary by jnl.GL PRC 31&amp;62.031221_Engineering FS_31.05.2009 1" xfId="13557"/>
    <cellStyle name="_CCB.HO.2003 Jnl summary by jnl.GL PRC 31&amp;62.031221_Engineering FS_31.05.2009 1 2" xfId="2914"/>
    <cellStyle name="_CCB.HO.2003 Jnl summary by jnl.GL PRC 31&amp;62.031221_Engineering FS_31.05.2009 2" xfId="13560"/>
    <cellStyle name="_CCB.HO.2003 Jnl summary by jnl.GL PRC 31&amp;62.031221_Engineering FS_31.05.2009 2 2" xfId="13561"/>
    <cellStyle name="_CCB.HO.2003 Jnl summary by jnl.GL PRC 31&amp;62.031221_Engineering FS_31.05.2009 3" xfId="13562"/>
    <cellStyle name="_CCB.HO.2003 Jnl summary by jnl.GL PRC 31&amp;62.031221_Engineering PRC FS #0301_30.06. 2009" xfId="13564"/>
    <cellStyle name="_CCB.HO.2003 Jnl summary by jnl.GL PRC 31&amp;62.031221_Engineering PRC FS #0301_30.06. 2009 1" xfId="13565"/>
    <cellStyle name="_CCB.HO.2003 Jnl summary by jnl.GL PRC 31&amp;62.031221_Engineering PRC FS #0301_30.06. 2009 1 2" xfId="13567"/>
    <cellStyle name="_CCB.HO.2003 Jnl summary by jnl.GL PRC 31&amp;62.031221_Engineering PRC FS #0301_30.06. 2009 2" xfId="13569"/>
    <cellStyle name="_CCB.HO.2003 Jnl summary by jnl.GL PRC 31&amp;62.031221_Engineering PRC FS #0301_30.06. 2009 2 2" xfId="13570"/>
    <cellStyle name="_CCB.HO.2003 Jnl summary by jnl.GL PRC 31&amp;62.031221_Engineering PRC FS #0301_30.06. 2009 3" xfId="13571"/>
    <cellStyle name="_CCB.HO.2003 Jnl summary by jnl.GL PRC 31&amp;62.031221_Engineering PRC FS #0301_30.06.2009" xfId="13572"/>
    <cellStyle name="_CCB.HO.2003 Jnl summary by jnl.GL PRC 31&amp;62.031221_Engineering PRC FS #0301_30.06.2009 1" xfId="4044"/>
    <cellStyle name="_CCB.HO.2003 Jnl summary by jnl.GL PRC 31&amp;62.031221_Engineering PRC FS #0301_30.06.2009 1 2" xfId="4058"/>
    <cellStyle name="_CCB.HO.2003 Jnl summary by jnl.GL PRC 31&amp;62.031221_Engineering PRC FS #0301_30.06.2009 2" xfId="4069"/>
    <cellStyle name="_CCB.HO.2003 Jnl summary by jnl.GL PRC 31&amp;62.031221_Engineering PRC FS #0301_30.06.2009 2 2" xfId="4083"/>
    <cellStyle name="_CCB.HO.2003 Jnl summary by jnl.GL PRC 31&amp;62.031221_Engineering PRC FS #0301_30.06.2009 3" xfId="13573"/>
    <cellStyle name="_CCB.HO.2003 Jnl summary by jnl.GL PRC 31&amp;62.031221_Engineering#0301 FS_31.12.2007 (per audit)" xfId="13575"/>
    <cellStyle name="_CCB.HO.2003 Jnl summary by jnl.GL PRC 31&amp;62.031221_Engineering#0301 FS_31.12.2007 (per audit) 1" xfId="13576"/>
    <cellStyle name="_CCB.HO.2003 Jnl summary by jnl.GL PRC 31&amp;62.031221_Engineering#0301 FS_31.12.2007 (per audit) 1 2" xfId="13580"/>
    <cellStyle name="_CCB.HO.2003 Jnl summary by jnl.GL PRC 31&amp;62.031221_Engineering#0301 FS_31.12.2007 (per audit) 2" xfId="13582"/>
    <cellStyle name="_CCB.HO.2003 Jnl summary by jnl.GL PRC 31&amp;62.031221_Engineering#0301 FS_31.12.2007 (per audit) 2 2" xfId="7888"/>
    <cellStyle name="_CCB.HO.2003 Jnl summary by jnl.GL PRC 31&amp;62.031221_Engineering#0301 FS_31.12.2007 (per audit) 3" xfId="1864"/>
    <cellStyle name="_CCB.HO.2003 Jnl summary by jnl.GL PRC 31&amp;62.031221_GBT Bio Chemical#0502 FS_31.12.2007 (per audit)" xfId="13585"/>
    <cellStyle name="_CCB.HO.2003 Jnl summary by jnl.GL PRC 31&amp;62.031221_GBT Bio Chemical#0502 FS_31.12.2007 (per audit) 1" xfId="13586"/>
    <cellStyle name="_CCB.HO.2003 Jnl summary by jnl.GL PRC 31&amp;62.031221_GBT Bio Chemical#0502 FS_31.12.2007 (per audit) 1 2" xfId="13588"/>
    <cellStyle name="_CCB.HO.2003 Jnl summary by jnl.GL PRC 31&amp;62.031221_GBT Bio Chemical#0502 FS_31.12.2007 (per audit) 2" xfId="13590"/>
    <cellStyle name="_CCB.HO.2003 Jnl summary by jnl.GL PRC 31&amp;62.031221_GBT Bio Chemical#0502 FS_31.12.2007 (per audit) 2 2" xfId="13592"/>
    <cellStyle name="_CCB.HO.2003 Jnl summary by jnl.GL PRC 31&amp;62.031221_GBT Bio Chemical#0502 FS_31.12.2007 (per audit) 3" xfId="13594"/>
    <cellStyle name="_CCB.HO.2003 Jnl summary by jnl.GL PRC 31&amp;62.031221_GBT Bio Chemical#0502 FS_31.12.2007 (per audit)_Analysis of Polyol Prodn 2008" xfId="13595"/>
    <cellStyle name="_CCB.HO.2003 Jnl summary by jnl.GL PRC 31&amp;62.031221_GBT Bio Chemical#0502 FS_31.12.2007 (per audit)_Analysis of Polyol Prodn 2008 1" xfId="8831"/>
    <cellStyle name="_CCB.HO.2003 Jnl summary by jnl.GL PRC 31&amp;62.031221_GBT Bio Chemical#0502 FS_31.12.2007 (per audit)_Analysis of Polyol Prodn 2008 1 2" xfId="12775"/>
    <cellStyle name="_CCB.HO.2003 Jnl summary by jnl.GL PRC 31&amp;62.031221_GBT Bio Chemical#0502 FS_31.12.2007 (per audit)_Analysis of Polyol Prodn 2008 2" xfId="13597"/>
    <cellStyle name="_CCB.HO.2003 Jnl summary by jnl.GL PRC 31&amp;62.031221_GBT Bio Chemical#0502 FS_31.12.2007 (per audit)_Analysis of Polyol Prodn 2008 2 2" xfId="13599"/>
    <cellStyle name="_CCB.HO.2003 Jnl summary by jnl.GL PRC 31&amp;62.031221_GBT Bio Chemical#0502 FS_31.12.2007 (per audit)_Analysis of Polyol Prodn 2008 3" xfId="13600"/>
    <cellStyle name="_CCB.HO.2003 Jnl summary by jnl.GL PRC 31&amp;62.031221_GBT Bio Chemical#0502 FS_31.12.2007 (per audit)_Analysis of Polyol Prodn 2008_2007 HKD" xfId="13602"/>
    <cellStyle name="_CCB.HO.2003 Jnl summary by jnl.GL PRC 31&amp;62.031221_GBT Bio Chemical#0502 FS_31.12.2007 (per audit)_Analysis of Polyol Prodn 2008_2007 HKD 1" xfId="13603"/>
    <cellStyle name="_CCB.HO.2003 Jnl summary by jnl.GL PRC 31&amp;62.031221_GBT Bio Chemical#0502 FS_31.12.2007 (per audit)_Analysis of Polyol Prodn 2008_2007 HKD 1 2" xfId="13605"/>
    <cellStyle name="_CCB.HO.2003 Jnl summary by jnl.GL PRC 31&amp;62.031221_GBT Bio Chemical#0502 FS_31.12.2007 (per audit)_Analysis of Polyol Prodn 2008_2007 HKD 2" xfId="13606"/>
    <cellStyle name="_CCB.HO.2003 Jnl summary by jnl.GL PRC 31&amp;62.031221_GBT Bio Chemical#0502 FS_31.12.2007 (per audit)_Analysis of Polyol Prodn 2008_2007 HKD 2 2" xfId="13607"/>
    <cellStyle name="_CCB.HO.2003 Jnl summary by jnl.GL PRC 31&amp;62.031221_GBT Bio Chemical#0502 FS_31.12.2007 (per audit)_Analysis of Polyol Prodn 2008_2007 HKD 3" xfId="5443"/>
    <cellStyle name="_CCB.HO.2003 Jnl summary by jnl.GL PRC 31&amp;62.031221_GBT Bio Chemical#0502 FS_31.12.2007 (per audit)_Analysis of Polyol Prodn 2008_GBT Sales analysis_06.2009_v3" xfId="13608"/>
    <cellStyle name="_CCB.HO.2003 Jnl summary by jnl.GL PRC 31&amp;62.031221_GBT Bio Chemical#0502 FS_31.12.2007 (per audit)_Analysis of Polyol Prodn 2008_GBT Sales analysis_06.2009_v3 1" xfId="13612"/>
    <cellStyle name="_CCB.HO.2003 Jnl summary by jnl.GL PRC 31&amp;62.031221_GBT Bio Chemical#0502 FS_31.12.2007 (per audit)_Analysis of Polyol Prodn 2008_GBT Sales analysis_06.2009_v3 1 2" xfId="13618"/>
    <cellStyle name="_CCB.HO.2003 Jnl summary by jnl.GL PRC 31&amp;62.031221_GBT Bio Chemical#0502 FS_31.12.2007 (per audit)_Analysis of Polyol Prodn 2008_GBT Sales analysis_06.2009_v3 2" xfId="1565"/>
    <cellStyle name="_CCB.HO.2003 Jnl summary by jnl.GL PRC 31&amp;62.031221_GBT Bio Chemical#0502 FS_31.12.2007 (per audit)_Analysis of Polyol Prodn 2008_GBT Sales analysis_06.2009_v3 2 2" xfId="1571"/>
    <cellStyle name="_CCB.HO.2003 Jnl summary by jnl.GL PRC 31&amp;62.031221_GBT Bio Chemical#0502 FS_31.12.2007 (per audit)_Analysis of Polyol Prodn 2008_GBT Sales analysis_06.2009_v3 3" xfId="13622"/>
    <cellStyle name="_CCB.HO.2003 Jnl summary by jnl.GL PRC 31&amp;62.031221_GBT Bio Chemical#0502 FS_31.12.2007 (per audit)_Analysis of Polyol Prodn 2008_Unrealized Profit" xfId="13624"/>
    <cellStyle name="_CCB.HO.2003 Jnl summary by jnl.GL PRC 31&amp;62.031221_GBT Bio Chemical#0502 FS_31.12.2007 (per audit)_Analysis of Polyol Prodn 2008_Unrealized Profit 1" xfId="13625"/>
    <cellStyle name="_CCB.HO.2003 Jnl summary by jnl.GL PRC 31&amp;62.031221_GBT Bio Chemical#0502 FS_31.12.2007 (per audit)_Analysis of Polyol Prodn 2008_Unrealized Profit 1 2" xfId="13626"/>
    <cellStyle name="_CCB.HO.2003 Jnl summary by jnl.GL PRC 31&amp;62.031221_GBT Bio Chemical#0502 FS_31.12.2007 (per audit)_Analysis of Polyol Prodn 2008_Unrealized Profit 2" xfId="13627"/>
    <cellStyle name="_CCB.HO.2003 Jnl summary by jnl.GL PRC 31&amp;62.031221_GBT Bio Chemical#0502 FS_31.12.2007 (per audit)_Analysis of Polyol Prodn 2008_Unrealized Profit 2 2" xfId="13628"/>
    <cellStyle name="_CCB.HO.2003 Jnl summary by jnl.GL PRC 31&amp;62.031221_GBT Bio Chemical#0502 FS_31.12.2007 (per audit)_Analysis of Polyol Prodn 2008_Unrealized Profit 3" xfId="13629"/>
    <cellStyle name="_CCB.HO.2003 Jnl summary by jnl.GL PRC 31&amp;62.031221_GBT Bio Chemical#0502 FS_31.12.2007 (per audit)_GBT Sales analysis_06.2009_v3" xfId="13630"/>
    <cellStyle name="_CCB.HO.2003 Jnl summary by jnl.GL PRC 31&amp;62.031221_GBT Bio Chemical#0502 FS_31.12.2007 (per audit)_GBT Sales analysis_06.2009_v3 1" xfId="13631"/>
    <cellStyle name="_CCB.HO.2003 Jnl summary by jnl.GL PRC 31&amp;62.031221_GBT Bio Chemical#0502 FS_31.12.2007 (per audit)_GBT Sales analysis_06.2009_v3 1 2" xfId="13635"/>
    <cellStyle name="_CCB.HO.2003 Jnl summary by jnl.GL PRC 31&amp;62.031221_GBT Bio Chemical#0502 FS_31.12.2007 (per audit)_GBT Sales analysis_06.2009_v3 2" xfId="13638"/>
    <cellStyle name="_CCB.HO.2003 Jnl summary by jnl.GL PRC 31&amp;62.031221_GBT Bio Chemical#0502 FS_31.12.2007 (per audit)_GBT Sales analysis_06.2009_v3 2 2" xfId="1597"/>
    <cellStyle name="_CCB.HO.2003 Jnl summary by jnl.GL PRC 31&amp;62.031221_GBT Bio Chemical#0502 FS_31.12.2007 (per audit)_GBT Sales analysis_06.2009_v3 3" xfId="13640"/>
    <cellStyle name="_CCB.HO.2003 Jnl summary by jnl.GL PRC 31&amp;62.031221_GBT Sales analysis_06.2009_v3" xfId="13641"/>
    <cellStyle name="_CCB.HO.2003 Jnl summary by jnl.GL PRC 31&amp;62.031221_GBT Sales analysis_06.2009_v3 1" xfId="12435"/>
    <cellStyle name="_CCB.HO.2003 Jnl summary by jnl.GL PRC 31&amp;62.031221_GBT Sales analysis_06.2009_v3 1 2" xfId="12440"/>
    <cellStyle name="_CCB.HO.2003 Jnl summary by jnl.GL PRC 31&amp;62.031221_GBT Sales analysis_06.2009_v3 2" xfId="13642"/>
    <cellStyle name="_CCB.HO.2003 Jnl summary by jnl.GL PRC 31&amp;62.031221_GBT Sales analysis_06.2009_v3 2 2" xfId="13645"/>
    <cellStyle name="_CCB.HO.2003 Jnl summary by jnl.GL PRC 31&amp;62.031221_GBT Sales analysis_06.2009_v3 3" xfId="13646"/>
    <cellStyle name="_CCB.HO.2003 Jnl summary by jnl.GL PRC 31&amp;62.031221_Unrealized Profit" xfId="1302"/>
    <cellStyle name="_CCB.HO.2003 Jnl summary by jnl.GL PRC 31&amp;62.031221_Unrealized Profit 1" xfId="13649"/>
    <cellStyle name="_CCB.HO.2003 Jnl summary by jnl.GL PRC 31&amp;62.031221_Unrealized Profit 1 2" xfId="4635"/>
    <cellStyle name="_CCB.HO.2003 Jnl summary by jnl.GL PRC 31&amp;62.031221_Unrealized Profit 2" xfId="8569"/>
    <cellStyle name="_CCB.HO.2003 Jnl summary by jnl.GL PRC 31&amp;62.031221_Unrealized Profit 2 2" xfId="3393"/>
    <cellStyle name="_CCB.HO.2003 Jnl summary by jnl.GL PRC 31&amp;62.031221_Unrealized Profit 3" xfId="13650"/>
    <cellStyle name="_CCB.HO.2003 Jnl summary by jnl.GL PRC 31&amp;62.031221_Yucheng FS_0105_30.06.2009" xfId="4912"/>
    <cellStyle name="_CCB.HO.2003 Jnl summary by jnl.GL PRC 31&amp;62.031221_Yucheng FS_0105_30.06.2009 1" xfId="7820"/>
    <cellStyle name="_CCB.HO.2003 Jnl summary by jnl.GL PRC 31&amp;62.031221_Yucheng FS_0105_30.06.2009 1 2" xfId="8453"/>
    <cellStyle name="_CCB.HO.2003 Jnl summary by jnl.GL PRC 31&amp;62.031221_Yucheng FS_0105_30.06.2009 2" xfId="13651"/>
    <cellStyle name="_CCB.HO.2003 Jnl summary by jnl.GL PRC 31&amp;62.031221_Yucheng FS_0105_30.06.2009 2 2" xfId="13653"/>
    <cellStyle name="_CCB.HO.2003 Jnl summary by jnl.GL PRC 31&amp;62.031221_Yucheng FS_0105_30.06.2009 3" xfId="13655"/>
    <cellStyle name="_CCB.HO.2003 Jnl summary by jnl.GL PRC 34-40.031221" xfId="13657"/>
    <cellStyle name="_CCB.HO.2003 Jnl summary by jnl.GL PRC 34-40.031221 1" xfId="13658"/>
    <cellStyle name="_CCB.HO.2003 Jnl summary by jnl.GL PRC 34-40.031221 1 2" xfId="13659"/>
    <cellStyle name="_CCB.HO.2003 Jnl summary by jnl.GL PRC 34-40.031221 2" xfId="13660"/>
    <cellStyle name="_CCB.HO.2003 Jnl summary by jnl.GL PRC 34-40.031221 2 2" xfId="13661"/>
    <cellStyle name="_CCB.HO.2003 Jnl summary by jnl.GL PRC 34-40.031221 3" xfId="13662"/>
    <cellStyle name="_CCB.HO.2003 Jnl summary by jnl.GL PRC 34-40.031221_CCB.Dec03AuditPack.GL.V2" xfId="13663"/>
    <cellStyle name="_CCB.HO.2003 Jnl summary by jnl.GL PRC 34-40.031221_CCB.Dec03AuditPack.GL.V2 1" xfId="13664"/>
    <cellStyle name="_CCB.HO.2003 Jnl summary by jnl.GL PRC 34-40.031221_CCB.Dec03AuditPack.GL.V2 1 2" xfId="13666"/>
    <cellStyle name="_CCB.HO.2003 Jnl summary by jnl.GL PRC 34-40.031221_CCB.Dec03AuditPack.GL.V2 2" xfId="13667"/>
    <cellStyle name="_CCB.HO.2003 Jnl summary by jnl.GL PRC 34-40.031221_CCB.Dec03AuditPack.GL.V2 2 2" xfId="13668"/>
    <cellStyle name="_CCB.HO.2003 Jnl summary by jnl.GL PRC 34-40.031221_CCB.Dec03AuditPack.GL.V2 3" xfId="13669"/>
    <cellStyle name="_CCB.HO.2003 Jnl summary by jnl.GL PRC 34-40.031221_CCB.Dec03AuditPack.GL.V2_RPT-Evergreen-2006~2008 (RMB)" xfId="13672"/>
    <cellStyle name="_CCB.HO.2003 Jnl summary by jnl.GL PRC 34-40.031221_CCB.Dec03AuditPack.GL.V2_RPT-Evergreen-2006~2008 (RMB) 2" xfId="13673"/>
    <cellStyle name="_CCB.HO.2003 Jnl summary by jnl.GL PRC 34-40.031221_RPT-Evergreen-2006~2008 (RMB)" xfId="13676"/>
    <cellStyle name="_CCB.HO.2003 Jnl summary by jnl.GL PRC 34-40.031221_RPT-Evergreen-2006~2008 (RMB) 2" xfId="13679"/>
    <cellStyle name="_CCB.HO.2003 Jnl summary by jnl.GL PRC 60-80.031221" xfId="13681"/>
    <cellStyle name="_CCB.HO.2003 Jnl summary by jnl.GL PRC 60-80.031221 1" xfId="13682"/>
    <cellStyle name="_CCB.HO.2003 Jnl summary by jnl.GL PRC 60-80.031221 1 2" xfId="13683"/>
    <cellStyle name="_CCB.HO.2003 Jnl summary by jnl.GL PRC 60-80.031221 2" xfId="13686"/>
    <cellStyle name="_CCB.HO.2003 Jnl summary by jnl.GL PRC 60-80.031221 2 2" xfId="13687"/>
    <cellStyle name="_CCB.HO.2003 Jnl summary by jnl.GL PRC 60-80.031221 3" xfId="13689"/>
    <cellStyle name="_CCB.HO.2003 Jnl summary by jnl.GL PRC 60-80.031221_08年1-12月宝成十大客户" xfId="13691"/>
    <cellStyle name="_CCB.HO.2003 Jnl summary by jnl.GL PRC 60-80.031221_08年1-12月宝成十大客户 1" xfId="13692"/>
    <cellStyle name="_CCB.HO.2003 Jnl summary by jnl.GL PRC 60-80.031221_08年1-12月宝成十大客户 1 2" xfId="13693"/>
    <cellStyle name="_CCB.HO.2003 Jnl summary by jnl.GL PRC 60-80.031221_08年1-12月宝成十大客户 2" xfId="13694"/>
    <cellStyle name="_CCB.HO.2003 Jnl summary by jnl.GL PRC 60-80.031221_08年1-12月宝成十大客户 2 2" xfId="5034"/>
    <cellStyle name="_CCB.HO.2003 Jnl summary by jnl.GL PRC 60-80.031221_08年1-12月宝成十大客户 3" xfId="13695"/>
    <cellStyle name="_CCB.HO.2003 Jnl summary by jnl.GL PRC 60-80.031221_08年1-12月宝成十大客户_Baocheng PRC FS #0302_30.06.2009" xfId="13696"/>
    <cellStyle name="_CCB.HO.2003 Jnl summary by jnl.GL PRC 60-80.031221_08年1-12月宝成十大客户_Baocheng PRC FS #0302_30.06.2009 1" xfId="13698"/>
    <cellStyle name="_CCB.HO.2003 Jnl summary by jnl.GL PRC 60-80.031221_08年1-12月宝成十大客户_Baocheng PRC FS #0302_30.06.2009 1 2" xfId="13699"/>
    <cellStyle name="_CCB.HO.2003 Jnl summary by jnl.GL PRC 60-80.031221_08年1-12月宝成十大客户_Baocheng PRC FS #0302_30.06.2009 2" xfId="13701"/>
    <cellStyle name="_CCB.HO.2003 Jnl summary by jnl.GL PRC 60-80.031221_08年1-12月宝成十大客户_Baocheng PRC FS #0302_30.06.2009 2 2" xfId="8050"/>
    <cellStyle name="_CCB.HO.2003 Jnl summary by jnl.GL PRC 60-80.031221_08年1-12月宝成十大客户_Baocheng PRC FS #0302_30.06.2009 3" xfId="13703"/>
    <cellStyle name="_CCB.HO.2003 Jnl summary by jnl.GL PRC 60-80.031221_2007 HKD" xfId="7246"/>
    <cellStyle name="_CCB.HO.2003 Jnl summary by jnl.GL PRC 60-80.031221_2007 HKD 1" xfId="4316"/>
    <cellStyle name="_CCB.HO.2003 Jnl summary by jnl.GL PRC 60-80.031221_2007 HKD 1 2" xfId="13705"/>
    <cellStyle name="_CCB.HO.2003 Jnl summary by jnl.GL PRC 60-80.031221_2007 HKD 2" xfId="7884"/>
    <cellStyle name="_CCB.HO.2003 Jnl summary by jnl.GL PRC 60-80.031221_2007 HKD 2 2" xfId="13709"/>
    <cellStyle name="_CCB.HO.2003 Jnl summary by jnl.GL PRC 60-80.031221_2007 HKD 3" xfId="13713"/>
    <cellStyle name="_CCB.HO.2003 Jnl summary by jnl.GL PRC 60-80.031221_A500 summary-24 Mar 09" xfId="2748"/>
    <cellStyle name="_CCB.HO.2003 Jnl summary by jnl.GL PRC 60-80.031221_A500 summary-24 Mar 09 1" xfId="13714"/>
    <cellStyle name="_CCB.HO.2003 Jnl summary by jnl.GL PRC 60-80.031221_A500 summary-24 Mar 09 1 2" xfId="13715"/>
    <cellStyle name="_CCB.HO.2003 Jnl summary by jnl.GL PRC 60-80.031221_A500 summary-24 Mar 09 2" xfId="13716"/>
    <cellStyle name="_CCB.HO.2003 Jnl summary by jnl.GL PRC 60-80.031221_A500 summary-24 Mar 09 2 2" xfId="13718"/>
    <cellStyle name="_CCB.HO.2003 Jnl summary by jnl.GL PRC 60-80.031221_A500 summary-24 Mar 09 3" xfId="13720"/>
    <cellStyle name="_CCB.HO.2003 Jnl summary by jnl.GL PRC 60-80.031221_A500 summary-24 Mar 09_2007 HKD" xfId="4551"/>
    <cellStyle name="_CCB.HO.2003 Jnl summary by jnl.GL PRC 60-80.031221_A500 summary-24 Mar 09_2007 HKD 1" xfId="9857"/>
    <cellStyle name="_CCB.HO.2003 Jnl summary by jnl.GL PRC 60-80.031221_A500 summary-24 Mar 09_2007 HKD 1 2" xfId="13721"/>
    <cellStyle name="_CCB.HO.2003 Jnl summary by jnl.GL PRC 60-80.031221_A500 summary-24 Mar 09_2007 HKD 2" xfId="13722"/>
    <cellStyle name="_CCB.HO.2003 Jnl summary by jnl.GL PRC 60-80.031221_A500 summary-24 Mar 09_2007 HKD 2 2" xfId="13723"/>
    <cellStyle name="_CCB.HO.2003 Jnl summary by jnl.GL PRC 60-80.031221_A500 summary-24 Mar 09_2007 HKD 3" xfId="13726"/>
    <cellStyle name="_CCB.HO.2003 Jnl summary by jnl.GL PRC 60-80.031221_A500 summary-24 Mar 09_Baocheng FS_0302_30.06.2009" xfId="13728"/>
    <cellStyle name="_CCB.HO.2003 Jnl summary by jnl.GL PRC 60-80.031221_A500 summary-24 Mar 09_Baocheng FS_0302_30.06.2009 1" xfId="13729"/>
    <cellStyle name="_CCB.HO.2003 Jnl summary by jnl.GL PRC 60-80.031221_A500 summary-24 Mar 09_Baocheng FS_0302_30.06.2009 1 2" xfId="13733"/>
    <cellStyle name="_CCB.HO.2003 Jnl summary by jnl.GL PRC 60-80.031221_A500 summary-24 Mar 09_Baocheng FS_0302_30.06.2009 2" xfId="13735"/>
    <cellStyle name="_CCB.HO.2003 Jnl summary by jnl.GL PRC 60-80.031221_A500 summary-24 Mar 09_Baocheng FS_0302_30.06.2009 2 2" xfId="13737"/>
    <cellStyle name="_CCB.HO.2003 Jnl summary by jnl.GL PRC 60-80.031221_A500 summary-24 Mar 09_Baocheng FS_0302_30.06.2009 3" xfId="13739"/>
    <cellStyle name="_CCB.HO.2003 Jnl summary by jnl.GL PRC 60-80.031221_A500 summary-24 Mar 09_DCD FS#0101_30.06.2009_cc" xfId="13740"/>
    <cellStyle name="_CCB.HO.2003 Jnl summary by jnl.GL PRC 60-80.031221_A500 summary-24 Mar 09_DCD FS#0101_30.06.2009_cc 1" xfId="5477"/>
    <cellStyle name="_CCB.HO.2003 Jnl summary by jnl.GL PRC 60-80.031221_A500 summary-24 Mar 09_DCD FS#0101_30.06.2009_cc 1 2" xfId="13742"/>
    <cellStyle name="_CCB.HO.2003 Jnl summary by jnl.GL PRC 60-80.031221_A500 summary-24 Mar 09_DCD FS#0101_30.06.2009_cc 2" xfId="13743"/>
    <cellStyle name="_CCB.HO.2003 Jnl summary by jnl.GL PRC 60-80.031221_A500 summary-24 Mar 09_DCD FS#0101_30.06.2009_cc 2 2" xfId="13745"/>
    <cellStyle name="_CCB.HO.2003 Jnl summary by jnl.GL PRC 60-80.031221_A500 summary-24 Mar 09_DCD FS#0101_30.06.2009_cc 3" xfId="13746"/>
    <cellStyle name="_CCB.HO.2003 Jnl summary by jnl.GL PRC 60-80.031221_A500 summary-24 Mar 09_Engineering FS#0301_30.06.2009" xfId="13748"/>
    <cellStyle name="_CCB.HO.2003 Jnl summary by jnl.GL PRC 60-80.031221_A500 summary-24 Mar 09_Engineering FS#0301_30.06.2009 1" xfId="7211"/>
    <cellStyle name="_CCB.HO.2003 Jnl summary by jnl.GL PRC 60-80.031221_A500 summary-24 Mar 09_Engineering FS#0301_30.06.2009 1 2" xfId="5951"/>
    <cellStyle name="_CCB.HO.2003 Jnl summary by jnl.GL PRC 60-80.031221_A500 summary-24 Mar 09_Engineering FS#0301_30.06.2009 2" xfId="13749"/>
    <cellStyle name="_CCB.HO.2003 Jnl summary by jnl.GL PRC 60-80.031221_A500 summary-24 Mar 09_Engineering FS#0301_30.06.2009 2 2" xfId="13751"/>
    <cellStyle name="_CCB.HO.2003 Jnl summary by jnl.GL PRC 60-80.031221_A500 summary-24 Mar 09_Engineering FS#0301_30.06.2009 3" xfId="9110"/>
    <cellStyle name="_CCB.HO.2003 Jnl summary by jnl.GL PRC 60-80.031221_A500 summary-24 Mar 09_GBT Sales analysis_06.2009_v3" xfId="13753"/>
    <cellStyle name="_CCB.HO.2003 Jnl summary by jnl.GL PRC 60-80.031221_A500 summary-24 Mar 09_GBT Sales analysis_06.2009_v3 1" xfId="13755"/>
    <cellStyle name="_CCB.HO.2003 Jnl summary by jnl.GL PRC 60-80.031221_A500 summary-24 Mar 09_GBT Sales analysis_06.2009_v3 1 2" xfId="13756"/>
    <cellStyle name="_CCB.HO.2003 Jnl summary by jnl.GL PRC 60-80.031221_A500 summary-24 Mar 09_GBT Sales analysis_06.2009_v3 2" xfId="13759"/>
    <cellStyle name="_CCB.HO.2003 Jnl summary by jnl.GL PRC 60-80.031221_A500 summary-24 Mar 09_GBT Sales analysis_06.2009_v3 2 2" xfId="13760"/>
    <cellStyle name="_CCB.HO.2003 Jnl summary by jnl.GL PRC 60-80.031221_A500 summary-24 Mar 09_GBT Sales analysis_06.2009_v3 3" xfId="13762"/>
    <cellStyle name="_CCB.HO.2003 Jnl summary by jnl.GL PRC 60-80.031221_A500 summary-24 Mar 09_Unrealized Profit" xfId="13765"/>
    <cellStyle name="_CCB.HO.2003 Jnl summary by jnl.GL PRC 60-80.031221_A500 summary-24 Mar 09_Unrealized Profit 1" xfId="2156"/>
    <cellStyle name="_CCB.HO.2003 Jnl summary by jnl.GL PRC 60-80.031221_A500 summary-24 Mar 09_Unrealized Profit 1 2" xfId="2163"/>
    <cellStyle name="_CCB.HO.2003 Jnl summary by jnl.GL PRC 60-80.031221_A500 summary-24 Mar 09_Unrealized Profit 2" xfId="3239"/>
    <cellStyle name="_CCB.HO.2003 Jnl summary by jnl.GL PRC 60-80.031221_A500 summary-24 Mar 09_Unrealized Profit 2 2" xfId="3246"/>
    <cellStyle name="_CCB.HO.2003 Jnl summary by jnl.GL PRC 60-80.031221_A500 summary-24 Mar 09_Unrealized Profit 3" xfId="13769"/>
    <cellStyle name="_CCB.HO.2003 Jnl summary by jnl.GL PRC 60-80.031221_Baocheng FS_0302_30.06.2009" xfId="13773"/>
    <cellStyle name="_CCB.HO.2003 Jnl summary by jnl.GL PRC 60-80.031221_Baocheng FS_0302_30.06.2009 1" xfId="13774"/>
    <cellStyle name="_CCB.HO.2003 Jnl summary by jnl.GL PRC 60-80.031221_Baocheng FS_0302_30.06.2009 1 2" xfId="13775"/>
    <cellStyle name="_CCB.HO.2003 Jnl summary by jnl.GL PRC 60-80.031221_Baocheng FS_0302_30.06.2009 2" xfId="13776"/>
    <cellStyle name="_CCB.HO.2003 Jnl summary by jnl.GL PRC 60-80.031221_Baocheng FS_0302_30.06.2009 2 2" xfId="13777"/>
    <cellStyle name="_CCB.HO.2003 Jnl summary by jnl.GL PRC 60-80.031221_Baocheng FS_0302_30.06.2009 3" xfId="13778"/>
    <cellStyle name="_CCB.HO.2003 Jnl summary by jnl.GL PRC 60-80.031221_Baocheng FS_31.05.2009" xfId="13780"/>
    <cellStyle name="_CCB.HO.2003 Jnl summary by jnl.GL PRC 60-80.031221_Baocheng FS_31.05.2009 1" xfId="13782"/>
    <cellStyle name="_CCB.HO.2003 Jnl summary by jnl.GL PRC 60-80.031221_Baocheng FS_31.05.2009 1 2" xfId="13784"/>
    <cellStyle name="_CCB.HO.2003 Jnl summary by jnl.GL PRC 60-80.031221_Baocheng FS_31.05.2009 2" xfId="13786"/>
    <cellStyle name="_CCB.HO.2003 Jnl summary by jnl.GL PRC 60-80.031221_Baocheng FS_31.05.2009 2 2" xfId="13787"/>
    <cellStyle name="_CCB.HO.2003 Jnl summary by jnl.GL PRC 60-80.031221_Baocheng FS_31.05.2009 3" xfId="13790"/>
    <cellStyle name="_CCB.HO.2003 Jnl summary by jnl.GL PRC 60-80.031221_Baocheng PRC FS #0302_30.06.2009" xfId="13794"/>
    <cellStyle name="_CCB.HO.2003 Jnl summary by jnl.GL PRC 60-80.031221_Baocheng PRC FS #0302_30.06.2009 1" xfId="13796"/>
    <cellStyle name="_CCB.HO.2003 Jnl summary by jnl.GL PRC 60-80.031221_Baocheng PRC FS #0302_30.06.2009 1 2" xfId="13799"/>
    <cellStyle name="_CCB.HO.2003 Jnl summary by jnl.GL PRC 60-80.031221_Baocheng PRC FS #0302_30.06.2009 2" xfId="13802"/>
    <cellStyle name="_CCB.HO.2003 Jnl summary by jnl.GL PRC 60-80.031221_Baocheng PRC FS #0302_30.06.2009 2 2" xfId="13804"/>
    <cellStyle name="_CCB.HO.2003 Jnl summary by jnl.GL PRC 60-80.031221_Baocheng PRC FS #0302_30.06.2009 3" xfId="13806"/>
    <cellStyle name="_CCB.HO.2003 Jnl summary by jnl.GL PRC 60-80.031221_Baocheng#0302 FS_31.12.2007 (per audit)" xfId="12993"/>
    <cellStyle name="_CCB.HO.2003 Jnl summary by jnl.GL PRC 60-80.031221_Baocheng#0302 FS_31.12.2007 (per audit) 1" xfId="13808"/>
    <cellStyle name="_CCB.HO.2003 Jnl summary by jnl.GL PRC 60-80.031221_Baocheng#0302 FS_31.12.2007 (per audit) 1 2" xfId="4921"/>
    <cellStyle name="_CCB.HO.2003 Jnl summary by jnl.GL PRC 60-80.031221_Baocheng#0302 FS_31.12.2007 (per audit) 2" xfId="13809"/>
    <cellStyle name="_CCB.HO.2003 Jnl summary by jnl.GL PRC 60-80.031221_Baocheng#0302 FS_31.12.2007 (per audit) 2 2" xfId="13810"/>
    <cellStyle name="_CCB.HO.2003 Jnl summary by jnl.GL PRC 60-80.031221_Baocheng#0302 FS_31.12.2007 (per audit) 3" xfId="13811"/>
    <cellStyle name="_CCB.HO.2003 Jnl summary by jnl.GL PRC 60-80.031221_Dahe PRC FS_31.12.2008_v2" xfId="13706"/>
    <cellStyle name="_CCB.HO.2003 Jnl summary by jnl.GL PRC 60-80.031221_Dahe PRC FS_31.12.2008_v2 1" xfId="13814"/>
    <cellStyle name="_CCB.HO.2003 Jnl summary by jnl.GL PRC 60-80.031221_Dahe PRC FS_31.12.2008_v2 1 2" xfId="13816"/>
    <cellStyle name="_CCB.HO.2003 Jnl summary by jnl.GL PRC 60-80.031221_Dahe PRC FS_31.12.2008_v2 2" xfId="13819"/>
    <cellStyle name="_CCB.HO.2003 Jnl summary by jnl.GL PRC 60-80.031221_Dahe PRC FS_31.12.2008_v2 2 2" xfId="684"/>
    <cellStyle name="_CCB.HO.2003 Jnl summary by jnl.GL PRC 60-80.031221_Dahe PRC FS_31.12.2008_v2 3" xfId="13820"/>
    <cellStyle name="_CCB.HO.2003 Jnl summary by jnl.GL PRC 60-80.031221_DCD FS#0101_30.06.2009_cc" xfId="13821"/>
    <cellStyle name="_CCB.HO.2003 Jnl summary by jnl.GL PRC 60-80.031221_DCD FS#0101_30.06.2009_cc 1" xfId="13823"/>
    <cellStyle name="_CCB.HO.2003 Jnl summary by jnl.GL PRC 60-80.031221_DCD FS#0101_30.06.2009_cc 1 2" xfId="13824"/>
    <cellStyle name="_CCB.HO.2003 Jnl summary by jnl.GL PRC 60-80.031221_DCD FS#0101_30.06.2009_cc 2" xfId="13825"/>
    <cellStyle name="_CCB.HO.2003 Jnl summary by jnl.GL PRC 60-80.031221_DCD FS#0101_30.06.2009_cc 2 2" xfId="13826"/>
    <cellStyle name="_CCB.HO.2003 Jnl summary by jnl.GL PRC 60-80.031221_DCD FS#0101_30.06.2009_cc 3" xfId="13828"/>
    <cellStyle name="_CCB.HO.2003 Jnl summary by jnl.GL PRC 60-80.031221_Engineering FS#0301_30.06.2009" xfId="13830"/>
    <cellStyle name="_CCB.HO.2003 Jnl summary by jnl.GL PRC 60-80.031221_Engineering FS#0301_30.06.2009 1" xfId="8716"/>
    <cellStyle name="_CCB.HO.2003 Jnl summary by jnl.GL PRC 60-80.031221_Engineering FS#0301_30.06.2009 1 2" xfId="13831"/>
    <cellStyle name="_CCB.HO.2003 Jnl summary by jnl.GL PRC 60-80.031221_Engineering FS#0301_30.06.2009 2" xfId="13832"/>
    <cellStyle name="_CCB.HO.2003 Jnl summary by jnl.GL PRC 60-80.031221_Engineering FS#0301_30.06.2009 2 2" xfId="13834"/>
    <cellStyle name="_CCB.HO.2003 Jnl summary by jnl.GL PRC 60-80.031221_Engineering FS#0301_30.06.2009 3" xfId="13836"/>
    <cellStyle name="_CCB.HO.2003 Jnl summary by jnl.GL PRC 60-80.031221_Engineering FS_31.05.2009" xfId="13837"/>
    <cellStyle name="_CCB.HO.2003 Jnl summary by jnl.GL PRC 60-80.031221_Engineering FS_31.05.2009 1" xfId="13838"/>
    <cellStyle name="_CCB.HO.2003 Jnl summary by jnl.GL PRC 60-80.031221_Engineering FS_31.05.2009 1 2" xfId="4872"/>
    <cellStyle name="_CCB.HO.2003 Jnl summary by jnl.GL PRC 60-80.031221_Engineering FS_31.05.2009 2" xfId="13839"/>
    <cellStyle name="_CCB.HO.2003 Jnl summary by jnl.GL PRC 60-80.031221_Engineering FS_31.05.2009 2 2" xfId="13840"/>
    <cellStyle name="_CCB.HO.2003 Jnl summary by jnl.GL PRC 60-80.031221_Engineering FS_31.05.2009 3" xfId="7556"/>
    <cellStyle name="_CCB.HO.2003 Jnl summary by jnl.GL PRC 60-80.031221_Engineering PRC FS #0301_30.06. 2009" xfId="13842"/>
    <cellStyle name="_CCB.HO.2003 Jnl summary by jnl.GL PRC 60-80.031221_Engineering PRC FS #0301_30.06. 2009 1" xfId="13846"/>
    <cellStyle name="_CCB.HO.2003 Jnl summary by jnl.GL PRC 60-80.031221_Engineering PRC FS #0301_30.06. 2009 1 2" xfId="13847"/>
    <cellStyle name="_CCB.HO.2003 Jnl summary by jnl.GL PRC 60-80.031221_Engineering PRC FS #0301_30.06. 2009 2" xfId="13848"/>
    <cellStyle name="_CCB.HO.2003 Jnl summary by jnl.GL PRC 60-80.031221_Engineering PRC FS #0301_30.06. 2009 2 2" xfId="13851"/>
    <cellStyle name="_CCB.HO.2003 Jnl summary by jnl.GL PRC 60-80.031221_Engineering PRC FS #0301_30.06. 2009 3" xfId="13853"/>
    <cellStyle name="_CCB.HO.2003 Jnl summary by jnl.GL PRC 60-80.031221_Engineering PRC FS #0301_30.06.2009" xfId="13855"/>
    <cellStyle name="_CCB.HO.2003 Jnl summary by jnl.GL PRC 60-80.031221_Engineering PRC FS #0301_30.06.2009 1" xfId="13857"/>
    <cellStyle name="_CCB.HO.2003 Jnl summary by jnl.GL PRC 60-80.031221_Engineering PRC FS #0301_30.06.2009 1 2" xfId="8127"/>
    <cellStyle name="_CCB.HO.2003 Jnl summary by jnl.GL PRC 60-80.031221_Engineering PRC FS #0301_30.06.2009 2" xfId="13859"/>
    <cellStyle name="_CCB.HO.2003 Jnl summary by jnl.GL PRC 60-80.031221_Engineering PRC FS #0301_30.06.2009 2 2" xfId="13861"/>
    <cellStyle name="_CCB.HO.2003 Jnl summary by jnl.GL PRC 60-80.031221_Engineering PRC FS #0301_30.06.2009 3" xfId="13862"/>
    <cellStyle name="_CCB.HO.2003 Jnl summary by jnl.GL PRC 60-80.031221_Engineering#0301 FS_31.12.2007 (per audit)" xfId="13864"/>
    <cellStyle name="_CCB.HO.2003 Jnl summary by jnl.GL PRC 60-80.031221_Engineering#0301 FS_31.12.2007 (per audit) 1" xfId="13865"/>
    <cellStyle name="_CCB.HO.2003 Jnl summary by jnl.GL PRC 60-80.031221_Engineering#0301 FS_31.12.2007 (per audit) 1 2" xfId="7180"/>
    <cellStyle name="_CCB.HO.2003 Jnl summary by jnl.GL PRC 60-80.031221_Engineering#0301 FS_31.12.2007 (per audit) 2" xfId="13866"/>
    <cellStyle name="_CCB.HO.2003 Jnl summary by jnl.GL PRC 60-80.031221_Engineering#0301 FS_31.12.2007 (per audit) 2 2" xfId="8041"/>
    <cellStyle name="_CCB.HO.2003 Jnl summary by jnl.GL PRC 60-80.031221_Engineering#0301 FS_31.12.2007 (per audit) 3" xfId="13867"/>
    <cellStyle name="_CCB.HO.2003 Jnl summary by jnl.GL PRC 60-80.031221_Fermentation FS#0304_30.06.2009" xfId="13868"/>
    <cellStyle name="_CCB.HO.2003 Jnl summary by jnl.GL PRC 60-80.031221_Fermentation FS#0304_30.06.2009 1" xfId="13869"/>
    <cellStyle name="_CCB.HO.2003 Jnl summary by jnl.GL PRC 60-80.031221_Fermentation FS#0304_30.06.2009 1 2" xfId="12667"/>
    <cellStyle name="_CCB.HO.2003 Jnl summary by jnl.GL PRC 60-80.031221_Fermentation FS#0304_30.06.2009 2" xfId="13870"/>
    <cellStyle name="_CCB.HO.2003 Jnl summary by jnl.GL PRC 60-80.031221_Fermentation FS#0304_30.06.2009 2 2" xfId="13871"/>
    <cellStyle name="_CCB.HO.2003 Jnl summary by jnl.GL PRC 60-80.031221_Fermentation FS#0304_30.06.2009 3" xfId="4491"/>
    <cellStyle name="_CCB.HO.2003 Jnl summary by jnl.GL PRC 60-80.031221_GBT Bio Chemical#0502 FS_31.12.2007 (per audit)" xfId="13873"/>
    <cellStyle name="_CCB.HO.2003 Jnl summary by jnl.GL PRC 60-80.031221_GBT Bio Chemical#0502 FS_31.12.2007 (per audit) 1" xfId="13874"/>
    <cellStyle name="_CCB.HO.2003 Jnl summary by jnl.GL PRC 60-80.031221_GBT Bio Chemical#0502 FS_31.12.2007 (per audit) 1 2" xfId="9258"/>
    <cellStyle name="_CCB.HO.2003 Jnl summary by jnl.GL PRC 60-80.031221_GBT Bio Chemical#0502 FS_31.12.2007 (per audit) 2" xfId="13876"/>
    <cellStyle name="_CCB.HO.2003 Jnl summary by jnl.GL PRC 60-80.031221_GBT Bio Chemical#0502 FS_31.12.2007 (per audit) 2 2" xfId="10381"/>
    <cellStyle name="_CCB.HO.2003 Jnl summary by jnl.GL PRC 60-80.031221_GBT Bio Chemical#0502 FS_31.12.2007 (per audit) 3" xfId="13879"/>
    <cellStyle name="_CCB.HO.2003 Jnl summary by jnl.GL PRC 60-80.031221_GBT Bio Chemical#0502 FS_31.12.2007 (per audit)_2007 HKD" xfId="13883"/>
    <cellStyle name="_CCB.HO.2003 Jnl summary by jnl.GL PRC 60-80.031221_GBT Bio Chemical#0502 FS_31.12.2007 (per audit)_2007 HKD 1" xfId="11978"/>
    <cellStyle name="_CCB.HO.2003 Jnl summary by jnl.GL PRC 60-80.031221_GBT Bio Chemical#0502 FS_31.12.2007 (per audit)_2007 HKD 1 2" xfId="11980"/>
    <cellStyle name="_CCB.HO.2003 Jnl summary by jnl.GL PRC 60-80.031221_GBT Bio Chemical#0502 FS_31.12.2007 (per audit)_2007 HKD 2" xfId="13884"/>
    <cellStyle name="_CCB.HO.2003 Jnl summary by jnl.GL PRC 60-80.031221_GBT Bio Chemical#0502 FS_31.12.2007 (per audit)_2007 HKD 2 2" xfId="13886"/>
    <cellStyle name="_CCB.HO.2003 Jnl summary by jnl.GL PRC 60-80.031221_GBT Bio Chemical#0502 FS_31.12.2007 (per audit)_2007 HKD 3" xfId="13888"/>
    <cellStyle name="_CCB.HO.2003 Jnl summary by jnl.GL PRC 60-80.031221_GBT Bio Chemical#0502 FS_31.12.2007 (per audit)_Analysis of Polyol Prodn 2008" xfId="13889"/>
    <cellStyle name="_CCB.HO.2003 Jnl summary by jnl.GL PRC 60-80.031221_GBT Bio Chemical#0502 FS_31.12.2007 (per audit)_Analysis of Polyol Prodn 2008 1" xfId="13890"/>
    <cellStyle name="_CCB.HO.2003 Jnl summary by jnl.GL PRC 60-80.031221_GBT Bio Chemical#0502 FS_31.12.2007 (per audit)_Analysis of Polyol Prodn 2008 1 2" xfId="13894"/>
    <cellStyle name="_CCB.HO.2003 Jnl summary by jnl.GL PRC 60-80.031221_GBT Bio Chemical#0502 FS_31.12.2007 (per audit)_Analysis of Polyol Prodn 2008 2" xfId="2052"/>
    <cellStyle name="_CCB.HO.2003 Jnl summary by jnl.GL PRC 60-80.031221_GBT Bio Chemical#0502 FS_31.12.2007 (per audit)_Analysis of Polyol Prodn 2008 2 2" xfId="2054"/>
    <cellStyle name="_CCB.HO.2003 Jnl summary by jnl.GL PRC 60-80.031221_GBT Bio Chemical#0502 FS_31.12.2007 (per audit)_Analysis of Polyol Prodn 2008 3" xfId="2057"/>
    <cellStyle name="_CCB.HO.2003 Jnl summary by jnl.GL PRC 60-80.031221_GBT Bio Chemical#0502 FS_31.12.2007 (per audit)_Analysis of Polyol Prodn 2008_2007 HKD" xfId="13897"/>
    <cellStyle name="_CCB.HO.2003 Jnl summary by jnl.GL PRC 60-80.031221_GBT Bio Chemical#0502 FS_31.12.2007 (per audit)_Analysis of Polyol Prodn 2008_2007 HKD 1" xfId="13898"/>
    <cellStyle name="_CCB.HO.2003 Jnl summary by jnl.GL PRC 60-80.031221_GBT Bio Chemical#0502 FS_31.12.2007 (per audit)_Analysis of Polyol Prodn 2008_2007 HKD 1 2" xfId="13902"/>
    <cellStyle name="_CCB.HO.2003 Jnl summary by jnl.GL PRC 60-80.031221_GBT Bio Chemical#0502 FS_31.12.2007 (per audit)_Analysis of Polyol Prodn 2008_2007 HKD 2" xfId="13904"/>
    <cellStyle name="_CCB.HO.2003 Jnl summary by jnl.GL PRC 60-80.031221_GBT Bio Chemical#0502 FS_31.12.2007 (per audit)_Analysis of Polyol Prodn 2008_2007 HKD 2 2" xfId="13906"/>
    <cellStyle name="_CCB.HO.2003 Jnl summary by jnl.GL PRC 60-80.031221_GBT Bio Chemical#0502 FS_31.12.2007 (per audit)_Analysis of Polyol Prodn 2008_2007 HKD 3" xfId="13911"/>
    <cellStyle name="_CCB.HO.2003 Jnl summary by jnl.GL PRC 60-80.031221_GBT Bio Chemical#0502 FS_31.12.2007 (per audit)_Analysis of Polyol Prodn 2008_GBT Sales analysis_06.2009_v3" xfId="13913"/>
    <cellStyle name="_CCB.HO.2003 Jnl summary by jnl.GL PRC 60-80.031221_GBT Bio Chemical#0502 FS_31.12.2007 (per audit)_Analysis of Polyol Prodn 2008_GBT Sales analysis_06.2009_v3 1" xfId="13914"/>
    <cellStyle name="_CCB.HO.2003 Jnl summary by jnl.GL PRC 60-80.031221_GBT Bio Chemical#0502 FS_31.12.2007 (per audit)_Analysis of Polyol Prodn 2008_GBT Sales analysis_06.2009_v3 1 2" xfId="13916"/>
    <cellStyle name="_CCB.HO.2003 Jnl summary by jnl.GL PRC 60-80.031221_GBT Bio Chemical#0502 FS_31.12.2007 (per audit)_Analysis of Polyol Prodn 2008_GBT Sales analysis_06.2009_v3 2" xfId="5570"/>
    <cellStyle name="_CCB.HO.2003 Jnl summary by jnl.GL PRC 60-80.031221_GBT Bio Chemical#0502 FS_31.12.2007 (per audit)_Analysis of Polyol Prodn 2008_GBT Sales analysis_06.2009_v3 2 2" xfId="7909"/>
    <cellStyle name="_CCB.HO.2003 Jnl summary by jnl.GL PRC 60-80.031221_GBT Bio Chemical#0502 FS_31.12.2007 (per audit)_Analysis of Polyol Prodn 2008_GBT Sales analysis_06.2009_v3 3" xfId="13917"/>
    <cellStyle name="_CCB.HO.2003 Jnl summary by jnl.GL PRC 60-80.031221_GBT Bio Chemical#0502 FS_31.12.2007 (per audit)_Analysis of Polyol Prodn 2008_Unrealized Profit" xfId="13918"/>
    <cellStyle name="_CCB.HO.2003 Jnl summary by jnl.GL PRC 60-80.031221_GBT Bio Chemical#0502 FS_31.12.2007 (per audit)_Analysis of Polyol Prodn 2008_Unrealized Profit 1" xfId="13920"/>
    <cellStyle name="_CCB.HO.2003 Jnl summary by jnl.GL PRC 60-80.031221_GBT Bio Chemical#0502 FS_31.12.2007 (per audit)_Analysis of Polyol Prodn 2008_Unrealized Profit 1 2" xfId="5531"/>
    <cellStyle name="_CCB.HO.2003 Jnl summary by jnl.GL PRC 60-80.031221_GBT Bio Chemical#0502 FS_31.12.2007 (per audit)_Analysis of Polyol Prodn 2008_Unrealized Profit 2" xfId="13923"/>
    <cellStyle name="_CCB.HO.2003 Jnl summary by jnl.GL PRC 60-80.031221_GBT Bio Chemical#0502 FS_31.12.2007 (per audit)_Analysis of Polyol Prodn 2008_Unrealized Profit 2 2" xfId="5543"/>
    <cellStyle name="_CCB.HO.2003 Jnl summary by jnl.GL PRC 60-80.031221_GBT Bio Chemical#0502 FS_31.12.2007 (per audit)_Analysis of Polyol Prodn 2008_Unrealized Profit 3" xfId="13925"/>
    <cellStyle name="_CCB.HO.2003 Jnl summary by jnl.GL PRC 60-80.031221_GBT Bio Chemical#0502 FS_31.12.2007 (per audit)_GBT Sales analysis_06.2009_v3" xfId="13926"/>
    <cellStyle name="_CCB.HO.2003 Jnl summary by jnl.GL PRC 60-80.031221_GBT Bio Chemical#0502 FS_31.12.2007 (per audit)_GBT Sales analysis_06.2009_v3 1" xfId="13927"/>
    <cellStyle name="_CCB.HO.2003 Jnl summary by jnl.GL PRC 60-80.031221_GBT Bio Chemical#0502 FS_31.12.2007 (per audit)_GBT Sales analysis_06.2009_v3 1 2" xfId="13928"/>
    <cellStyle name="_CCB.HO.2003 Jnl summary by jnl.GL PRC 60-80.031221_GBT Bio Chemical#0502 FS_31.12.2007 (per audit)_GBT Sales analysis_06.2009_v3 2" xfId="13929"/>
    <cellStyle name="_CCB.HO.2003 Jnl summary by jnl.GL PRC 60-80.031221_GBT Bio Chemical#0502 FS_31.12.2007 (per audit)_GBT Sales analysis_06.2009_v3 2 2" xfId="13930"/>
    <cellStyle name="_CCB.HO.2003 Jnl summary by jnl.GL PRC 60-80.031221_GBT Bio Chemical#0502 FS_31.12.2007 (per audit)_GBT Sales analysis_06.2009_v3 3" xfId="4380"/>
    <cellStyle name="_CCB.HO.2003 Jnl summary by jnl.GL PRC 60-80.031221_GBT Bio Chemical#0502 FS_31.12.2007 (per audit)_Jincheng FS_0103_30.06.2009" xfId="13931"/>
    <cellStyle name="_CCB.HO.2003 Jnl summary by jnl.GL PRC 60-80.031221_GBT Bio Chemical#0502 FS_31.12.2007 (per audit)_Jincheng FS_0103_30.06.2009 1" xfId="13932"/>
    <cellStyle name="_CCB.HO.2003 Jnl summary by jnl.GL PRC 60-80.031221_GBT Bio Chemical#0502 FS_31.12.2007 (per audit)_Jincheng FS_0103_30.06.2009 1 2" xfId="13936"/>
    <cellStyle name="_CCB.HO.2003 Jnl summary by jnl.GL PRC 60-80.031221_GBT Bio Chemical#0502 FS_31.12.2007 (per audit)_Jincheng FS_0103_30.06.2009 2" xfId="13941"/>
    <cellStyle name="_CCB.HO.2003 Jnl summary by jnl.GL PRC 60-80.031221_GBT Bio Chemical#0502 FS_31.12.2007 (per audit)_Jincheng FS_0103_30.06.2009 2 2" xfId="13944"/>
    <cellStyle name="_CCB.HO.2003 Jnl summary by jnl.GL PRC 60-80.031221_GBT Bio Chemical#0502 FS_31.12.2007 (per audit)_Jincheng FS_0103_30.06.2009 3" xfId="13948"/>
    <cellStyle name="_CCB.HO.2003 Jnl summary by jnl.GL PRC 60-80.031221_GBT Bio Chemical#0502 FS_31.12.2007 (per audit)_Unrealized Profit" xfId="13372"/>
    <cellStyle name="_CCB.HO.2003 Jnl summary by jnl.GL PRC 60-80.031221_GBT Bio Chemical#0502 FS_31.12.2007 (per audit)_Unrealized Profit 1" xfId="7676"/>
    <cellStyle name="_CCB.HO.2003 Jnl summary by jnl.GL PRC 60-80.031221_GBT Bio Chemical#0502 FS_31.12.2007 (per audit)_Unrealized Profit 1 2" xfId="4444"/>
    <cellStyle name="_CCB.HO.2003 Jnl summary by jnl.GL PRC 60-80.031221_GBT Bio Chemical#0502 FS_31.12.2007 (per audit)_Unrealized Profit 2" xfId="13951"/>
    <cellStyle name="_CCB.HO.2003 Jnl summary by jnl.GL PRC 60-80.031221_GBT Bio Chemical#0502 FS_31.12.2007 (per audit)_Unrealized Profit 2 2" xfId="13139"/>
    <cellStyle name="_CCB.HO.2003 Jnl summary by jnl.GL PRC 60-80.031221_GBT Bio Chemical#0502 FS_31.12.2007 (per audit)_Unrealized Profit 3" xfId="13952"/>
    <cellStyle name="_CCB.HO.2003 Jnl summary by jnl.GL PRC 60-80.031221_GBT Sales analysis_06.2009_v3" xfId="13953"/>
    <cellStyle name="_CCB.HO.2003 Jnl summary by jnl.GL PRC 60-80.031221_GBT Sales analysis_06.2009_v3 1" xfId="13954"/>
    <cellStyle name="_CCB.HO.2003 Jnl summary by jnl.GL PRC 60-80.031221_GBT Sales analysis_06.2009_v3 1 2" xfId="13956"/>
    <cellStyle name="_CCB.HO.2003 Jnl summary by jnl.GL PRC 60-80.031221_GBT Sales analysis_06.2009_v3 2" xfId="13958"/>
    <cellStyle name="_CCB.HO.2003 Jnl summary by jnl.GL PRC 60-80.031221_GBT Sales analysis_06.2009_v3 2 2" xfId="13959"/>
    <cellStyle name="_CCB.HO.2003 Jnl summary by jnl.GL PRC 60-80.031221_GBT Sales analysis_06.2009_v3 3" xfId="12221"/>
    <cellStyle name="_CCB.HO.2003 Jnl summary by jnl.GL PRC 60-80.031221_Modifed FS_0401_30.06.2009(1)" xfId="13961"/>
    <cellStyle name="_CCB.HO.2003 Jnl summary by jnl.GL PRC 60-80.031221_Modifed FS_0401_30.06.2009(1) 1" xfId="13963"/>
    <cellStyle name="_CCB.HO.2003 Jnl summary by jnl.GL PRC 60-80.031221_Modifed FS_0401_30.06.2009(1) 1 2" xfId="13964"/>
    <cellStyle name="_CCB.HO.2003 Jnl summary by jnl.GL PRC 60-80.031221_Modifed FS_0401_30.06.2009(1) 2" xfId="13966"/>
    <cellStyle name="_CCB.HO.2003 Jnl summary by jnl.GL PRC 60-80.031221_Modifed FS_0401_30.06.2009(1) 2 2" xfId="8217"/>
    <cellStyle name="_CCB.HO.2003 Jnl summary by jnl.GL PRC 60-80.031221_Modifed FS_0401_30.06.2009(1) 3" xfId="13967"/>
    <cellStyle name="_CCB.HO.2003 Jnl summary by jnl.GL PRC 60-80.031221_New Polyol Consignment 31.12.2008_v2" xfId="1916"/>
    <cellStyle name="_CCB.HO.2003 Jnl summary by jnl.GL PRC 60-80.031221_New Polyol Consignment 31.12.2008_v2 1" xfId="13969"/>
    <cellStyle name="_CCB.HO.2003 Jnl summary by jnl.GL PRC 60-80.031221_New Polyol Consignment 31.12.2008_v2 1 2" xfId="13971"/>
    <cellStyle name="_CCB.HO.2003 Jnl summary by jnl.GL PRC 60-80.031221_New Polyol Consignment 31.12.2008_v2 2" xfId="13973"/>
    <cellStyle name="_CCB.HO.2003 Jnl summary by jnl.GL PRC 60-80.031221_New Polyol Consignment 31.12.2008_v2 2 2" xfId="3319"/>
    <cellStyle name="_CCB.HO.2003 Jnl summary by jnl.GL PRC 60-80.031221_New Polyol Consignment 31.12.2008_v2 3" xfId="13975"/>
    <cellStyle name="_CCB.HO.2003 Jnl summary by jnl.GL PRC 60-80.031221_Unrealized Profit" xfId="1086"/>
    <cellStyle name="_CCB.HO.2003 Jnl summary by jnl.GL PRC 60-80.031221_Unrealized Profit 1" xfId="1140"/>
    <cellStyle name="_CCB.HO.2003 Jnl summary by jnl.GL PRC 60-80.031221_Unrealized Profit 1 2" xfId="1145"/>
    <cellStyle name="_CCB.HO.2003 Jnl summary by jnl.GL PRC 60-80.031221_Unrealized Profit 2" xfId="701"/>
    <cellStyle name="_CCB.HO.2003 Jnl summary by jnl.GL PRC 60-80.031221_Unrealized Profit 2 2" xfId="606"/>
    <cellStyle name="_CCB.HO.2003 Jnl summary by jnl.GL PRC 60-80.031221_Unrealized Profit 3" xfId="1002"/>
    <cellStyle name="_CCB.HO.2003 Jnl summary by jnl.GL PRC 60-80.031221_Yucheng FS_0105_30.06.2009" xfId="13978"/>
    <cellStyle name="_CCB.HO.2003 Jnl summary by jnl.GL PRC 60-80.031221_Yucheng FS_0105_30.06.2009 1" xfId="13979"/>
    <cellStyle name="_CCB.HO.2003 Jnl summary by jnl.GL PRC 60-80.031221_Yucheng FS_0105_30.06.2009 1 2" xfId="13980"/>
    <cellStyle name="_CCB.HO.2003 Jnl summary by jnl.GL PRC 60-80.031221_Yucheng FS_0105_30.06.2009 2" xfId="13981"/>
    <cellStyle name="_CCB.HO.2003 Jnl summary by jnl.GL PRC 60-80.031221_Yucheng FS_0105_30.06.2009 2 2" xfId="11407"/>
    <cellStyle name="_CCB.HO.2003 Jnl summary by jnl.GL PRC 60-80.031221_Yucheng FS_0105_30.06.2009 3" xfId="13982"/>
    <cellStyle name="_CCB.HO.2003 Jnl summary by jnl.GL PRC 81-120.031221" xfId="5394"/>
    <cellStyle name="_CCB.HO.2003 Jnl summary by jnl.GL PRC 81-120.031221 1" xfId="13983"/>
    <cellStyle name="_CCB.HO.2003 Jnl summary by jnl.GL PRC 81-120.031221 1 2" xfId="13986"/>
    <cellStyle name="_CCB.HO.2003 Jnl summary by jnl.GL PRC 81-120.031221 2" xfId="13989"/>
    <cellStyle name="_CCB.HO.2003 Jnl summary by jnl.GL PRC 81-120.031221 2 2" xfId="13991"/>
    <cellStyle name="_CCB.HO.2003 Jnl summary by jnl.GL PRC 81-120.031221 3" xfId="13992"/>
    <cellStyle name="_CCB.HO.2003 Jnl summary by jnl.GL PRC 81-120.031221_CCB.Dec03AuditPack.GL.V2" xfId="13994"/>
    <cellStyle name="_CCB.HO.2003 Jnl summary by jnl.GL PRC 81-120.031221_CCB.Dec03AuditPack.GL.V2 1" xfId="13688"/>
    <cellStyle name="_CCB.HO.2003 Jnl summary by jnl.GL PRC 81-120.031221_CCB.Dec03AuditPack.GL.V2 1 2" xfId="13996"/>
    <cellStyle name="_CCB.HO.2003 Jnl summary by jnl.GL PRC 81-120.031221_CCB.Dec03AuditPack.GL.V2 2" xfId="13997"/>
    <cellStyle name="_CCB.HO.2003 Jnl summary by jnl.GL PRC 81-120.031221_CCB.Dec03AuditPack.GL.V2 2 2" xfId="11436"/>
    <cellStyle name="_CCB.HO.2003 Jnl summary by jnl.GL PRC 81-120.031221_CCB.Dec03AuditPack.GL.V2 3" xfId="13999"/>
    <cellStyle name="_CCB.HO.2003 Jnl summary by jnl.GL PRC 81-120.031221_CCB.Dec03AuditPack.GL.V2_New Polyol Consignment 31.12.2008_v2" xfId="14000"/>
    <cellStyle name="_CCB.HO.2003 Jnl summary by jnl.GL PRC 81-120.031221_CCB.Dec03AuditPack.GL.V2_New Polyol Consignment 31.12.2008_v2 1" xfId="14003"/>
    <cellStyle name="_CCB.HO.2003 Jnl summary by jnl.GL PRC 81-120.031221_CCB.Dec03AuditPack.GL.V2_New Polyol Consignment 31.12.2008_v2 1 2" xfId="14005"/>
    <cellStyle name="_CCB.HO.2003 Jnl summary by jnl.GL PRC 81-120.031221_CCB.Dec03AuditPack.GL.V2_New Polyol Consignment 31.12.2008_v2 2" xfId="14006"/>
    <cellStyle name="_CCB.HO.2003 Jnl summary by jnl.GL PRC 81-120.031221_CCB.Dec03AuditPack.GL.V2_New Polyol Consignment 31.12.2008_v2 2 2" xfId="14008"/>
    <cellStyle name="_CCB.HO.2003 Jnl summary by jnl.GL PRC 81-120.031221_CCB.Dec03AuditPack.GL.V2_New Polyol Consignment 31.12.2008_v2 3" xfId="14010"/>
    <cellStyle name="_CCB.HO.2003 Jnl summary by jnl.GL PRC 81-120.031221_CCB.Dec03AuditPack.GL.V2_RPT-Evergreen-2006~2008 (RMB)" xfId="14011"/>
    <cellStyle name="_CCB.HO.2003 Jnl summary by jnl.GL PRC 81-120.031221_CCB.Dec03AuditPack.GL.V2_RPT-Evergreen-2006~2008 (RMB) 2" xfId="14012"/>
    <cellStyle name="_CCB.HO.2003 Jnl summary by jnl.GL PRC 81-120.031221_RPT-Evergreen-2006~2008 (RMB)" xfId="14013"/>
    <cellStyle name="_CCB.HO.2003 Jnl summary by jnl.GL PRC 81-120.031221_RPT-Evergreen-2006~2008 (RMB) 2" xfId="14014"/>
    <cellStyle name="_CCB.HO.2003 Jnl summary by jnl.Gl.specific for HO branch" xfId="8324"/>
    <cellStyle name="_CCB.HO.2003 Jnl summary by jnl.Gl.specific for HO branch 1" xfId="14015"/>
    <cellStyle name="_CCB.HO.2003 Jnl summary by jnl.Gl.specific for HO branch 1 2" xfId="14016"/>
    <cellStyle name="_CCB.HO.2003 Jnl summary by jnl.Gl.specific for HO branch 2" xfId="8327"/>
    <cellStyle name="_CCB.HO.2003 Jnl summary by jnl.Gl.specific for HO branch 2 2" xfId="14018"/>
    <cellStyle name="_CCB.HO.2003 Jnl summary by jnl.Gl.specific for HO branch 3" xfId="14019"/>
    <cellStyle name="_CCB.HO.2003 Jnl summary by jnl.Gl.specific for HO branch_CCB.Dec03AuditPack.GL.V2" xfId="8963"/>
    <cellStyle name="_CCB.HO.2003 Jnl summary by jnl.Gl.specific for HO branch_CCB.Dec03AuditPack.GL.V2 1" xfId="14020"/>
    <cellStyle name="_CCB.HO.2003 Jnl summary by jnl.Gl.specific for HO branch_CCB.Dec03AuditPack.GL.V2 1 2" xfId="14022"/>
    <cellStyle name="_CCB.HO.2003 Jnl summary by jnl.Gl.specific for HO branch_CCB.Dec03AuditPack.GL.V2 2" xfId="14023"/>
    <cellStyle name="_CCB.HO.2003 Jnl summary by jnl.Gl.specific for HO branch_CCB.Dec03AuditPack.GL.V2 2 2" xfId="4750"/>
    <cellStyle name="_CCB.HO.2003 Jnl summary by jnl.Gl.specific for HO branch_CCB.Dec03AuditPack.GL.V2 3" xfId="14025"/>
    <cellStyle name="_CCB.HO.2003 Jnl summary by jnl.Gl.specific for HO branch_CCB.Dec03AuditPack.GL.V2_New Polyol Consignment 31.12.2008_v2" xfId="5696"/>
    <cellStyle name="_CCB.HO.2003 Jnl summary by jnl.Gl.specific for HO branch_CCB.Dec03AuditPack.GL.V2_New Polyol Consignment 31.12.2008_v2 1" xfId="7732"/>
    <cellStyle name="_CCB.HO.2003 Jnl summary by jnl.Gl.specific for HO branch_CCB.Dec03AuditPack.GL.V2_New Polyol Consignment 31.12.2008_v2 1 2" xfId="7734"/>
    <cellStyle name="_CCB.HO.2003 Jnl summary by jnl.Gl.specific for HO branch_CCB.Dec03AuditPack.GL.V2_New Polyol Consignment 31.12.2008_v2 2" xfId="14026"/>
    <cellStyle name="_CCB.HO.2003 Jnl summary by jnl.Gl.specific for HO branch_CCB.Dec03AuditPack.GL.V2_New Polyol Consignment 31.12.2008_v2 2 2" xfId="14027"/>
    <cellStyle name="_CCB.HO.2003 Jnl summary by jnl.Gl.specific for HO branch_CCB.Dec03AuditPack.GL.V2_New Polyol Consignment 31.12.2008_v2 3" xfId="14029"/>
    <cellStyle name="_CCB.HO.2003 Jnl summary by jnl.Gl.specific for HO branch_CCB.Dec03AuditPack.GL.V2_RPT-Evergreen-2006~2008 (RMB)" xfId="14030"/>
    <cellStyle name="_CCB.HO.2003 Jnl summary by jnl.Gl.specific for HO branch_CCB.Dec03AuditPack.GL.V2_RPT-Evergreen-2006~2008 (RMB) 2" xfId="5623"/>
    <cellStyle name="_CCB.HO.2003 Jnl summary by jnl.Gl.specific for HO branch_CCB.HO.2003 Jnl summary by jnl.GL PRC 60-80.031221" xfId="14033"/>
    <cellStyle name="_CCB.HO.2003 Jnl summary by jnl.Gl.specific for HO branch_CCB.HO.2003 Jnl summary by jnl.GL PRC 60-80.031221 1" xfId="9983"/>
    <cellStyle name="_CCB.HO.2003 Jnl summary by jnl.Gl.specific for HO branch_CCB.HO.2003 Jnl summary by jnl.GL PRC 60-80.031221 1 2" xfId="14034"/>
    <cellStyle name="_CCB.HO.2003 Jnl summary by jnl.Gl.specific for HO branch_CCB.HO.2003 Jnl summary by jnl.GL PRC 60-80.031221 2" xfId="4347"/>
    <cellStyle name="_CCB.HO.2003 Jnl summary by jnl.Gl.specific for HO branch_CCB.HO.2003 Jnl summary by jnl.GL PRC 60-80.031221 2 2" xfId="14036"/>
    <cellStyle name="_CCB.HO.2003 Jnl summary by jnl.Gl.specific for HO branch_CCB.HO.2003 Jnl summary by jnl.GL PRC 60-80.031221 3" xfId="14039"/>
    <cellStyle name="_CCB.HO.2003 Jnl summary by jnl.Gl.specific for HO branch_CCB.HO.2003 Jnl summary by jnl.GL PRC 60-80.031221_CCB.Dec03AuditPack.GL.V2" xfId="14041"/>
    <cellStyle name="_CCB.HO.2003 Jnl summary by jnl.Gl.specific for HO branch_CCB.HO.2003 Jnl summary by jnl.GL PRC 60-80.031221_CCB.Dec03AuditPack.GL.V2 1" xfId="14042"/>
    <cellStyle name="_CCB.HO.2003 Jnl summary by jnl.Gl.specific for HO branch_CCB.HO.2003 Jnl summary by jnl.GL PRC 60-80.031221_CCB.Dec03AuditPack.GL.V2 1 2" xfId="14044"/>
    <cellStyle name="_CCB.HO.2003 Jnl summary by jnl.Gl.specific for HO branch_CCB.HO.2003 Jnl summary by jnl.GL PRC 60-80.031221_CCB.Dec03AuditPack.GL.V2 2" xfId="14046"/>
    <cellStyle name="_CCB.HO.2003 Jnl summary by jnl.Gl.specific for HO branch_CCB.HO.2003 Jnl summary by jnl.GL PRC 60-80.031221_CCB.Dec03AuditPack.GL.V2 2 2" xfId="14048"/>
    <cellStyle name="_CCB.HO.2003 Jnl summary by jnl.Gl.specific for HO branch_CCB.HO.2003 Jnl summary by jnl.GL PRC 60-80.031221_CCB.Dec03AuditPack.GL.V2 3" xfId="14050"/>
    <cellStyle name="_CCB.HO.2003 Jnl summary by jnl.Gl.specific for HO branch_CCB.HO.2003 Jnl summary by jnl.GL PRC 60-80.031221_CCB.Dec03AuditPack.GL.V2_New Polyol Consignment 31.12.2008_v2" xfId="14052"/>
    <cellStyle name="_CCB.HO.2003 Jnl summary by jnl.Gl.specific for HO branch_CCB.HO.2003 Jnl summary by jnl.GL PRC 60-80.031221_CCB.Dec03AuditPack.GL.V2_New Polyol Consignment 31.12.2008_v2 1" xfId="14054"/>
    <cellStyle name="_CCB.HO.2003 Jnl summary by jnl.Gl.specific for HO branch_CCB.HO.2003 Jnl summary by jnl.GL PRC 60-80.031221_CCB.Dec03AuditPack.GL.V2_New Polyol Consignment 31.12.2008_v2 1 2" xfId="14056"/>
    <cellStyle name="_CCB.HO.2003 Jnl summary by jnl.Gl.specific for HO branch_CCB.HO.2003 Jnl summary by jnl.GL PRC 60-80.031221_CCB.Dec03AuditPack.GL.V2_New Polyol Consignment 31.12.2008_v2 2" xfId="14057"/>
    <cellStyle name="_CCB.HO.2003 Jnl summary by jnl.Gl.specific for HO branch_CCB.HO.2003 Jnl summary by jnl.GL PRC 60-80.031221_CCB.Dec03AuditPack.GL.V2_New Polyol Consignment 31.12.2008_v2 2 2" xfId="14060"/>
    <cellStyle name="_CCB.HO.2003 Jnl summary by jnl.Gl.specific for HO branch_CCB.HO.2003 Jnl summary by jnl.GL PRC 60-80.031221_CCB.Dec03AuditPack.GL.V2_New Polyol Consignment 31.12.2008_v2 3" xfId="14061"/>
    <cellStyle name="_CCB.HO.2003 Jnl summary by jnl.Gl.specific for HO branch_CCB.HO.2003 Jnl summary by jnl.GL PRC 60-80.031221_CCB.Dec03AuditPack.GL.V2_RPT-Evergreen-2006~2008 (RMB)" xfId="14063"/>
    <cellStyle name="_CCB.HO.2003 Jnl summary by jnl.Gl.specific for HO branch_CCB.HO.2003 Jnl summary by jnl.GL PRC 60-80.031221_CCB.Dec03AuditPack.GL.V2_RPT-Evergreen-2006~2008 (RMB) 2" xfId="14064"/>
    <cellStyle name="_CCB.HO.2003 Jnl summary by jnl.Gl.specific for HO branch_CCB.HO.2003 Jnl summary by jnl.GL PRC 60-80.031221_New Polyol Consignment 31.12.2008_v2" xfId="10788"/>
    <cellStyle name="_CCB.HO.2003 Jnl summary by jnl.Gl.specific for HO branch_CCB.HO.2003 Jnl summary by jnl.GL PRC 60-80.031221_New Polyol Consignment 31.12.2008_v2 1" xfId="14065"/>
    <cellStyle name="_CCB.HO.2003 Jnl summary by jnl.Gl.specific for HO branch_CCB.HO.2003 Jnl summary by jnl.GL PRC 60-80.031221_New Polyol Consignment 31.12.2008_v2 1 2" xfId="14069"/>
    <cellStyle name="_CCB.HO.2003 Jnl summary by jnl.Gl.specific for HO branch_CCB.HO.2003 Jnl summary by jnl.GL PRC 60-80.031221_New Polyol Consignment 31.12.2008_v2 2" xfId="10791"/>
    <cellStyle name="_CCB.HO.2003 Jnl summary by jnl.Gl.specific for HO branch_CCB.HO.2003 Jnl summary by jnl.GL PRC 60-80.031221_New Polyol Consignment 31.12.2008_v2 2 2" xfId="3926"/>
    <cellStyle name="_CCB.HO.2003 Jnl summary by jnl.Gl.specific for HO branch_CCB.HO.2003 Jnl summary by jnl.GL PRC 60-80.031221_New Polyol Consignment 31.12.2008_v2 3" xfId="9855"/>
    <cellStyle name="_CCB.HO.2003 Jnl summary by jnl.Gl.specific for HO branch_CCB.HO.2003 Jnl summary by jnl.GL PRC 60-80.031221_RPT-Evergreen-2006~2008 (RMB)" xfId="14070"/>
    <cellStyle name="_CCB.HO.2003 Jnl summary by jnl.Gl.specific for HO branch_CCB.HO.2003 Jnl summary by jnl.GL PRC 60-80.031221_RPT-Evergreen-2006~2008 (RMB) 2" xfId="14071"/>
    <cellStyle name="_CCB.HO.2003 Jnl summary by jnl.Gl.specific for HO branch_CCB.HO.2003 Jnl summary by jnl.GL PRC 60-80.031221rev" xfId="14073"/>
    <cellStyle name="_CCB.HO.2003 Jnl summary by jnl.Gl.specific for HO branch_CCB.HO.2003 Jnl summary by jnl.GL PRC 60-80.031221rev 1" xfId="14075"/>
    <cellStyle name="_CCB.HO.2003 Jnl summary by jnl.Gl.specific for HO branch_CCB.HO.2003 Jnl summary by jnl.GL PRC 60-80.031221rev 1 2" xfId="7361"/>
    <cellStyle name="_CCB.HO.2003 Jnl summary by jnl.Gl.specific for HO branch_CCB.HO.2003 Jnl summary by jnl.GL PRC 60-80.031221rev 2" xfId="14080"/>
    <cellStyle name="_CCB.HO.2003 Jnl summary by jnl.Gl.specific for HO branch_CCB.HO.2003 Jnl summary by jnl.GL PRC 60-80.031221rev 2 2" xfId="14083"/>
    <cellStyle name="_CCB.HO.2003 Jnl summary by jnl.Gl.specific for HO branch_CCB.HO.2003 Jnl summary by jnl.GL PRC 60-80.031221rev 3" xfId="14086"/>
    <cellStyle name="_CCB.HO.2003 Jnl summary by jnl.Gl.specific for HO branch_CCB.HO.2003 Jnl summary by jnl.GL PRC 60-80.031221rev_CCB.Dec03AuditPack.GL.V2" xfId="14088"/>
    <cellStyle name="_CCB.HO.2003 Jnl summary by jnl.Gl.specific for HO branch_CCB.HO.2003 Jnl summary by jnl.GL PRC 60-80.031221rev_CCB.Dec03AuditPack.GL.V2 1" xfId="13502"/>
    <cellStyle name="_CCB.HO.2003 Jnl summary by jnl.Gl.specific for HO branch_CCB.HO.2003 Jnl summary by jnl.GL PRC 60-80.031221rev_CCB.Dec03AuditPack.GL.V2 1 2" xfId="14089"/>
    <cellStyle name="_CCB.HO.2003 Jnl summary by jnl.Gl.specific for HO branch_CCB.HO.2003 Jnl summary by jnl.GL PRC 60-80.031221rev_CCB.Dec03AuditPack.GL.V2 2" xfId="14091"/>
    <cellStyle name="_CCB.HO.2003 Jnl summary by jnl.Gl.specific for HO branch_CCB.HO.2003 Jnl summary by jnl.GL PRC 60-80.031221rev_CCB.Dec03AuditPack.GL.V2 2 2" xfId="1333"/>
    <cellStyle name="_CCB.HO.2003 Jnl summary by jnl.Gl.specific for HO branch_CCB.HO.2003 Jnl summary by jnl.GL PRC 60-80.031221rev_CCB.Dec03AuditPack.GL.V2 3" xfId="14092"/>
    <cellStyle name="_CCB.HO.2003 Jnl summary by jnl.Gl.specific for HO branch_CCB.HO.2003 Jnl summary by jnl.GL PRC 60-80.031221rev_CCB.Dec03AuditPack.GL.V2_New Polyol Consignment 31.12.2008_v2" xfId="14093"/>
    <cellStyle name="_CCB.HO.2003 Jnl summary by jnl.Gl.specific for HO branch_CCB.HO.2003 Jnl summary by jnl.GL PRC 60-80.031221rev_CCB.Dec03AuditPack.GL.V2_New Polyol Consignment 31.12.2008_v2 1" xfId="14095"/>
    <cellStyle name="_CCB.HO.2003 Jnl summary by jnl.Gl.specific for HO branch_CCB.HO.2003 Jnl summary by jnl.GL PRC 60-80.031221rev_CCB.Dec03AuditPack.GL.V2_New Polyol Consignment 31.12.2008_v2 1 2" xfId="14096"/>
    <cellStyle name="_CCB.HO.2003 Jnl summary by jnl.Gl.specific for HO branch_CCB.HO.2003 Jnl summary by jnl.GL PRC 60-80.031221rev_CCB.Dec03AuditPack.GL.V2_New Polyol Consignment 31.12.2008_v2 2" xfId="14097"/>
    <cellStyle name="_CCB.HO.2003 Jnl summary by jnl.Gl.specific for HO branch_CCB.HO.2003 Jnl summary by jnl.GL PRC 60-80.031221rev_CCB.Dec03AuditPack.GL.V2_New Polyol Consignment 31.12.2008_v2 2 2" xfId="14098"/>
    <cellStyle name="_CCB.HO.2003 Jnl summary by jnl.Gl.specific for HO branch_CCB.HO.2003 Jnl summary by jnl.GL PRC 60-80.031221rev_CCB.Dec03AuditPack.GL.V2_New Polyol Consignment 31.12.2008_v2 3" xfId="14100"/>
    <cellStyle name="_CCB.HO.2003 Jnl summary by jnl.Gl.specific for HO branch_CCB.HO.2003 Jnl summary by jnl.GL PRC 60-80.031221rev_CCB.Dec03AuditPack.GL.V2_RPT-Evergreen-2006~2008 (RMB)" xfId="14102"/>
    <cellStyle name="_CCB.HO.2003 Jnl summary by jnl.Gl.specific for HO branch_CCB.HO.2003 Jnl summary by jnl.GL PRC 60-80.031221rev_CCB.Dec03AuditPack.GL.V2_RPT-Evergreen-2006~2008 (RMB) 2" xfId="14103"/>
    <cellStyle name="_CCB.HO.2003 Jnl summary by jnl.Gl.specific for HO branch_CCB.HO.2003 Jnl summary by jnl.GL PRC 60-80.031221rev_New Polyol Consignment 31.12.2008_v2" xfId="14104"/>
    <cellStyle name="_CCB.HO.2003 Jnl summary by jnl.Gl.specific for HO branch_CCB.HO.2003 Jnl summary by jnl.GL PRC 60-80.031221rev_New Polyol Consignment 31.12.2008_v2 1" xfId="14105"/>
    <cellStyle name="_CCB.HO.2003 Jnl summary by jnl.Gl.specific for HO branch_CCB.HO.2003 Jnl summary by jnl.GL PRC 60-80.031221rev_New Polyol Consignment 31.12.2008_v2 1 2" xfId="14106"/>
    <cellStyle name="_CCB.HO.2003 Jnl summary by jnl.Gl.specific for HO branch_CCB.HO.2003 Jnl summary by jnl.GL PRC 60-80.031221rev_New Polyol Consignment 31.12.2008_v2 2" xfId="14107"/>
    <cellStyle name="_CCB.HO.2003 Jnl summary by jnl.Gl.specific for HO branch_CCB.HO.2003 Jnl summary by jnl.GL PRC 60-80.031221rev_New Polyol Consignment 31.12.2008_v2 2 2" xfId="9656"/>
    <cellStyle name="_CCB.HO.2003 Jnl summary by jnl.Gl.specific for HO branch_CCB.HO.2003 Jnl summary by jnl.GL PRC 60-80.031221rev_New Polyol Consignment 31.12.2008_v2 3" xfId="5234"/>
    <cellStyle name="_CCB.HO.2003 Jnl summary by jnl.Gl.specific for HO branch_CCB.HO.2003 Jnl summary by jnl.GL PRC 60-80.031221rev_RPT-Evergreen-2006~2008 (RMB)" xfId="14108"/>
    <cellStyle name="_CCB.HO.2003 Jnl summary by jnl.Gl.specific for HO branch_CCB.HO.2003 Jnl summary by jnl.GL PRC 60-80.031221rev_RPT-Evergreen-2006~2008 (RMB) 2" xfId="14109"/>
    <cellStyle name="_CCB.HO.2003 Jnl summary by jnl.Gl.specific for HO branch_New Polyol Consignment 31.12.2008_v2" xfId="14111"/>
    <cellStyle name="_CCB.HO.2003 Jnl summary by jnl.Gl.specific for HO branch_New Polyol Consignment 31.12.2008_v2 1" xfId="14114"/>
    <cellStyle name="_CCB.HO.2003 Jnl summary by jnl.Gl.specific for HO branch_New Polyol Consignment 31.12.2008_v2 1 2" xfId="14115"/>
    <cellStyle name="_CCB.HO.2003 Jnl summary by jnl.Gl.specific for HO branch_New Polyol Consignment 31.12.2008_v2 2" xfId="5664"/>
    <cellStyle name="_CCB.HO.2003 Jnl summary by jnl.Gl.specific for HO branch_New Polyol Consignment 31.12.2008_v2 2 2" xfId="14117"/>
    <cellStyle name="_CCB.HO.2003 Jnl summary by jnl.Gl.specific for HO branch_New Polyol Consignment 31.12.2008_v2 3" xfId="14120"/>
    <cellStyle name="_CCB.HO.2003 Jnl summary by jnl.Gl.specific for HO branch_RPT-Evergreen-2006~2008 (RMB)" xfId="14122"/>
    <cellStyle name="_CCB.HO.2003 Jnl summary by jnl.Gl.specific for HO branch_RPT-Evergreen-2006~2008 (RMB) 2" xfId="14123"/>
    <cellStyle name="_CCB.HO.NAV Recon.031108.AL" xfId="14124"/>
    <cellStyle name="_CCB.HO.NAV Recon.031108.AL 1" xfId="14126"/>
    <cellStyle name="_CCB.HO.NAV Recon.031108.AL 1 2" xfId="7038"/>
    <cellStyle name="_CCB.HO.NAV Recon.031108.AL 2" xfId="14129"/>
    <cellStyle name="_CCB.HO.NAV Recon.031108.AL 2 2" xfId="14132"/>
    <cellStyle name="_CCB.HO.NAV Recon.031108.AL 3" xfId="14134"/>
    <cellStyle name="_CCB.HO.NAV Recon.031108.AL_CCB.Dec03AuditPack.GL.V2" xfId="14135"/>
    <cellStyle name="_CCB.HO.NAV Recon.031108.AL_CCB.Dec03AuditPack.GL.V2 1" xfId="14136"/>
    <cellStyle name="_CCB.HO.NAV Recon.031108.AL_CCB.Dec03AuditPack.GL.V2 1 2" xfId="14138"/>
    <cellStyle name="_CCB.HO.NAV Recon.031108.AL_CCB.Dec03AuditPack.GL.V2 2" xfId="14140"/>
    <cellStyle name="_CCB.HO.NAV Recon.031108.AL_CCB.Dec03AuditPack.GL.V2 2 2" xfId="14143"/>
    <cellStyle name="_CCB.HO.NAV Recon.031108.AL_CCB.Dec03AuditPack.GL.V2 3" xfId="14146"/>
    <cellStyle name="_CCB.HO.NAV Recon.031108.AL_CCB.Dec03AuditPack.GL.V2_New Polyol Consignment 31.12.2008_v2" xfId="14149"/>
    <cellStyle name="_CCB.HO.NAV Recon.031108.AL_CCB.Dec03AuditPack.GL.V2_New Polyol Consignment 31.12.2008_v2 1" xfId="14151"/>
    <cellStyle name="_CCB.HO.NAV Recon.031108.AL_CCB.Dec03AuditPack.GL.V2_New Polyol Consignment 31.12.2008_v2 1 2" xfId="14152"/>
    <cellStyle name="_CCB.HO.NAV Recon.031108.AL_CCB.Dec03AuditPack.GL.V2_New Polyol Consignment 31.12.2008_v2 2" xfId="14153"/>
    <cellStyle name="_CCB.HO.NAV Recon.031108.AL_CCB.Dec03AuditPack.GL.V2_New Polyol Consignment 31.12.2008_v2 2 2" xfId="14154"/>
    <cellStyle name="_CCB.HO.NAV Recon.031108.AL_CCB.Dec03AuditPack.GL.V2_New Polyol Consignment 31.12.2008_v2 3" xfId="14155"/>
    <cellStyle name="_CCB.HO.NAV Recon.031108.AL_CCB.Dec03AuditPack.GL.V2_RPT-Evergreen-2006~2008 (RMB)" xfId="14156"/>
    <cellStyle name="_CCB.HO.NAV Recon.031108.AL_CCB.Dec03AuditPack.GL.V2_RPT-Evergreen-2006~2008 (RMB) 2" xfId="14157"/>
    <cellStyle name="_CCB.HO.NAV Recon.031108.AL_New Polyol Consignment 31.12.2008_v2" xfId="14160"/>
    <cellStyle name="_CCB.HO.NAV Recon.031108.AL_New Polyol Consignment 31.12.2008_v2 1" xfId="14162"/>
    <cellStyle name="_CCB.HO.NAV Recon.031108.AL_New Polyol Consignment 31.12.2008_v2 1 2" xfId="11237"/>
    <cellStyle name="_CCB.HO.NAV Recon.031108.AL_New Polyol Consignment 31.12.2008_v2 2" xfId="14165"/>
    <cellStyle name="_CCB.HO.NAV Recon.031108.AL_New Polyol Consignment 31.12.2008_v2 2 2" xfId="14169"/>
    <cellStyle name="_CCB.HO.NAV Recon.031108.AL_New Polyol Consignment 31.12.2008_v2 3" xfId="7135"/>
    <cellStyle name="_CCB.HO.NAV Recon.031108.AL_RPT-Evergreen-2006~2008 (RMB)" xfId="14174"/>
    <cellStyle name="_CCB.HO.NAV Recon.031108.AL_RPT-Evergreen-2006~2008 (RMB) 2" xfId="14176"/>
    <cellStyle name="_CCB.HO.NAV Recon.031208.AL" xfId="14180"/>
    <cellStyle name="_CCB.HO.NAV Recon.031208.AL 1" xfId="4077"/>
    <cellStyle name="_CCB.HO.NAV Recon.031208.AL 1 2" xfId="14182"/>
    <cellStyle name="_CCB.HO.NAV Recon.031208.AL 2" xfId="14183"/>
    <cellStyle name="_CCB.HO.NAV Recon.031208.AL 2 2" xfId="14185"/>
    <cellStyle name="_CCB.HO.NAV Recon.031208.AL 3" xfId="14187"/>
    <cellStyle name="_CCB.HO.NAV Recon.031208.AL_CCB.Dec03AuditPack.GL.V2" xfId="14190"/>
    <cellStyle name="_CCB.HO.NAV Recon.031208.AL_CCB.Dec03AuditPack.GL.V2 1" xfId="14193"/>
    <cellStyle name="_CCB.HO.NAV Recon.031208.AL_CCB.Dec03AuditPack.GL.V2 1 2" xfId="4099"/>
    <cellStyle name="_CCB.HO.NAV Recon.031208.AL_CCB.Dec03AuditPack.GL.V2 2" xfId="10155"/>
    <cellStyle name="_CCB.HO.NAV Recon.031208.AL_CCB.Dec03AuditPack.GL.V2 2 2" xfId="10157"/>
    <cellStyle name="_CCB.HO.NAV Recon.031208.AL_CCB.Dec03AuditPack.GL.V2 3" xfId="14194"/>
    <cellStyle name="_CCB.HO.NAV Recon.031208.AL_CCB.Dec03AuditPack.GL.V2_New Polyol Consignment 31.12.2008_v2" xfId="14195"/>
    <cellStyle name="_CCB.HO.NAV Recon.031208.AL_CCB.Dec03AuditPack.GL.V2_New Polyol Consignment 31.12.2008_v2 1" xfId="14197"/>
    <cellStyle name="_CCB.HO.NAV Recon.031208.AL_CCB.Dec03AuditPack.GL.V2_New Polyol Consignment 31.12.2008_v2 1 2" xfId="14199"/>
    <cellStyle name="_CCB.HO.NAV Recon.031208.AL_CCB.Dec03AuditPack.GL.V2_New Polyol Consignment 31.12.2008_v2 2" xfId="6766"/>
    <cellStyle name="_CCB.HO.NAV Recon.031208.AL_CCB.Dec03AuditPack.GL.V2_New Polyol Consignment 31.12.2008_v2 2 2" xfId="6772"/>
    <cellStyle name="_CCB.HO.NAV Recon.031208.AL_CCB.Dec03AuditPack.GL.V2_New Polyol Consignment 31.12.2008_v2 3" xfId="7471"/>
    <cellStyle name="_CCB.HO.NAV Recon.031208.AL_CCB.Dec03AuditPack.GL.V2_RPT-Evergreen-2006~2008 (RMB)" xfId="5658"/>
    <cellStyle name="_CCB.HO.NAV Recon.031208.AL_CCB.Dec03AuditPack.GL.V2_RPT-Evergreen-2006~2008 (RMB) 2" xfId="14202"/>
    <cellStyle name="_CCB.HO.NAV Recon.031208.AL_New Polyol Consignment 31.12.2008_v2" xfId="14204"/>
    <cellStyle name="_CCB.HO.NAV Recon.031208.AL_New Polyol Consignment 31.12.2008_v2 1" xfId="14205"/>
    <cellStyle name="_CCB.HO.NAV Recon.031208.AL_New Polyol Consignment 31.12.2008_v2 1 2" xfId="14210"/>
    <cellStyle name="_CCB.HO.NAV Recon.031208.AL_New Polyol Consignment 31.12.2008_v2 2" xfId="14214"/>
    <cellStyle name="_CCB.HO.NAV Recon.031208.AL_New Polyol Consignment 31.12.2008_v2 2 2" xfId="14217"/>
    <cellStyle name="_CCB.HO.NAV Recon.031208.AL_New Polyol Consignment 31.12.2008_v2 3" xfId="14221"/>
    <cellStyle name="_CCB.HO.NAV Recon.031208.AL_RPT-Evergreen-2006~2008 (RMB)" xfId="14225"/>
    <cellStyle name="_CCB.HO.NAV Recon.031208.AL_RPT-Evergreen-2006~2008 (RMB) 2" xfId="14226"/>
    <cellStyle name="_CCB.HO.NAV Recon.031208.EL" xfId="14228"/>
    <cellStyle name="_CCB.HO.NAV Recon.031208.EL 1" xfId="14229"/>
    <cellStyle name="_CCB.HO.NAV Recon.031208.EL 1 2" xfId="14231"/>
    <cellStyle name="_CCB.HO.NAV Recon.031208.EL 2" xfId="14233"/>
    <cellStyle name="_CCB.HO.NAV Recon.031208.EL 2 2" xfId="14235"/>
    <cellStyle name="_CCB.HO.NAV Recon.031208.EL 3" xfId="14237"/>
    <cellStyle name="_CCB.HO.NAV Recon.031208.EL_CCB.Dec03AuditPack.GL.V2" xfId="14239"/>
    <cellStyle name="_CCB.HO.NAV Recon.031208.EL_CCB.Dec03AuditPack.GL.V2 1" xfId="14240"/>
    <cellStyle name="_CCB.HO.NAV Recon.031208.EL_CCB.Dec03AuditPack.GL.V2 1 2" xfId="14242"/>
    <cellStyle name="_CCB.HO.NAV Recon.031208.EL_CCB.Dec03AuditPack.GL.V2 2" xfId="14245"/>
    <cellStyle name="_CCB.HO.NAV Recon.031208.EL_CCB.Dec03AuditPack.GL.V2 2 2" xfId="14247"/>
    <cellStyle name="_CCB.HO.NAV Recon.031208.EL_CCB.Dec03AuditPack.GL.V2 3" xfId="3871"/>
    <cellStyle name="_CCB.HO.NAV Recon.031208.EL_CCB.Dec03AuditPack.GL.V2_New Polyol Consignment 31.12.2008_v2" xfId="14250"/>
    <cellStyle name="_CCB.HO.NAV Recon.031208.EL_CCB.Dec03AuditPack.GL.V2_New Polyol Consignment 31.12.2008_v2 1" xfId="14252"/>
    <cellStyle name="_CCB.HO.NAV Recon.031208.EL_CCB.Dec03AuditPack.GL.V2_New Polyol Consignment 31.12.2008_v2 1 2" xfId="14253"/>
    <cellStyle name="_CCB.HO.NAV Recon.031208.EL_CCB.Dec03AuditPack.GL.V2_New Polyol Consignment 31.12.2008_v2 2" xfId="14254"/>
    <cellStyle name="_CCB.HO.NAV Recon.031208.EL_CCB.Dec03AuditPack.GL.V2_New Polyol Consignment 31.12.2008_v2 2 2" xfId="6988"/>
    <cellStyle name="_CCB.HO.NAV Recon.031208.EL_CCB.Dec03AuditPack.GL.V2_New Polyol Consignment 31.12.2008_v2 3" xfId="14255"/>
    <cellStyle name="_CCB.HO.NAV Recon.031208.EL_CCB.Dec03AuditPack.GL.V2_RPT-Evergreen-2006~2008 (RMB)" xfId="3484"/>
    <cellStyle name="_CCB.HO.NAV Recon.031208.EL_CCB.Dec03AuditPack.GL.V2_RPT-Evergreen-2006~2008 (RMB) 2" xfId="14256"/>
    <cellStyle name="_CCB.HO.NAV Recon.031208.EL_New Polyol Consignment 31.12.2008_v2" xfId="14257"/>
    <cellStyle name="_CCB.HO.NAV Recon.031208.EL_New Polyol Consignment 31.12.2008_v2 1" xfId="14258"/>
    <cellStyle name="_CCB.HO.NAV Recon.031208.EL_New Polyol Consignment 31.12.2008_v2 1 2" xfId="14259"/>
    <cellStyle name="_CCB.HO.NAV Recon.031208.EL_New Polyol Consignment 31.12.2008_v2 2" xfId="14260"/>
    <cellStyle name="_CCB.HO.NAV Recon.031208.EL_New Polyol Consignment 31.12.2008_v2 2 2" xfId="14261"/>
    <cellStyle name="_CCB.HO.NAV Recon.031208.EL_New Polyol Consignment 31.12.2008_v2 3" xfId="14262"/>
    <cellStyle name="_CCB.HO.NAV Recon.031208.EL_RPT-Evergreen-2006~2008 (RMB)" xfId="14263"/>
    <cellStyle name="_CCB.HO.NAV Recon.031208.EL_RPT-Evergreen-2006~2008 (RMB) 2" xfId="8794"/>
    <cellStyle name="_CCB.HO.NAV Recon.HL.031113.AL" xfId="14264"/>
    <cellStyle name="_CCB.HO.NAV Recon.HL.031113.AL 1" xfId="14267"/>
    <cellStyle name="_CCB.HO.NAV Recon.HL.031113.AL 1 2" xfId="3060"/>
    <cellStyle name="_CCB.HO.NAV Recon.HL.031113.AL 2" xfId="14268"/>
    <cellStyle name="_CCB.HO.NAV Recon.HL.031113.AL 2 2" xfId="14270"/>
    <cellStyle name="_CCB.HO.NAV Recon.HL.031113.AL 3" xfId="14271"/>
    <cellStyle name="_CCB.HO.NAV Recon.HL.031113.AL_CCB.Dec03AuditPack.GL.V2" xfId="14272"/>
    <cellStyle name="_CCB.HO.NAV Recon.HL.031113.AL_CCB.Dec03AuditPack.GL.V2 1" xfId="14273"/>
    <cellStyle name="_CCB.HO.NAV Recon.HL.031113.AL_CCB.Dec03AuditPack.GL.V2 1 2" xfId="14275"/>
    <cellStyle name="_CCB.HO.NAV Recon.HL.031113.AL_CCB.Dec03AuditPack.GL.V2 2" xfId="14277"/>
    <cellStyle name="_CCB.HO.NAV Recon.HL.031113.AL_CCB.Dec03AuditPack.GL.V2 2 2" xfId="14279"/>
    <cellStyle name="_CCB.HO.NAV Recon.HL.031113.AL_CCB.Dec03AuditPack.GL.V2 3" xfId="14280"/>
    <cellStyle name="_CCB.HO.NAV Recon.HL.031113.AL_CCB.Dec03AuditPack.GL.V2_New Polyol Consignment 31.12.2008_v2" xfId="14281"/>
    <cellStyle name="_CCB.HO.NAV Recon.HL.031113.AL_CCB.Dec03AuditPack.GL.V2_New Polyol Consignment 31.12.2008_v2 1" xfId="14284"/>
    <cellStyle name="_CCB.HO.NAV Recon.HL.031113.AL_CCB.Dec03AuditPack.GL.V2_New Polyol Consignment 31.12.2008_v2 1 2" xfId="14286"/>
    <cellStyle name="_CCB.HO.NAV Recon.HL.031113.AL_CCB.Dec03AuditPack.GL.V2_New Polyol Consignment 31.12.2008_v2 2" xfId="14287"/>
    <cellStyle name="_CCB.HO.NAV Recon.HL.031113.AL_CCB.Dec03AuditPack.GL.V2_New Polyol Consignment 31.12.2008_v2 2 2" xfId="14292"/>
    <cellStyle name="_CCB.HO.NAV Recon.HL.031113.AL_CCB.Dec03AuditPack.GL.V2_New Polyol Consignment 31.12.2008_v2 3" xfId="14296"/>
    <cellStyle name="_CCB.HO.NAV Recon.HL.031113.AL_CCB.Dec03AuditPack.GL.V2_RPT-Evergreen-2006~2008 (RMB)" xfId="14298"/>
    <cellStyle name="_CCB.HO.NAV Recon.HL.031113.AL_CCB.Dec03AuditPack.GL.V2_RPT-Evergreen-2006~2008 (RMB) 2" xfId="14300"/>
    <cellStyle name="_CCB.HO.NAV Recon.HL.031113.AL_New Polyol Consignment 31.12.2008_v2" xfId="14303"/>
    <cellStyle name="_CCB.HO.NAV Recon.HL.031113.AL_New Polyol Consignment 31.12.2008_v2 1" xfId="14306"/>
    <cellStyle name="_CCB.HO.NAV Recon.HL.031113.AL_New Polyol Consignment 31.12.2008_v2 1 2" xfId="14307"/>
    <cellStyle name="_CCB.HO.NAV Recon.HL.031113.AL_New Polyol Consignment 31.12.2008_v2 2" xfId="7296"/>
    <cellStyle name="_CCB.HO.NAV Recon.HL.031113.AL_New Polyol Consignment 31.12.2008_v2 2 2" xfId="14308"/>
    <cellStyle name="_CCB.HO.NAV Recon.HL.031113.AL_New Polyol Consignment 31.12.2008_v2 3" xfId="735"/>
    <cellStyle name="_CCB.HO.NAV Recon.HL.031113.AL_RPT-Evergreen-2006~2008 (RMB)" xfId="14309"/>
    <cellStyle name="_CCB.HO.NAV Recon.HL.031113.AL_RPT-Evergreen-2006~2008 (RMB) 2" xfId="14310"/>
    <cellStyle name="_CCB.HO.New TB template.CCB PRC IAS Sorting.040223 trial run" xfId="14311"/>
    <cellStyle name="_CCB.HO.New TB template.CCB PRC IAS Sorting.040223 trial run 1" xfId="10836"/>
    <cellStyle name="_CCB.HO.New TB template.CCB PRC IAS Sorting.040223 trial run 1 2" xfId="10838"/>
    <cellStyle name="_CCB.HO.New TB template.CCB PRC IAS Sorting.040223 trial run 2" xfId="14314"/>
    <cellStyle name="_CCB.HO.New TB template.CCB PRC IAS Sorting.040223 trial run 2 2" xfId="14316"/>
    <cellStyle name="_CCB.HO.New TB template.CCB PRC IAS Sorting.040223 trial run 3" xfId="14317"/>
    <cellStyle name="_CCB.HO.New TB template.CCB PRC IAS Sorting.040223 trial run_CCB.Dec03AuditPack.GL.V2" xfId="3720"/>
    <cellStyle name="_CCB.HO.New TB template.CCB PRC IAS Sorting.040223 trial run_CCB.Dec03AuditPack.GL.V2 1" xfId="4437"/>
    <cellStyle name="_CCB.HO.New TB template.CCB PRC IAS Sorting.040223 trial run_CCB.Dec03AuditPack.GL.V2 1 2" xfId="11650"/>
    <cellStyle name="_CCB.HO.New TB template.CCB PRC IAS Sorting.040223 trial run_CCB.Dec03AuditPack.GL.V2 2" xfId="14318"/>
    <cellStyle name="_CCB.HO.New TB template.CCB PRC IAS Sorting.040223 trial run_CCB.Dec03AuditPack.GL.V2 2 2" xfId="13211"/>
    <cellStyle name="_CCB.HO.New TB template.CCB PRC IAS Sorting.040223 trial run_CCB.Dec03AuditPack.GL.V2 3" xfId="14319"/>
    <cellStyle name="_CCB.HO.New TB template.CCB PRC IAS Sorting.040223 trial run_CCB.Dec03AuditPack.GL.V2_New Polyol Consignment 31.12.2008_v2" xfId="14322"/>
    <cellStyle name="_CCB.HO.New TB template.CCB PRC IAS Sorting.040223 trial run_CCB.Dec03AuditPack.GL.V2_New Polyol Consignment 31.12.2008_v2 1" xfId="14323"/>
    <cellStyle name="_CCB.HO.New TB template.CCB PRC IAS Sorting.040223 trial run_CCB.Dec03AuditPack.GL.V2_New Polyol Consignment 31.12.2008_v2 1 2" xfId="8265"/>
    <cellStyle name="_CCB.HO.New TB template.CCB PRC IAS Sorting.040223 trial run_CCB.Dec03AuditPack.GL.V2_New Polyol Consignment 31.12.2008_v2 2" xfId="8417"/>
    <cellStyle name="_CCB.HO.New TB template.CCB PRC IAS Sorting.040223 trial run_CCB.Dec03AuditPack.GL.V2_New Polyol Consignment 31.12.2008_v2 2 2" xfId="8420"/>
    <cellStyle name="_CCB.HO.New TB template.CCB PRC IAS Sorting.040223 trial run_CCB.Dec03AuditPack.GL.V2_New Polyol Consignment 31.12.2008_v2 3" xfId="14324"/>
    <cellStyle name="_CCB.HO.New TB template.CCB PRC IAS Sorting.040223 trial run_CCB.Dec03AuditPack.GL.V2_RPT-Evergreen-2006~2008 (RMB)" xfId="14325"/>
    <cellStyle name="_CCB.HO.New TB template.CCB PRC IAS Sorting.040223 trial run_CCB.Dec03AuditPack.GL.V2_RPT-Evergreen-2006~2008 (RMB) 2" xfId="14329"/>
    <cellStyle name="_CCB.HO.New TB template.CCB PRC IAS Sorting.040223 trial run_New Polyol Consignment 31.12.2008_v2" xfId="14332"/>
    <cellStyle name="_CCB.HO.New TB template.CCB PRC IAS Sorting.040223 trial run_New Polyol Consignment 31.12.2008_v2 1" xfId="14333"/>
    <cellStyle name="_CCB.HO.New TB template.CCB PRC IAS Sorting.040223 trial run_New Polyol Consignment 31.12.2008_v2 1 2" xfId="14338"/>
    <cellStyle name="_CCB.HO.New TB template.CCB PRC IAS Sorting.040223 trial run_New Polyol Consignment 31.12.2008_v2 2" xfId="14342"/>
    <cellStyle name="_CCB.HO.New TB template.CCB PRC IAS Sorting.040223 trial run_New Polyol Consignment 31.12.2008_v2 2 2" xfId="14344"/>
    <cellStyle name="_CCB.HO.New TB template.CCB PRC IAS Sorting.040223 trial run_New Polyol Consignment 31.12.2008_v2 3" xfId="14346"/>
    <cellStyle name="_CCB.HO.New TB template.CCB PRC IAS Sorting.040223 trial run_RPT-Evergreen-2006~2008 (RMB)" xfId="12342"/>
    <cellStyle name="_CCB.HO.New TB template.CCB PRC IAS Sorting.040223 trial run_RPT-Evergreen-2006~2008 (RMB) 2" xfId="12347"/>
    <cellStyle name="_CCB.HO.New TB template.IAS Sorting.040210" xfId="14348"/>
    <cellStyle name="_CCB.HO.New TB template.IAS Sorting.040210 1" xfId="14351"/>
    <cellStyle name="_CCB.HO.New TB template.IAS Sorting.040210 1 2" xfId="14353"/>
    <cellStyle name="_CCB.HO.New TB template.IAS Sorting.040210 2" xfId="5947"/>
    <cellStyle name="_CCB.HO.New TB template.IAS Sorting.040210 2 2" xfId="8374"/>
    <cellStyle name="_CCB.HO.New TB template.IAS Sorting.040210 3" xfId="9952"/>
    <cellStyle name="_CCB.HO.New TB template.IAS Sorting.040210_CCB.Dec03AuditPack.GL.V2" xfId="5792"/>
    <cellStyle name="_CCB.HO.New TB template.IAS Sorting.040210_CCB.Dec03AuditPack.GL.V2 1" xfId="14354"/>
    <cellStyle name="_CCB.HO.New TB template.IAS Sorting.040210_CCB.Dec03AuditPack.GL.V2 1 2" xfId="14356"/>
    <cellStyle name="_CCB.HO.New TB template.IAS Sorting.040210_CCB.Dec03AuditPack.GL.V2 2" xfId="833"/>
    <cellStyle name="_CCB.HO.New TB template.IAS Sorting.040210_CCB.Dec03AuditPack.GL.V2 2 2" xfId="14357"/>
    <cellStyle name="_CCB.HO.New TB template.IAS Sorting.040210_CCB.Dec03AuditPack.GL.V2 3" xfId="14359"/>
    <cellStyle name="_CCB.HO.New TB template.IAS Sorting.040210_CCB.Dec03AuditPack.GL.V2_New Polyol Consignment 31.12.2008_v2" xfId="14361"/>
    <cellStyle name="_CCB.HO.New TB template.IAS Sorting.040210_CCB.Dec03AuditPack.GL.V2_New Polyol Consignment 31.12.2008_v2 1" xfId="14362"/>
    <cellStyle name="_CCB.HO.New TB template.IAS Sorting.040210_CCB.Dec03AuditPack.GL.V2_New Polyol Consignment 31.12.2008_v2 1 2" xfId="14364"/>
    <cellStyle name="_CCB.HO.New TB template.IAS Sorting.040210_CCB.Dec03AuditPack.GL.V2_New Polyol Consignment 31.12.2008_v2 2" xfId="14366"/>
    <cellStyle name="_CCB.HO.New TB template.IAS Sorting.040210_CCB.Dec03AuditPack.GL.V2_New Polyol Consignment 31.12.2008_v2 2 2" xfId="14367"/>
    <cellStyle name="_CCB.HO.New TB template.IAS Sorting.040210_CCB.Dec03AuditPack.GL.V2_New Polyol Consignment 31.12.2008_v2 3" xfId="14368"/>
    <cellStyle name="_CCB.HO.New TB template.IAS Sorting.040210_CCB.Dec03AuditPack.GL.V2_RPT-Evergreen-2006~2008 (RMB)" xfId="14369"/>
    <cellStyle name="_CCB.HO.New TB template.IAS Sorting.040210_CCB.Dec03AuditPack.GL.V2_RPT-Evergreen-2006~2008 (RMB) 2" xfId="14370"/>
    <cellStyle name="_CCB.HO.New TB template.IAS Sorting.040210_New Polyol Consignment 31.12.2008_v2" xfId="14371"/>
    <cellStyle name="_CCB.HO.New TB template.IAS Sorting.040210_New Polyol Consignment 31.12.2008_v2 1" xfId="14375"/>
    <cellStyle name="_CCB.HO.New TB template.IAS Sorting.040210_New Polyol Consignment 31.12.2008_v2 1 2" xfId="14377"/>
    <cellStyle name="_CCB.HO.New TB template.IAS Sorting.040210_New Polyol Consignment 31.12.2008_v2 2" xfId="1852"/>
    <cellStyle name="_CCB.HO.New TB template.IAS Sorting.040210_New Polyol Consignment 31.12.2008_v2 2 2" xfId="9525"/>
    <cellStyle name="_CCB.HO.New TB template.IAS Sorting.040210_New Polyol Consignment 31.12.2008_v2 3" xfId="14380"/>
    <cellStyle name="_CCB.HO.New TB template.IAS Sorting.040210_RPT-Evergreen-2006~2008 (RMB)" xfId="12441"/>
    <cellStyle name="_CCB.HO.New TB template.IAS Sorting.040210_RPT-Evergreen-2006~2008 (RMB) 2" xfId="12443"/>
    <cellStyle name="_CCB.HO.New TB template.PRC Sorting.040210" xfId="11529"/>
    <cellStyle name="_CCB.HO.New TB template.PRC Sorting.040210 1" xfId="14381"/>
    <cellStyle name="_CCB.HO.New TB template.PRC Sorting.040210 1 2" xfId="14383"/>
    <cellStyle name="_CCB.HO.New TB template.PRC Sorting.040210 2" xfId="11533"/>
    <cellStyle name="_CCB.HO.New TB template.PRC Sorting.040210 2 2" xfId="14384"/>
    <cellStyle name="_CCB.HO.New TB template.PRC Sorting.040210 3" xfId="11149"/>
    <cellStyle name="_CCB.HO.New TB template.PRC Sorting.040210_CCB.Dec03AuditPack.GL.V2" xfId="2980"/>
    <cellStyle name="_CCB.HO.New TB template.PRC Sorting.040210_CCB.Dec03AuditPack.GL.V2 1" xfId="14387"/>
    <cellStyle name="_CCB.HO.New TB template.PRC Sorting.040210_CCB.Dec03AuditPack.GL.V2 1 2" xfId="14390"/>
    <cellStyle name="_CCB.HO.New TB template.PRC Sorting.040210_CCB.Dec03AuditPack.GL.V2 2" xfId="2983"/>
    <cellStyle name="_CCB.HO.New TB template.PRC Sorting.040210_CCB.Dec03AuditPack.GL.V2 2 2" xfId="14394"/>
    <cellStyle name="_CCB.HO.New TB template.PRC Sorting.040210_CCB.Dec03AuditPack.GL.V2 3" xfId="14396"/>
    <cellStyle name="_CCB.HO.New TB template.PRC Sorting.040210_CCB.Dec03AuditPack.GL.V2_New Polyol Consignment 31.12.2008_v2" xfId="14398"/>
    <cellStyle name="_CCB.HO.New TB template.PRC Sorting.040210_CCB.Dec03AuditPack.GL.V2_New Polyol Consignment 31.12.2008_v2 1" xfId="14399"/>
    <cellStyle name="_CCB.HO.New TB template.PRC Sorting.040210_CCB.Dec03AuditPack.GL.V2_New Polyol Consignment 31.12.2008_v2 1 2" xfId="6731"/>
    <cellStyle name="_CCB.HO.New TB template.PRC Sorting.040210_CCB.Dec03AuditPack.GL.V2_New Polyol Consignment 31.12.2008_v2 2" xfId="14400"/>
    <cellStyle name="_CCB.HO.New TB template.PRC Sorting.040210_CCB.Dec03AuditPack.GL.V2_New Polyol Consignment 31.12.2008_v2 2 2" xfId="14401"/>
    <cellStyle name="_CCB.HO.New TB template.PRC Sorting.040210_CCB.Dec03AuditPack.GL.V2_New Polyol Consignment 31.12.2008_v2 3" xfId="14330"/>
    <cellStyle name="_CCB.HO.New TB template.PRC Sorting.040210_CCB.Dec03AuditPack.GL.V2_RPT-Evergreen-2006~2008 (RMB)" xfId="2945"/>
    <cellStyle name="_CCB.HO.New TB template.PRC Sorting.040210_CCB.Dec03AuditPack.GL.V2_RPT-Evergreen-2006~2008 (RMB) 2" xfId="14402"/>
    <cellStyle name="_CCB.HO.New TB template.PRC Sorting.040210_New Polyol Consignment 31.12.2008_v2" xfId="14403"/>
    <cellStyle name="_CCB.HO.New TB template.PRC Sorting.040210_New Polyol Consignment 31.12.2008_v2 1" xfId="14404"/>
    <cellStyle name="_CCB.HO.New TB template.PRC Sorting.040210_New Polyol Consignment 31.12.2008_v2 1 2" xfId="10286"/>
    <cellStyle name="_CCB.HO.New TB template.PRC Sorting.040210_New Polyol Consignment 31.12.2008_v2 2" xfId="14406"/>
    <cellStyle name="_CCB.HO.New TB template.PRC Sorting.040210_New Polyol Consignment 31.12.2008_v2 2 2" xfId="14408"/>
    <cellStyle name="_CCB.HO.New TB template.PRC Sorting.040210_New Polyol Consignment 31.12.2008_v2 3" xfId="14410"/>
    <cellStyle name="_CCB.HO.New TB template.PRC Sorting.040210_RPT-Evergreen-2006~2008 (RMB)" xfId="14411"/>
    <cellStyle name="_CCB.HO.New TB template.PRC Sorting.040210_RPT-Evergreen-2006~2008 (RMB) 2" xfId="14413"/>
    <cellStyle name="_CCB.HO.Profit Recon.031108.AL" xfId="14415"/>
    <cellStyle name="_CCB.HO.Profit Recon.031108.AL 1" xfId="14416"/>
    <cellStyle name="_CCB.HO.Profit Recon.031108.AL 1 2" xfId="8397"/>
    <cellStyle name="_CCB.HO.Profit Recon.031108.AL 2" xfId="3705"/>
    <cellStyle name="_CCB.HO.Profit Recon.031108.AL 2 2" xfId="3715"/>
    <cellStyle name="_CCB.HO.Profit Recon.031108.AL 3" xfId="14417"/>
    <cellStyle name="_CCB.HO.Profit Recon.031108.AL_CCB.Dec03AuditPack.GL.V2" xfId="14418"/>
    <cellStyle name="_CCB.HO.Profit Recon.031108.AL_CCB.Dec03AuditPack.GL.V2 1" xfId="14420"/>
    <cellStyle name="_CCB.HO.Profit Recon.031108.AL_CCB.Dec03AuditPack.GL.V2 1 2" xfId="14421"/>
    <cellStyle name="_CCB.HO.Profit Recon.031108.AL_CCB.Dec03AuditPack.GL.V2 2" xfId="14422"/>
    <cellStyle name="_CCB.HO.Profit Recon.031108.AL_CCB.Dec03AuditPack.GL.V2 2 2" xfId="14423"/>
    <cellStyle name="_CCB.HO.Profit Recon.031108.AL_CCB.Dec03AuditPack.GL.V2 3" xfId="14424"/>
    <cellStyle name="_CCB.HO.Profit Recon.031108.AL_CCB.Dec03AuditPack.GL.V2_New Polyol Consignment 31.12.2008_v2" xfId="14426"/>
    <cellStyle name="_CCB.HO.Profit Recon.031108.AL_CCB.Dec03AuditPack.GL.V2_New Polyol Consignment 31.12.2008_v2 1" xfId="14427"/>
    <cellStyle name="_CCB.HO.Profit Recon.031108.AL_CCB.Dec03AuditPack.GL.V2_New Polyol Consignment 31.12.2008_v2 1 2" xfId="14432"/>
    <cellStyle name="_CCB.HO.Profit Recon.031108.AL_CCB.Dec03AuditPack.GL.V2_New Polyol Consignment 31.12.2008_v2 2" xfId="14437"/>
    <cellStyle name="_CCB.HO.Profit Recon.031108.AL_CCB.Dec03AuditPack.GL.V2_New Polyol Consignment 31.12.2008_v2 2 2" xfId="14440"/>
    <cellStyle name="_CCB.HO.Profit Recon.031108.AL_CCB.Dec03AuditPack.GL.V2_New Polyol Consignment 31.12.2008_v2 3" xfId="13907"/>
    <cellStyle name="_CCB.HO.Profit Recon.031108.AL_CCB.Dec03AuditPack.GL.V2_RPT-Evergreen-2006~2008 (RMB)" xfId="10036"/>
    <cellStyle name="_CCB.HO.Profit Recon.031108.AL_CCB.Dec03AuditPack.GL.V2_RPT-Evergreen-2006~2008 (RMB) 2" xfId="14443"/>
    <cellStyle name="_CCB.HO.Profit Recon.031108.AL_New Polyol Consignment 31.12.2008_v2" xfId="14444"/>
    <cellStyle name="_CCB.HO.Profit Recon.031108.AL_New Polyol Consignment 31.12.2008_v2 1" xfId="12929"/>
    <cellStyle name="_CCB.HO.Profit Recon.031108.AL_New Polyol Consignment 31.12.2008_v2 1 2" xfId="12934"/>
    <cellStyle name="_CCB.HO.Profit Recon.031108.AL_New Polyol Consignment 31.12.2008_v2 2" xfId="14446"/>
    <cellStyle name="_CCB.HO.Profit Recon.031108.AL_New Polyol Consignment 31.12.2008_v2 2 2" xfId="14449"/>
    <cellStyle name="_CCB.HO.Profit Recon.031108.AL_New Polyol Consignment 31.12.2008_v2 3" xfId="14452"/>
    <cellStyle name="_CCB.HO.Profit Recon.031108.AL_RPT-Evergreen-2006~2008 (RMB)" xfId="14455"/>
    <cellStyle name="_CCB.HO.Profit Recon.031108.AL_RPT-Evergreen-2006~2008 (RMB) 2" xfId="14456"/>
    <cellStyle name="_CCB.HO.Profit Recon.031208.AL" xfId="14457"/>
    <cellStyle name="_CCB.HO.Profit Recon.031208.AL 1" xfId="14458"/>
    <cellStyle name="_CCB.HO.Profit Recon.031208.AL 1 2" xfId="14461"/>
    <cellStyle name="_CCB.HO.Profit Recon.031208.AL 2" xfId="14465"/>
    <cellStyle name="_CCB.HO.Profit Recon.031208.AL 2 2" xfId="14468"/>
    <cellStyle name="_CCB.HO.Profit Recon.031208.AL 3" xfId="14471"/>
    <cellStyle name="_CCB.HO.Profit Recon.031208.AL_CCB.Dec03AuditPack.GL.V2" xfId="14474"/>
    <cellStyle name="_CCB.HO.Profit Recon.031208.AL_CCB.Dec03AuditPack.GL.V2 1" xfId="14476"/>
    <cellStyle name="_CCB.HO.Profit Recon.031208.AL_CCB.Dec03AuditPack.GL.V2 1 2" xfId="11967"/>
    <cellStyle name="_CCB.HO.Profit Recon.031208.AL_CCB.Dec03AuditPack.GL.V2 2" xfId="14477"/>
    <cellStyle name="_CCB.HO.Profit Recon.031208.AL_CCB.Dec03AuditPack.GL.V2 2 2" xfId="14478"/>
    <cellStyle name="_CCB.HO.Profit Recon.031208.AL_CCB.Dec03AuditPack.GL.V2 3" xfId="14479"/>
    <cellStyle name="_CCB.HO.Profit Recon.031208.AL_CCB.Dec03AuditPack.GL.V2_New Polyol Consignment 31.12.2008_v2" xfId="14480"/>
    <cellStyle name="_CCB.HO.Profit Recon.031208.AL_CCB.Dec03AuditPack.GL.V2_New Polyol Consignment 31.12.2008_v2 1" xfId="14481"/>
    <cellStyle name="_CCB.HO.Profit Recon.031208.AL_CCB.Dec03AuditPack.GL.V2_New Polyol Consignment 31.12.2008_v2 1 2" xfId="14482"/>
    <cellStyle name="_CCB.HO.Profit Recon.031208.AL_CCB.Dec03AuditPack.GL.V2_New Polyol Consignment 31.12.2008_v2 2" xfId="14483"/>
    <cellStyle name="_CCB.HO.Profit Recon.031208.AL_CCB.Dec03AuditPack.GL.V2_New Polyol Consignment 31.12.2008_v2 2 2" xfId="14484"/>
    <cellStyle name="_CCB.HO.Profit Recon.031208.AL_CCB.Dec03AuditPack.GL.V2_New Polyol Consignment 31.12.2008_v2 3" xfId="14485"/>
    <cellStyle name="_CCB.HO.Profit Recon.031208.AL_CCB.Dec03AuditPack.GL.V2_RPT-Evergreen-2006~2008 (RMB)" xfId="14486"/>
    <cellStyle name="_CCB.HO.Profit Recon.031208.AL_CCB.Dec03AuditPack.GL.V2_RPT-Evergreen-2006~2008 (RMB) 2" xfId="14489"/>
    <cellStyle name="_CCB.HO.Profit Recon.031208.AL_New Polyol Consignment 31.12.2008_v2" xfId="14491"/>
    <cellStyle name="_CCB.HO.Profit Recon.031208.AL_New Polyol Consignment 31.12.2008_v2 1" xfId="14494"/>
    <cellStyle name="_CCB.HO.Profit Recon.031208.AL_New Polyol Consignment 31.12.2008_v2 1 2" xfId="14496"/>
    <cellStyle name="_CCB.HO.Profit Recon.031208.AL_New Polyol Consignment 31.12.2008_v2 2" xfId="8358"/>
    <cellStyle name="_CCB.HO.Profit Recon.031208.AL_New Polyol Consignment 31.12.2008_v2 2 2" xfId="14498"/>
    <cellStyle name="_CCB.HO.Profit Recon.031208.AL_New Polyol Consignment 31.12.2008_v2 3" xfId="14499"/>
    <cellStyle name="_CCB.HO.Profit Recon.031208.AL_RPT-Evergreen-2006~2008 (RMB)" xfId="13797"/>
    <cellStyle name="_CCB.HO.Profit Recon.031208.AL_RPT-Evergreen-2006~2008 (RMB) 2" xfId="13800"/>
    <cellStyle name="_CCB.HO.Profit Recon.HL.031113.AL" xfId="14501"/>
    <cellStyle name="_CCB.HO.Profit Recon.HL.031113.AL 1" xfId="14503"/>
    <cellStyle name="_CCB.HO.Profit Recon.HL.031113.AL 1 2" xfId="14504"/>
    <cellStyle name="_CCB.HO.Profit Recon.HL.031113.AL 2" xfId="14505"/>
    <cellStyle name="_CCB.HO.Profit Recon.HL.031113.AL 2 2" xfId="14506"/>
    <cellStyle name="_CCB.HO.Profit Recon.HL.031113.AL 3" xfId="14508"/>
    <cellStyle name="_CCB.HO.Profit Recon.HL.031113.AL_CCB.Dec03AuditPack.GL.V2" xfId="14509"/>
    <cellStyle name="_CCB.HO.Profit Recon.HL.031113.AL_CCB.Dec03AuditPack.GL.V2 1" xfId="14510"/>
    <cellStyle name="_CCB.HO.Profit Recon.HL.031113.AL_CCB.Dec03AuditPack.GL.V2 1 2" xfId="14511"/>
    <cellStyle name="_CCB.HO.Profit Recon.HL.031113.AL_CCB.Dec03AuditPack.GL.V2 2" xfId="14513"/>
    <cellStyle name="_CCB.HO.Profit Recon.HL.031113.AL_CCB.Dec03AuditPack.GL.V2 2 2" xfId="14514"/>
    <cellStyle name="_CCB.HO.Profit Recon.HL.031113.AL_CCB.Dec03AuditPack.GL.V2 3" xfId="14516"/>
    <cellStyle name="_CCB.HO.Profit Recon.HL.031113.AL_CCB.Dec03AuditPack.GL.V2_New Polyol Consignment 31.12.2008_v2" xfId="14518"/>
    <cellStyle name="_CCB.HO.Profit Recon.HL.031113.AL_CCB.Dec03AuditPack.GL.V2_New Polyol Consignment 31.12.2008_v2 1" xfId="14520"/>
    <cellStyle name="_CCB.HO.Profit Recon.HL.031113.AL_CCB.Dec03AuditPack.GL.V2_New Polyol Consignment 31.12.2008_v2 1 2" xfId="9415"/>
    <cellStyle name="_CCB.HO.Profit Recon.HL.031113.AL_CCB.Dec03AuditPack.GL.V2_New Polyol Consignment 31.12.2008_v2 2" xfId="14521"/>
    <cellStyle name="_CCB.HO.Profit Recon.HL.031113.AL_CCB.Dec03AuditPack.GL.V2_New Polyol Consignment 31.12.2008_v2 2 2" xfId="14523"/>
    <cellStyle name="_CCB.HO.Profit Recon.HL.031113.AL_CCB.Dec03AuditPack.GL.V2_New Polyol Consignment 31.12.2008_v2 3" xfId="14524"/>
    <cellStyle name="_CCB.HO.Profit Recon.HL.031113.AL_CCB.Dec03AuditPack.GL.V2_RPT-Evergreen-2006~2008 (RMB)" xfId="14525"/>
    <cellStyle name="_CCB.HO.Profit Recon.HL.031113.AL_CCB.Dec03AuditPack.GL.V2_RPT-Evergreen-2006~2008 (RMB) 2" xfId="14526"/>
    <cellStyle name="_CCB.HO.Profit Recon.HL.031113.AL_New Polyol Consignment 31.12.2008_v2" xfId="14527"/>
    <cellStyle name="_CCB.HO.Profit Recon.HL.031113.AL_New Polyol Consignment 31.12.2008_v2 1" xfId="14529"/>
    <cellStyle name="_CCB.HO.Profit Recon.HL.031113.AL_New Polyol Consignment 31.12.2008_v2 1 2" xfId="14531"/>
    <cellStyle name="_CCB.HO.Profit Recon.HL.031113.AL_New Polyol Consignment 31.12.2008_v2 2" xfId="14532"/>
    <cellStyle name="_CCB.HO.Profit Recon.HL.031113.AL_New Polyol Consignment 31.12.2008_v2 2 2" xfId="14533"/>
    <cellStyle name="_CCB.HO.Profit Recon.HL.031113.AL_New Polyol Consignment 31.12.2008_v2 3" xfId="14535"/>
    <cellStyle name="_CCB.HO.Profit Recon.HL.031113.AL_RPT-Evergreen-2006~2008 (RMB)" xfId="8445"/>
    <cellStyle name="_CCB.HO.Profit Recon.HL.031113.AL_RPT-Evergreen-2006~2008 (RMB) 2" xfId="14536"/>
    <cellStyle name="_CCB.NX.Item 12.ProfitNAVRec.031121" xfId="14537"/>
    <cellStyle name="_CCB.NX.Item 12.ProfitNAVRec.031121 1" xfId="14540"/>
    <cellStyle name="_CCB.NX.Item 12.ProfitNAVRec.031121 1 2" xfId="5841"/>
    <cellStyle name="_CCB.NX.Item 12.ProfitNAVRec.031121 2" xfId="14541"/>
    <cellStyle name="_CCB.NX.Item 12.ProfitNAVRec.031121 2 2" xfId="14542"/>
    <cellStyle name="_CCB.NX.Item 12.ProfitNAVRec.031121 3" xfId="14543"/>
    <cellStyle name="_CCB.NX.Item 12.ProfitNAVRec.031121_CCB.Dec03AuditPack.GL.V2" xfId="14544"/>
    <cellStyle name="_CCB.NX.Item 12.ProfitNAVRec.031121_CCB.Dec03AuditPack.GL.V2 1" xfId="13880"/>
    <cellStyle name="_CCB.NX.Item 12.ProfitNAVRec.031121_CCB.Dec03AuditPack.GL.V2 1 2" xfId="14545"/>
    <cellStyle name="_CCB.NX.Item 12.ProfitNAVRec.031121_CCB.Dec03AuditPack.GL.V2 2" xfId="14548"/>
    <cellStyle name="_CCB.NX.Item 12.ProfitNAVRec.031121_CCB.Dec03AuditPack.GL.V2 2 2" xfId="3552"/>
    <cellStyle name="_CCB.NX.Item 12.ProfitNAVRec.031121_CCB.Dec03AuditPack.GL.V2 3" xfId="14552"/>
    <cellStyle name="_CCB.NX.Item 12.ProfitNAVRec.031121_CCB.Dec03AuditPack.GL.V2_New Polyol Consignment 31.12.2008_v2" xfId="14554"/>
    <cellStyle name="_CCB.NX.Item 12.ProfitNAVRec.031121_CCB.Dec03AuditPack.GL.V2_New Polyol Consignment 31.12.2008_v2 1" xfId="14556"/>
    <cellStyle name="_CCB.NX.Item 12.ProfitNAVRec.031121_CCB.Dec03AuditPack.GL.V2_New Polyol Consignment 31.12.2008_v2 1 2" xfId="14557"/>
    <cellStyle name="_CCB.NX.Item 12.ProfitNAVRec.031121_CCB.Dec03AuditPack.GL.V2_New Polyol Consignment 31.12.2008_v2 2" xfId="12533"/>
    <cellStyle name="_CCB.NX.Item 12.ProfitNAVRec.031121_CCB.Dec03AuditPack.GL.V2_New Polyol Consignment 31.12.2008_v2 2 2" xfId="14560"/>
    <cellStyle name="_CCB.NX.Item 12.ProfitNAVRec.031121_CCB.Dec03AuditPack.GL.V2_New Polyol Consignment 31.12.2008_v2 3" xfId="14561"/>
    <cellStyle name="_CCB.NX.Item 12.ProfitNAVRec.031121_CCB.Dec03AuditPack.GL.V2_RPT-Evergreen-2006~2008 (RMB)" xfId="14562"/>
    <cellStyle name="_CCB.NX.Item 12.ProfitNAVRec.031121_CCB.Dec03AuditPack.GL.V2_RPT-Evergreen-2006~2008 (RMB) 2" xfId="14564"/>
    <cellStyle name="_CCB.NX.Item 12.ProfitNAVRec.031121_New Polyol Consignment 31.12.2008_v2" xfId="14570"/>
    <cellStyle name="_CCB.NX.Item 12.ProfitNAVRec.031121_New Polyol Consignment 31.12.2008_v2 1" xfId="14574"/>
    <cellStyle name="_CCB.NX.Item 12.ProfitNAVRec.031121_New Polyol Consignment 31.12.2008_v2 1 2" xfId="14576"/>
    <cellStyle name="_CCB.NX.Item 12.ProfitNAVRec.031121_New Polyol Consignment 31.12.2008_v2 2" xfId="9626"/>
    <cellStyle name="_CCB.NX.Item 12.ProfitNAVRec.031121_New Polyol Consignment 31.12.2008_v2 2 2" xfId="14579"/>
    <cellStyle name="_CCB.NX.Item 12.ProfitNAVRec.031121_New Polyol Consignment 31.12.2008_v2 3" xfId="920"/>
    <cellStyle name="_CCB.NX.Item 12.ProfitNAVRec.031121_RPT-Evergreen-2006~2008 (RMB)" xfId="14583"/>
    <cellStyle name="_CCB.NX.Item 12.ProfitNAVRec.031121_RPT-Evergreen-2006~2008 (RMB) 2" xfId="14584"/>
    <cellStyle name="_CCB.QH.Item12..ProfitNAVRecon.031206-HL.ML" xfId="14586"/>
    <cellStyle name="_CCB.QH.Item12..ProfitNAVRecon.031206-HL.ML 1" xfId="14588"/>
    <cellStyle name="_CCB.QH.Item12..ProfitNAVRecon.031206-HL.ML 1 2" xfId="14590"/>
    <cellStyle name="_CCB.QH.Item12..ProfitNAVRecon.031206-HL.ML 2" xfId="14592"/>
    <cellStyle name="_CCB.QH.Item12..ProfitNAVRecon.031206-HL.ML 2 2" xfId="14594"/>
    <cellStyle name="_CCB.QH.Item12..ProfitNAVRecon.031206-HL.ML 3" xfId="14595"/>
    <cellStyle name="_CCB.QH.Item12..ProfitNAVRecon.031206-HL.ML_CCB.Dec03AuditPack.GL.V2" xfId="6767"/>
    <cellStyle name="_CCB.QH.Item12..ProfitNAVRecon.031206-HL.ML_CCB.Dec03AuditPack.GL.V2 1" xfId="14597"/>
    <cellStyle name="_CCB.QH.Item12..ProfitNAVRecon.031206-HL.ML_CCB.Dec03AuditPack.GL.V2 1 2" xfId="14598"/>
    <cellStyle name="_CCB.QH.Item12..ProfitNAVRecon.031206-HL.ML_CCB.Dec03AuditPack.GL.V2 2" xfId="6773"/>
    <cellStyle name="_CCB.QH.Item12..ProfitNAVRecon.031206-HL.ML_CCB.Dec03AuditPack.GL.V2 2 2" xfId="14599"/>
    <cellStyle name="_CCB.QH.Item12..ProfitNAVRecon.031206-HL.ML_CCB.Dec03AuditPack.GL.V2 3" xfId="14600"/>
    <cellStyle name="_CCB.QH.Item12..ProfitNAVRecon.031206-HL.ML_CCB.Dec03AuditPack.GL.V2_New Polyol Consignment 31.12.2008_v2" xfId="14601"/>
    <cellStyle name="_CCB.QH.Item12..ProfitNAVRecon.031206-HL.ML_CCB.Dec03AuditPack.GL.V2_New Polyol Consignment 31.12.2008_v2 1" xfId="14602"/>
    <cellStyle name="_CCB.QH.Item12..ProfitNAVRecon.031206-HL.ML_CCB.Dec03AuditPack.GL.V2_New Polyol Consignment 31.12.2008_v2 1 2" xfId="14603"/>
    <cellStyle name="_CCB.QH.Item12..ProfitNAVRecon.031206-HL.ML_CCB.Dec03AuditPack.GL.V2_New Polyol Consignment 31.12.2008_v2 2" xfId="14605"/>
    <cellStyle name="_CCB.QH.Item12..ProfitNAVRecon.031206-HL.ML_CCB.Dec03AuditPack.GL.V2_New Polyol Consignment 31.12.2008_v2 2 2" xfId="14607"/>
    <cellStyle name="_CCB.QH.Item12..ProfitNAVRecon.031206-HL.ML_CCB.Dec03AuditPack.GL.V2_New Polyol Consignment 31.12.2008_v2 3" xfId="14610"/>
    <cellStyle name="_CCB.QH.Item12..ProfitNAVRecon.031206-HL.ML_CCB.Dec03AuditPack.GL.V2_RPT-Evergreen-2006~2008 (RMB)" xfId="2795"/>
    <cellStyle name="_CCB.QH.Item12..ProfitNAVRecon.031206-HL.ML_CCB.Dec03AuditPack.GL.V2_RPT-Evergreen-2006~2008 (RMB) 2" xfId="14611"/>
    <cellStyle name="_CCB.QH.Item12..ProfitNAVRecon.031206-HL.ML_CCB.HB.Item12.Housing Loan.ProfitNAVRecon.031218.JZ" xfId="10201"/>
    <cellStyle name="_CCB.QH.Item12..ProfitNAVRecon.031206-HL.ML_CCB.HB.Item12.Housing Loan.ProfitNAVRecon.031218.JZ 1" xfId="13132"/>
    <cellStyle name="_CCB.QH.Item12..ProfitNAVRecon.031206-HL.ML_CCB.HB.Item12.Housing Loan.ProfitNAVRecon.031218.JZ 1 2" xfId="13134"/>
    <cellStyle name="_CCB.QH.Item12..ProfitNAVRecon.031206-HL.ML_CCB.HB.Item12.Housing Loan.ProfitNAVRecon.031218.JZ 2" xfId="10203"/>
    <cellStyle name="_CCB.QH.Item12..ProfitNAVRecon.031206-HL.ML_CCB.HB.Item12.Housing Loan.ProfitNAVRecon.031218.JZ 2 2" xfId="14613"/>
    <cellStyle name="_CCB.QH.Item12..ProfitNAVRecon.031206-HL.ML_CCB.HB.Item12.Housing Loan.ProfitNAVRecon.031218.JZ 3" xfId="14614"/>
    <cellStyle name="_CCB.QH.Item12..ProfitNAVRecon.031206-HL.ML_CCB.HB.Item12.Housing Loan.ProfitNAVRecon.031218.JZ_CCB.Dec03AuditPack.GL.V2" xfId="14617"/>
    <cellStyle name="_CCB.QH.Item12..ProfitNAVRecon.031206-HL.ML_CCB.HB.Item12.Housing Loan.ProfitNAVRecon.031218.JZ_CCB.Dec03AuditPack.GL.V2 1" xfId="12481"/>
    <cellStyle name="_CCB.QH.Item12..ProfitNAVRecon.031206-HL.ML_CCB.HB.Item12.Housing Loan.ProfitNAVRecon.031218.JZ_CCB.Dec03AuditPack.GL.V2 1 2" xfId="12485"/>
    <cellStyle name="_CCB.QH.Item12..ProfitNAVRecon.031206-HL.ML_CCB.HB.Item12.Housing Loan.ProfitNAVRecon.031218.JZ_CCB.Dec03AuditPack.GL.V2 2" xfId="14619"/>
    <cellStyle name="_CCB.QH.Item12..ProfitNAVRecon.031206-HL.ML_CCB.HB.Item12.Housing Loan.ProfitNAVRecon.031218.JZ_CCB.Dec03AuditPack.GL.V2 2 2" xfId="7651"/>
    <cellStyle name="_CCB.QH.Item12..ProfitNAVRecon.031206-HL.ML_CCB.HB.Item12.Housing Loan.ProfitNAVRecon.031218.JZ_CCB.Dec03AuditPack.GL.V2 3" xfId="14620"/>
    <cellStyle name="_CCB.QH.Item12..ProfitNAVRecon.031206-HL.ML_CCB.HB.Item12.Housing Loan.ProfitNAVRecon.031218.JZ_CCB.Dec03AuditPack.GL.V2_New Polyol Consignment 31.12.2008_v2" xfId="14622"/>
    <cellStyle name="_CCB.QH.Item12..ProfitNAVRecon.031206-HL.ML_CCB.HB.Item12.Housing Loan.ProfitNAVRecon.031218.JZ_CCB.Dec03AuditPack.GL.V2_New Polyol Consignment 31.12.2008_v2 1" xfId="14625"/>
    <cellStyle name="_CCB.QH.Item12..ProfitNAVRecon.031206-HL.ML_CCB.HB.Item12.Housing Loan.ProfitNAVRecon.031218.JZ_CCB.Dec03AuditPack.GL.V2_New Polyol Consignment 31.12.2008_v2 1 2" xfId="14626"/>
    <cellStyle name="_CCB.QH.Item12..ProfitNAVRecon.031206-HL.ML_CCB.HB.Item12.Housing Loan.ProfitNAVRecon.031218.JZ_CCB.Dec03AuditPack.GL.V2_New Polyol Consignment 31.12.2008_v2 2" xfId="14627"/>
    <cellStyle name="_CCB.QH.Item12..ProfitNAVRecon.031206-HL.ML_CCB.HB.Item12.Housing Loan.ProfitNAVRecon.031218.JZ_CCB.Dec03AuditPack.GL.V2_New Polyol Consignment 31.12.2008_v2 2 2" xfId="14629"/>
    <cellStyle name="_CCB.QH.Item12..ProfitNAVRecon.031206-HL.ML_CCB.HB.Item12.Housing Loan.ProfitNAVRecon.031218.JZ_CCB.Dec03AuditPack.GL.V2_New Polyol Consignment 31.12.2008_v2 3" xfId="14631"/>
    <cellStyle name="_CCB.QH.Item12..ProfitNAVRecon.031206-HL.ML_CCB.HB.Item12.Housing Loan.ProfitNAVRecon.031218.JZ_CCB.Dec03AuditPack.GL.V2_RPT-Evergreen-2006~2008 (RMB)" xfId="14633"/>
    <cellStyle name="_CCB.QH.Item12..ProfitNAVRecon.031206-HL.ML_CCB.HB.Item12.Housing Loan.ProfitNAVRecon.031218.JZ_CCB.Dec03AuditPack.GL.V2_RPT-Evergreen-2006~2008 (RMB) 2" xfId="8337"/>
    <cellStyle name="_CCB.QH.Item12..ProfitNAVRecon.031206-HL.ML_CCB.HB.Item12.Housing Loan.ProfitNAVRecon.031218.JZ_New Polyol Consignment 31.12.2008_v2" xfId="10559"/>
    <cellStyle name="_CCB.QH.Item12..ProfitNAVRecon.031206-HL.ML_CCB.HB.Item12.Housing Loan.ProfitNAVRecon.031218.JZ_New Polyol Consignment 31.12.2008_v2 1" xfId="14634"/>
    <cellStyle name="_CCB.QH.Item12..ProfitNAVRecon.031206-HL.ML_CCB.HB.Item12.Housing Loan.ProfitNAVRecon.031218.JZ_New Polyol Consignment 31.12.2008_v2 1 2" xfId="14637"/>
    <cellStyle name="_CCB.QH.Item12..ProfitNAVRecon.031206-HL.ML_CCB.HB.Item12.Housing Loan.ProfitNAVRecon.031218.JZ_New Polyol Consignment 31.12.2008_v2 2" xfId="10561"/>
    <cellStyle name="_CCB.QH.Item12..ProfitNAVRecon.031206-HL.ML_CCB.HB.Item12.Housing Loan.ProfitNAVRecon.031218.JZ_New Polyol Consignment 31.12.2008_v2 2 2" xfId="14640"/>
    <cellStyle name="_CCB.QH.Item12..ProfitNAVRecon.031206-HL.ML_CCB.HB.Item12.Housing Loan.ProfitNAVRecon.031218.JZ_New Polyol Consignment 31.12.2008_v2 3" xfId="14642"/>
    <cellStyle name="_CCB.QH.Item12..ProfitNAVRecon.031206-HL.ML_CCB.HB.Item12.Housing Loan.ProfitNAVRecon.031218.JZ_RPT-Evergreen-2006~2008 (RMB)" xfId="2854"/>
    <cellStyle name="_CCB.QH.Item12..ProfitNAVRecon.031206-HL.ML_CCB.HB.Item12.Housing Loan.ProfitNAVRecon.031218.JZ_RPT-Evergreen-2006~2008 (RMB) 2" xfId="7563"/>
    <cellStyle name="_CCB.QH.Item12..ProfitNAVRecon.031206-HL.ML_CCB.HEN.Item12.F.ProfitNAVRecon.HL.031214.KL" xfId="14644"/>
    <cellStyle name="_CCB.QH.Item12..ProfitNAVRecon.031206-HL.ML_CCB.HEN.Item12.F.ProfitNAVRecon.HL.031214.KL 1" xfId="14649"/>
    <cellStyle name="_CCB.QH.Item12..ProfitNAVRecon.031206-HL.ML_CCB.HEN.Item12.F.ProfitNAVRecon.HL.031214.KL 1 2" xfId="14651"/>
    <cellStyle name="_CCB.QH.Item12..ProfitNAVRecon.031206-HL.ML_CCB.HEN.Item12.F.ProfitNAVRecon.HL.031214.KL 2" xfId="14654"/>
    <cellStyle name="_CCB.QH.Item12..ProfitNAVRecon.031206-HL.ML_CCB.HEN.Item12.F.ProfitNAVRecon.HL.031214.KL 2 2" xfId="14658"/>
    <cellStyle name="_CCB.QH.Item12..ProfitNAVRecon.031206-HL.ML_CCB.HEN.Item12.F.ProfitNAVRecon.HL.031214.KL 3" xfId="14660"/>
    <cellStyle name="_CCB.QH.Item12..ProfitNAVRecon.031206-HL.ML_CCB.HEN.Item12.F.ProfitNAVRecon.HL.031214.KL_CCB.Dec03AuditPack.GL.V2" xfId="14663"/>
    <cellStyle name="_CCB.QH.Item12..ProfitNAVRecon.031206-HL.ML_CCB.HEN.Item12.F.ProfitNAVRecon.HL.031214.KL_CCB.Dec03AuditPack.GL.V2 1" xfId="11818"/>
    <cellStyle name="_CCB.QH.Item12..ProfitNAVRecon.031206-HL.ML_CCB.HEN.Item12.F.ProfitNAVRecon.HL.031214.KL_CCB.Dec03AuditPack.GL.V2 1 2" xfId="11822"/>
    <cellStyle name="_CCB.QH.Item12..ProfitNAVRecon.031206-HL.ML_CCB.HEN.Item12.F.ProfitNAVRecon.HL.031214.KL_CCB.Dec03AuditPack.GL.V2 2" xfId="14665"/>
    <cellStyle name="_CCB.QH.Item12..ProfitNAVRecon.031206-HL.ML_CCB.HEN.Item12.F.ProfitNAVRecon.HL.031214.KL_CCB.Dec03AuditPack.GL.V2 2 2" xfId="14667"/>
    <cellStyle name="_CCB.QH.Item12..ProfitNAVRecon.031206-HL.ML_CCB.HEN.Item12.F.ProfitNAVRecon.HL.031214.KL_CCB.Dec03AuditPack.GL.V2 3" xfId="14669"/>
    <cellStyle name="_CCB.QH.Item12..ProfitNAVRecon.031206-HL.ML_CCB.HEN.Item12.F.ProfitNAVRecon.HL.031214.KL_CCB.Dec03AuditPack.GL.V2_New Polyol Consignment 31.12.2008_v2" xfId="14671"/>
    <cellStyle name="_CCB.QH.Item12..ProfitNAVRecon.031206-HL.ML_CCB.HEN.Item12.F.ProfitNAVRecon.HL.031214.KL_CCB.Dec03AuditPack.GL.V2_New Polyol Consignment 31.12.2008_v2 1" xfId="14674"/>
    <cellStyle name="_CCB.QH.Item12..ProfitNAVRecon.031206-HL.ML_CCB.HEN.Item12.F.ProfitNAVRecon.HL.031214.KL_CCB.Dec03AuditPack.GL.V2_New Polyol Consignment 31.12.2008_v2 1 2" xfId="14676"/>
    <cellStyle name="_CCB.QH.Item12..ProfitNAVRecon.031206-HL.ML_CCB.HEN.Item12.F.ProfitNAVRecon.HL.031214.KL_CCB.Dec03AuditPack.GL.V2_New Polyol Consignment 31.12.2008_v2 2" xfId="14678"/>
    <cellStyle name="_CCB.QH.Item12..ProfitNAVRecon.031206-HL.ML_CCB.HEN.Item12.F.ProfitNAVRecon.HL.031214.KL_CCB.Dec03AuditPack.GL.V2_New Polyol Consignment 31.12.2008_v2 2 2" xfId="14680"/>
    <cellStyle name="_CCB.QH.Item12..ProfitNAVRecon.031206-HL.ML_CCB.HEN.Item12.F.ProfitNAVRecon.HL.031214.KL_CCB.Dec03AuditPack.GL.V2_New Polyol Consignment 31.12.2008_v2 3" xfId="14682"/>
    <cellStyle name="_CCB.QH.Item12..ProfitNAVRecon.031206-HL.ML_CCB.HEN.Item12.F.ProfitNAVRecon.HL.031214.KL_CCB.Dec03AuditPack.GL.V2_RPT-Evergreen-2006~2008 (RMB)" xfId="14684"/>
    <cellStyle name="_CCB.QH.Item12..ProfitNAVRecon.031206-HL.ML_CCB.HEN.Item12.F.ProfitNAVRecon.HL.031214.KL_CCB.Dec03AuditPack.GL.V2_RPT-Evergreen-2006~2008 (RMB) 2" xfId="14687"/>
    <cellStyle name="_CCB.QH.Item12..ProfitNAVRecon.031206-HL.ML_CCB.HEN.Item12.F.ProfitNAVRecon.HL.031214.KL_New Polyol Consignment 31.12.2008_v2" xfId="9956"/>
    <cellStyle name="_CCB.QH.Item12..ProfitNAVRecon.031206-HL.ML_CCB.HEN.Item12.F.ProfitNAVRecon.HL.031214.KL_New Polyol Consignment 31.12.2008_v2 1" xfId="14689"/>
    <cellStyle name="_CCB.QH.Item12..ProfitNAVRecon.031206-HL.ML_CCB.HEN.Item12.F.ProfitNAVRecon.HL.031214.KL_New Polyol Consignment 31.12.2008_v2 1 2" xfId="14692"/>
    <cellStyle name="_CCB.QH.Item12..ProfitNAVRecon.031206-HL.ML_CCB.HEN.Item12.F.ProfitNAVRecon.HL.031214.KL_New Polyol Consignment 31.12.2008_v2 2" xfId="4682"/>
    <cellStyle name="_CCB.QH.Item12..ProfitNAVRecon.031206-HL.ML_CCB.HEN.Item12.F.ProfitNAVRecon.HL.031214.KL_New Polyol Consignment 31.12.2008_v2 2 2" xfId="14695"/>
    <cellStyle name="_CCB.QH.Item12..ProfitNAVRecon.031206-HL.ML_CCB.HEN.Item12.F.ProfitNAVRecon.HL.031214.KL_New Polyol Consignment 31.12.2008_v2 3" xfId="14697"/>
    <cellStyle name="_CCB.QH.Item12..ProfitNAVRecon.031206-HL.ML_CCB.HEN.Item12.F.ProfitNAVRecon.HL.031214.KL_RPT-Evergreen-2006~2008 (RMB)" xfId="14701"/>
    <cellStyle name="_CCB.QH.Item12..ProfitNAVRecon.031206-HL.ML_CCB.HEN.Item12.F.ProfitNAVRecon.HL.031214.KL_RPT-Evergreen-2006~2008 (RMB) 2" xfId="14703"/>
    <cellStyle name="_CCB.QH.Item12..ProfitNAVRecon.031206-HL.ML_CCB.HO.NAV Recon.HL.031222.AL" xfId="2623"/>
    <cellStyle name="_CCB.QH.Item12..ProfitNAVRecon.031206-HL.ML_CCB.HO.NAV Recon.HL.031222.AL 1" xfId="14705"/>
    <cellStyle name="_CCB.QH.Item12..ProfitNAVRecon.031206-HL.ML_CCB.HO.NAV Recon.HL.031222.AL 1 2" xfId="14707"/>
    <cellStyle name="_CCB.QH.Item12..ProfitNAVRecon.031206-HL.ML_CCB.HO.NAV Recon.HL.031222.AL 2" xfId="14708"/>
    <cellStyle name="_CCB.QH.Item12..ProfitNAVRecon.031206-HL.ML_CCB.HO.NAV Recon.HL.031222.AL 2 2" xfId="6452"/>
    <cellStyle name="_CCB.QH.Item12..ProfitNAVRecon.031206-HL.ML_CCB.HO.NAV Recon.HL.031222.AL 3" xfId="14710"/>
    <cellStyle name="_CCB.QH.Item12..ProfitNAVRecon.031206-HL.ML_CCB.HO.NAV Recon.HL.031222.AL_CCB.Dec03AuditPack.GL.V2" xfId="14712"/>
    <cellStyle name="_CCB.QH.Item12..ProfitNAVRecon.031206-HL.ML_CCB.HO.NAV Recon.HL.031222.AL_CCB.Dec03AuditPack.GL.V2 1" xfId="1605"/>
    <cellStyle name="_CCB.QH.Item12..ProfitNAVRecon.031206-HL.ML_CCB.HO.NAV Recon.HL.031222.AL_CCB.Dec03AuditPack.GL.V2 1 2" xfId="709"/>
    <cellStyle name="_CCB.QH.Item12..ProfitNAVRecon.031206-HL.ML_CCB.HO.NAV Recon.HL.031222.AL_CCB.Dec03AuditPack.GL.V2 2" xfId="9581"/>
    <cellStyle name="_CCB.QH.Item12..ProfitNAVRecon.031206-HL.ML_CCB.HO.NAV Recon.HL.031222.AL_CCB.Dec03AuditPack.GL.V2 2 2" xfId="9623"/>
    <cellStyle name="_CCB.QH.Item12..ProfitNAVRecon.031206-HL.ML_CCB.HO.NAV Recon.HL.031222.AL_CCB.Dec03AuditPack.GL.V2 3" xfId="14714"/>
    <cellStyle name="_CCB.QH.Item12..ProfitNAVRecon.031206-HL.ML_CCB.HO.NAV Recon.HL.031222.AL_CCB.Dec03AuditPack.GL.V2_New Polyol Consignment 31.12.2008_v2" xfId="14715"/>
    <cellStyle name="_CCB.QH.Item12..ProfitNAVRecon.031206-HL.ML_CCB.HO.NAV Recon.HL.031222.AL_CCB.Dec03AuditPack.GL.V2_New Polyol Consignment 31.12.2008_v2 1" xfId="11713"/>
    <cellStyle name="_CCB.QH.Item12..ProfitNAVRecon.031206-HL.ML_CCB.HO.NAV Recon.HL.031222.AL_CCB.Dec03AuditPack.GL.V2_New Polyol Consignment 31.12.2008_v2 1 2" xfId="14716"/>
    <cellStyle name="_CCB.QH.Item12..ProfitNAVRecon.031206-HL.ML_CCB.HO.NAV Recon.HL.031222.AL_CCB.Dec03AuditPack.GL.V2_New Polyol Consignment 31.12.2008_v2 2" xfId="10139"/>
    <cellStyle name="_CCB.QH.Item12..ProfitNAVRecon.031206-HL.ML_CCB.HO.NAV Recon.HL.031222.AL_CCB.Dec03AuditPack.GL.V2_New Polyol Consignment 31.12.2008_v2 2 2" xfId="14718"/>
    <cellStyle name="_CCB.QH.Item12..ProfitNAVRecon.031206-HL.ML_CCB.HO.NAV Recon.HL.031222.AL_CCB.Dec03AuditPack.GL.V2_New Polyol Consignment 31.12.2008_v2 3" xfId="14722"/>
    <cellStyle name="_CCB.QH.Item12..ProfitNAVRecon.031206-HL.ML_CCB.HO.NAV Recon.HL.031222.AL_CCB.Dec03AuditPack.GL.V2_RPT-Evergreen-2006~2008 (RMB)" xfId="14724"/>
    <cellStyle name="_CCB.QH.Item12..ProfitNAVRecon.031206-HL.ML_CCB.HO.NAV Recon.HL.031222.AL_CCB.Dec03AuditPack.GL.V2_RPT-Evergreen-2006~2008 (RMB) 2" xfId="14725"/>
    <cellStyle name="_CCB.QH.Item12..ProfitNAVRecon.031206-HL.ML_CCB.HO.NAV Recon.HL.031222.AL_New Polyol Consignment 31.12.2008_v2" xfId="11441"/>
    <cellStyle name="_CCB.QH.Item12..ProfitNAVRecon.031206-HL.ML_CCB.HO.NAV Recon.HL.031222.AL_New Polyol Consignment 31.12.2008_v2 1" xfId="876"/>
    <cellStyle name="_CCB.QH.Item12..ProfitNAVRecon.031206-HL.ML_CCB.HO.NAV Recon.HL.031222.AL_New Polyol Consignment 31.12.2008_v2 1 2" xfId="716"/>
    <cellStyle name="_CCB.QH.Item12..ProfitNAVRecon.031206-HL.ML_CCB.HO.NAV Recon.HL.031222.AL_New Polyol Consignment 31.12.2008_v2 2" xfId="14726"/>
    <cellStyle name="_CCB.QH.Item12..ProfitNAVRecon.031206-HL.ML_CCB.HO.NAV Recon.HL.031222.AL_New Polyol Consignment 31.12.2008_v2 2 2" xfId="14727"/>
    <cellStyle name="_CCB.QH.Item12..ProfitNAVRecon.031206-HL.ML_CCB.HO.NAV Recon.HL.031222.AL_New Polyol Consignment 31.12.2008_v2 3" xfId="2622"/>
    <cellStyle name="_CCB.QH.Item12..ProfitNAVRecon.031206-HL.ML_CCB.HO.NAV Recon.HL.031222.AL_RPT-Evergreen-2006~2008 (RMB)" xfId="14729"/>
    <cellStyle name="_CCB.QH.Item12..ProfitNAVRecon.031206-HL.ML_CCB.HO.NAV Recon.HL.031222.AL_RPT-Evergreen-2006~2008 (RMB) 2" xfId="14730"/>
    <cellStyle name="_CCB.QH.Item12..ProfitNAVRecon.031206-HL.ML_CCB.HO.Profit Recon.HL.031222.AL" xfId="14731"/>
    <cellStyle name="_CCB.QH.Item12..ProfitNAVRecon.031206-HL.ML_CCB.HO.Profit Recon.HL.031222.AL 1" xfId="7730"/>
    <cellStyle name="_CCB.QH.Item12..ProfitNAVRecon.031206-HL.ML_CCB.HO.Profit Recon.HL.031222.AL 1 2" xfId="14733"/>
    <cellStyle name="_CCB.QH.Item12..ProfitNAVRecon.031206-HL.ML_CCB.HO.Profit Recon.HL.031222.AL 2" xfId="14736"/>
    <cellStyle name="_CCB.QH.Item12..ProfitNAVRecon.031206-HL.ML_CCB.HO.Profit Recon.HL.031222.AL 2 2" xfId="14737"/>
    <cellStyle name="_CCB.QH.Item12..ProfitNAVRecon.031206-HL.ML_CCB.HO.Profit Recon.HL.031222.AL 3" xfId="14738"/>
    <cellStyle name="_CCB.QH.Item12..ProfitNAVRecon.031206-HL.ML_CCB.HO.Profit Recon.HL.031222.AL_CCB.Dec03AuditPack.GL.V2" xfId="14741"/>
    <cellStyle name="_CCB.QH.Item12..ProfitNAVRecon.031206-HL.ML_CCB.HO.Profit Recon.HL.031222.AL_CCB.Dec03AuditPack.GL.V2 1" xfId="14744"/>
    <cellStyle name="_CCB.QH.Item12..ProfitNAVRecon.031206-HL.ML_CCB.HO.Profit Recon.HL.031222.AL_CCB.Dec03AuditPack.GL.V2 1 2" xfId="14746"/>
    <cellStyle name="_CCB.QH.Item12..ProfitNAVRecon.031206-HL.ML_CCB.HO.Profit Recon.HL.031222.AL_CCB.Dec03AuditPack.GL.V2 2" xfId="14749"/>
    <cellStyle name="_CCB.QH.Item12..ProfitNAVRecon.031206-HL.ML_CCB.HO.Profit Recon.HL.031222.AL_CCB.Dec03AuditPack.GL.V2 2 2" xfId="14750"/>
    <cellStyle name="_CCB.QH.Item12..ProfitNAVRecon.031206-HL.ML_CCB.HO.Profit Recon.HL.031222.AL_CCB.Dec03AuditPack.GL.V2 3" xfId="12198"/>
    <cellStyle name="_CCB.QH.Item12..ProfitNAVRecon.031206-HL.ML_CCB.HO.Profit Recon.HL.031222.AL_CCB.Dec03AuditPack.GL.V2_New Polyol Consignment 31.12.2008_v2" xfId="14752"/>
    <cellStyle name="_CCB.QH.Item12..ProfitNAVRecon.031206-HL.ML_CCB.HO.Profit Recon.HL.031222.AL_CCB.Dec03AuditPack.GL.V2_New Polyol Consignment 31.12.2008_v2 1" xfId="9689"/>
    <cellStyle name="_CCB.QH.Item12..ProfitNAVRecon.031206-HL.ML_CCB.HO.Profit Recon.HL.031222.AL_CCB.Dec03AuditPack.GL.V2_New Polyol Consignment 31.12.2008_v2 1 2" xfId="14753"/>
    <cellStyle name="_CCB.QH.Item12..ProfitNAVRecon.031206-HL.ML_CCB.HO.Profit Recon.HL.031222.AL_CCB.Dec03AuditPack.GL.V2_New Polyol Consignment 31.12.2008_v2 2" xfId="14756"/>
    <cellStyle name="_CCB.QH.Item12..ProfitNAVRecon.031206-HL.ML_CCB.HO.Profit Recon.HL.031222.AL_CCB.Dec03AuditPack.GL.V2_New Polyol Consignment 31.12.2008_v2 2 2" xfId="9988"/>
    <cellStyle name="_CCB.QH.Item12..ProfitNAVRecon.031206-HL.ML_CCB.HO.Profit Recon.HL.031222.AL_CCB.Dec03AuditPack.GL.V2_New Polyol Consignment 31.12.2008_v2 3" xfId="14758"/>
    <cellStyle name="_CCB.QH.Item12..ProfitNAVRecon.031206-HL.ML_CCB.HO.Profit Recon.HL.031222.AL_CCB.Dec03AuditPack.GL.V2_RPT-Evergreen-2006~2008 (RMB)" xfId="14759"/>
    <cellStyle name="_CCB.QH.Item12..ProfitNAVRecon.031206-HL.ML_CCB.HO.Profit Recon.HL.031222.AL_CCB.Dec03AuditPack.GL.V2_RPT-Evergreen-2006~2008 (RMB) 2" xfId="14761"/>
    <cellStyle name="_CCB.QH.Item12..ProfitNAVRecon.031206-HL.ML_CCB.HO.Profit Recon.HL.031222.AL_New Polyol Consignment 31.12.2008_v2" xfId="14762"/>
    <cellStyle name="_CCB.QH.Item12..ProfitNAVRecon.031206-HL.ML_CCB.HO.Profit Recon.HL.031222.AL_New Polyol Consignment 31.12.2008_v2 1" xfId="992"/>
    <cellStyle name="_CCB.QH.Item12..ProfitNAVRecon.031206-HL.ML_CCB.HO.Profit Recon.HL.031222.AL_New Polyol Consignment 31.12.2008_v2 1 2" xfId="14767"/>
    <cellStyle name="_CCB.QH.Item12..ProfitNAVRecon.031206-HL.ML_CCB.HO.Profit Recon.HL.031222.AL_New Polyol Consignment 31.12.2008_v2 2" xfId="14768"/>
    <cellStyle name="_CCB.QH.Item12..ProfitNAVRecon.031206-HL.ML_CCB.HO.Profit Recon.HL.031222.AL_New Polyol Consignment 31.12.2008_v2 2 2" xfId="14770"/>
    <cellStyle name="_CCB.QH.Item12..ProfitNAVRecon.031206-HL.ML_CCB.HO.Profit Recon.HL.031222.AL_New Polyol Consignment 31.12.2008_v2 3" xfId="7029"/>
    <cellStyle name="_CCB.QH.Item12..ProfitNAVRecon.031206-HL.ML_CCB.HO.Profit Recon.HL.031222.AL_RPT-Evergreen-2006~2008 (RMB)" xfId="14772"/>
    <cellStyle name="_CCB.QH.Item12..ProfitNAVRecon.031206-HL.ML_CCB.HO.Profit Recon.HL.031222.AL_RPT-Evergreen-2006~2008 (RMB) 2" xfId="14774"/>
    <cellStyle name="_CCB.QH.Item12..ProfitNAVRecon.031206-HL.ML_CCB.JL.Item12.new NAV.031223" xfId="14776"/>
    <cellStyle name="_CCB.QH.Item12..ProfitNAVRecon.031206-HL.ML_CCB.JL.Item12.new NAV.031223 1" xfId="14778"/>
    <cellStyle name="_CCB.QH.Item12..ProfitNAVRecon.031206-HL.ML_CCB.JL.Item12.new NAV.031223 1 2" xfId="13161"/>
    <cellStyle name="_CCB.QH.Item12..ProfitNAVRecon.031206-HL.ML_CCB.JL.Item12.new NAV.031223 2" xfId="14780"/>
    <cellStyle name="_CCB.QH.Item12..ProfitNAVRecon.031206-HL.ML_CCB.JL.Item12.new NAV.031223 2 2" xfId="14782"/>
    <cellStyle name="_CCB.QH.Item12..ProfitNAVRecon.031206-HL.ML_CCB.JL.Item12.new NAV.031223 3" xfId="14783"/>
    <cellStyle name="_CCB.QH.Item12..ProfitNAVRecon.031206-HL.ML_CCB.JL.Item12.new NAV.031223_CCB.Dec03AuditPack.GL.V2" xfId="4244"/>
    <cellStyle name="_CCB.QH.Item12..ProfitNAVRecon.031206-HL.ML_CCB.JL.Item12.new NAV.031223_CCB.Dec03AuditPack.GL.V2 1" xfId="14784"/>
    <cellStyle name="_CCB.QH.Item12..ProfitNAVRecon.031206-HL.ML_CCB.JL.Item12.new NAV.031223_CCB.Dec03AuditPack.GL.V2 1 2" xfId="14785"/>
    <cellStyle name="_CCB.QH.Item12..ProfitNAVRecon.031206-HL.ML_CCB.JL.Item12.new NAV.031223_CCB.Dec03AuditPack.GL.V2 2" xfId="4247"/>
    <cellStyle name="_CCB.QH.Item12..ProfitNAVRecon.031206-HL.ML_CCB.JL.Item12.new NAV.031223_CCB.Dec03AuditPack.GL.V2 2 2" xfId="14786"/>
    <cellStyle name="_CCB.QH.Item12..ProfitNAVRecon.031206-HL.ML_CCB.JL.Item12.new NAV.031223_CCB.Dec03AuditPack.GL.V2 3" xfId="14787"/>
    <cellStyle name="_CCB.QH.Item12..ProfitNAVRecon.031206-HL.ML_CCB.JL.Item12.new NAV.031223_CCB.Dec03AuditPack.GL.V2_New Polyol Consignment 31.12.2008_v2" xfId="14234"/>
    <cellStyle name="_CCB.QH.Item12..ProfitNAVRecon.031206-HL.ML_CCB.JL.Item12.new NAV.031223_CCB.Dec03AuditPack.GL.V2_New Polyol Consignment 31.12.2008_v2 1" xfId="14788"/>
    <cellStyle name="_CCB.QH.Item12..ProfitNAVRecon.031206-HL.ML_CCB.JL.Item12.new NAV.031223_CCB.Dec03AuditPack.GL.V2_New Polyol Consignment 31.12.2008_v2 1 2" xfId="14790"/>
    <cellStyle name="_CCB.QH.Item12..ProfitNAVRecon.031206-HL.ML_CCB.JL.Item12.new NAV.031223_CCB.Dec03AuditPack.GL.V2_New Polyol Consignment 31.12.2008_v2 2" xfId="14236"/>
    <cellStyle name="_CCB.QH.Item12..ProfitNAVRecon.031206-HL.ML_CCB.JL.Item12.new NAV.031223_CCB.Dec03AuditPack.GL.V2_New Polyol Consignment 31.12.2008_v2 2 2" xfId="14792"/>
    <cellStyle name="_CCB.QH.Item12..ProfitNAVRecon.031206-HL.ML_CCB.JL.Item12.new NAV.031223_CCB.Dec03AuditPack.GL.V2_New Polyol Consignment 31.12.2008_v2 3" xfId="14793"/>
    <cellStyle name="_CCB.QH.Item12..ProfitNAVRecon.031206-HL.ML_CCB.JL.Item12.new NAV.031223_CCB.Dec03AuditPack.GL.V2_RPT-Evergreen-2006~2008 (RMB)" xfId="14794"/>
    <cellStyle name="_CCB.QH.Item12..ProfitNAVRecon.031206-HL.ML_CCB.JL.Item12.new NAV.031223_CCB.Dec03AuditPack.GL.V2_RPT-Evergreen-2006~2008 (RMB) 2" xfId="14795"/>
    <cellStyle name="_CCB.QH.Item12..ProfitNAVRecon.031206-HL.ML_CCB.JL.Item12.new NAV.031223_New Polyol Consignment 31.12.2008_v2" xfId="14796"/>
    <cellStyle name="_CCB.QH.Item12..ProfitNAVRecon.031206-HL.ML_CCB.JL.Item12.new NAV.031223_New Polyol Consignment 31.12.2008_v2 1" xfId="14797"/>
    <cellStyle name="_CCB.QH.Item12..ProfitNAVRecon.031206-HL.ML_CCB.JL.Item12.new NAV.031223_New Polyol Consignment 31.12.2008_v2 1 2" xfId="14800"/>
    <cellStyle name="_CCB.QH.Item12..ProfitNAVRecon.031206-HL.ML_CCB.JL.Item12.new NAV.031223_New Polyol Consignment 31.12.2008_v2 2" xfId="14801"/>
    <cellStyle name="_CCB.QH.Item12..ProfitNAVRecon.031206-HL.ML_CCB.JL.Item12.new NAV.031223_New Polyol Consignment 31.12.2008_v2 2 2" xfId="14804"/>
    <cellStyle name="_CCB.QH.Item12..ProfitNAVRecon.031206-HL.ML_CCB.JL.Item12.new NAV.031223_New Polyol Consignment 31.12.2008_v2 3" xfId="14806"/>
    <cellStyle name="_CCB.QH.Item12..ProfitNAVRecon.031206-HL.ML_CCB.JL.Item12.new NAV.031223_RPT-Evergreen-2006~2008 (RMB)" xfId="14810"/>
    <cellStyle name="_CCB.QH.Item12..ProfitNAVRecon.031206-HL.ML_CCB.JL.Item12.new NAV.031223_RPT-Evergreen-2006~2008 (RMB) 2" xfId="14811"/>
    <cellStyle name="_CCB.QH.Item12..ProfitNAVRecon.031206-HL.ML_New Polyol Consignment 31.12.2008_v2" xfId="4054"/>
    <cellStyle name="_CCB.QH.Item12..ProfitNAVRecon.031206-HL.ML_New Polyol Consignment 31.12.2008_v2 1" xfId="11552"/>
    <cellStyle name="_CCB.QH.Item12..ProfitNAVRecon.031206-HL.ML_New Polyol Consignment 31.12.2008_v2 1 2" xfId="14814"/>
    <cellStyle name="_CCB.QH.Item12..ProfitNAVRecon.031206-HL.ML_New Polyol Consignment 31.12.2008_v2 2" xfId="5873"/>
    <cellStyle name="_CCB.QH.Item12..ProfitNAVRecon.031206-HL.ML_New Polyol Consignment 31.12.2008_v2 2 2" xfId="14817"/>
    <cellStyle name="_CCB.QH.Item12..ProfitNAVRecon.031206-HL.ML_New Polyol Consignment 31.12.2008_v2 3" xfId="1755"/>
    <cellStyle name="_CCB.QH.Item12..ProfitNAVRecon.031206-HL.ML_RPT-Evergreen-2006~2008 (RMB)" xfId="14818"/>
    <cellStyle name="_CCB.QH.Item12..ProfitNAVRecon.031206-HL.ML_RPT-Evergreen-2006~2008 (RMB) 2" xfId="14820"/>
    <cellStyle name="_CCB.SX.Item12.F.ProfitNAVRecon.031212.MS" xfId="14825"/>
    <cellStyle name="_CCB.SX.Item12.F.ProfitNAVRecon.031212.MS 1" xfId="14826"/>
    <cellStyle name="_CCB.SX.Item12.F.ProfitNAVRecon.031212.MS 1 2" xfId="14828"/>
    <cellStyle name="_CCB.SX.Item12.F.ProfitNAVRecon.031212.MS 2" xfId="14832"/>
    <cellStyle name="_CCB.SX.Item12.F.ProfitNAVRecon.031212.MS 2 2" xfId="14837"/>
    <cellStyle name="_CCB.SX.Item12.F.ProfitNAVRecon.031212.MS 3" xfId="14841"/>
    <cellStyle name="_CCB.SX.Item12.F.ProfitNAVRecon.031212.MS_CCB.Dec03AuditPack.GL.V2" xfId="14843"/>
    <cellStyle name="_CCB.SX.Item12.F.ProfitNAVRecon.031212.MS_CCB.Dec03AuditPack.GL.V2 1" xfId="14845"/>
    <cellStyle name="_CCB.SX.Item12.F.ProfitNAVRecon.031212.MS_CCB.Dec03AuditPack.GL.V2 1 2" xfId="14847"/>
    <cellStyle name="_CCB.SX.Item12.F.ProfitNAVRecon.031212.MS_CCB.Dec03AuditPack.GL.V2 2" xfId="2841"/>
    <cellStyle name="_CCB.SX.Item12.F.ProfitNAVRecon.031212.MS_CCB.Dec03AuditPack.GL.V2 2 2" xfId="2849"/>
    <cellStyle name="_CCB.SX.Item12.F.ProfitNAVRecon.031212.MS_CCB.Dec03AuditPack.GL.V2 3" xfId="14849"/>
    <cellStyle name="_CCB.SX.Item12.F.ProfitNAVRecon.031212.MS_CCB.Dec03AuditPack.GL.V2_RPT-Evergreen-2006~2008 (RMB)" xfId="14852"/>
    <cellStyle name="_CCB.SX.Item12.F.ProfitNAVRecon.031212.MS_CCB.Dec03AuditPack.GL.V2_RPT-Evergreen-2006~2008 (RMB) 2" xfId="14853"/>
    <cellStyle name="_CCB.SX.Item12.F.ProfitNAVRecon.031212.MS_New Polyol Consignment 31.12.2008_v2" xfId="14854"/>
    <cellStyle name="_CCB.SX.Item12.F.ProfitNAVRecon.031212.MS_New Polyol Consignment 31.12.2008_v2 1" xfId="14856"/>
    <cellStyle name="_CCB.SX.Item12.F.ProfitNAVRecon.031212.MS_New Polyol Consignment 31.12.2008_v2 1 2" xfId="14859"/>
    <cellStyle name="_CCB.SX.Item12.F.ProfitNAVRecon.031212.MS_New Polyol Consignment 31.12.2008_v2 2" xfId="14861"/>
    <cellStyle name="_CCB.SX.Item12.F.ProfitNAVRecon.031212.MS_New Polyol Consignment 31.12.2008_v2 2 2" xfId="7106"/>
    <cellStyle name="_CCB.SX.Item12.F.ProfitNAVRecon.031212.MS_New Polyol Consignment 31.12.2008_v2 3" xfId="14862"/>
    <cellStyle name="_CCB.SX.Item12.F.ProfitNAVRecon.031212.MS_RPT-Evergreen-2006~2008 (RMB)" xfId="10001"/>
    <cellStyle name="_CCB.SX.Item12.F.ProfitNAVRecon.031212.MS_RPT-Evergreen-2006~2008 (RMB) 2" xfId="14863"/>
    <cellStyle name="_CCB.SZ.item1.journal list.031110.DY" xfId="9837"/>
    <cellStyle name="_CCB.SZ.item1.journal list.031110.DY 1" xfId="14867"/>
    <cellStyle name="_CCB.SZ.item1.journal list.031110.DY 1 2" xfId="14869"/>
    <cellStyle name="_CCB.SZ.item1.journal list.031110.DY 2" xfId="14871"/>
    <cellStyle name="_CCB.SZ.item1.journal list.031110.DY 2 2" xfId="14874"/>
    <cellStyle name="_CCB.SZ.item1.journal list.031110.DY 3" xfId="5379"/>
    <cellStyle name="_CCB.SZ.item1.journal list.031110.DY_CCB.Dec03AuditPack.GL.V2" xfId="14876"/>
    <cellStyle name="_CCB.SZ.item1.journal list.031110.DY_CCB.Dec03AuditPack.GL.V2 1" xfId="14877"/>
    <cellStyle name="_CCB.SZ.item1.journal list.031110.DY_CCB.Dec03AuditPack.GL.V2 1 2" xfId="7639"/>
    <cellStyle name="_CCB.SZ.item1.journal list.031110.DY_CCB.Dec03AuditPack.GL.V2 2" xfId="12991"/>
    <cellStyle name="_CCB.SZ.item1.journal list.031110.DY_CCB.Dec03AuditPack.GL.V2 2 2" xfId="12994"/>
    <cellStyle name="_CCB.SZ.item1.journal list.031110.DY_CCB.Dec03AuditPack.GL.V2 3" xfId="12996"/>
    <cellStyle name="_CCB.SZ.item1.journal list.031110.DY_CCB.Dec03AuditPack.GL.V2_RPT-Evergreen-2006~2008 (RMB)" xfId="14878"/>
    <cellStyle name="_CCB.SZ.item1.journal list.031110.DY_CCB.Dec03AuditPack.GL.V2_RPT-Evergreen-2006~2008 (RMB) 2" xfId="14879"/>
    <cellStyle name="_CCB.SZ.item1.journal list.031110.DY_New Polyol Consignment 31.12.2008_v2" xfId="8892"/>
    <cellStyle name="_CCB.SZ.item1.journal list.031110.DY_New Polyol Consignment 31.12.2008_v2 1" xfId="14880"/>
    <cellStyle name="_CCB.SZ.item1.journal list.031110.DY_New Polyol Consignment 31.12.2008_v2 1 2" xfId="14881"/>
    <cellStyle name="_CCB.SZ.item1.journal list.031110.DY_New Polyol Consignment 31.12.2008_v2 2" xfId="8894"/>
    <cellStyle name="_CCB.SZ.item1.journal list.031110.DY_New Polyol Consignment 31.12.2008_v2 2 2" xfId="14882"/>
    <cellStyle name="_CCB.SZ.item1.journal list.031110.DY_New Polyol Consignment 31.12.2008_v2 3" xfId="4632"/>
    <cellStyle name="_CCB.SZ.item1.journal list.031110.DY_RPT-Evergreen-2006~2008 (RMB)" xfId="14883"/>
    <cellStyle name="_CCB.SZ.item1.journal list.031110.DY_RPT-Evergreen-2006~2008 (RMB) 2" xfId="14884"/>
    <cellStyle name="_CCB.SZ.reporting Pack.031110.DY" xfId="12473"/>
    <cellStyle name="_CCB.SZ.reporting Pack.031110.DY 1" xfId="14886"/>
    <cellStyle name="_CCB.SZ.reporting Pack.031110.DY 1 2" xfId="14889"/>
    <cellStyle name="_CCB.SZ.reporting Pack.031110.DY 2" xfId="14891"/>
    <cellStyle name="_CCB.SZ.reporting Pack.031110.DY 2 2" xfId="14894"/>
    <cellStyle name="_CCB.SZ.reporting Pack.031110.DY 3" xfId="14896"/>
    <cellStyle name="_CCB.SZ.reporting Pack.031110.DY_CCB.Dec03AuditPack.GL.V2" xfId="14898"/>
    <cellStyle name="_CCB.SZ.reporting Pack.031110.DY_CCB.Dec03AuditPack.GL.V2 1" xfId="14899"/>
    <cellStyle name="_CCB.SZ.reporting Pack.031110.DY_CCB.Dec03AuditPack.GL.V2 1 2" xfId="14900"/>
    <cellStyle name="_CCB.SZ.reporting Pack.031110.DY_CCB.Dec03AuditPack.GL.V2 2" xfId="14901"/>
    <cellStyle name="_CCB.SZ.reporting Pack.031110.DY_CCB.Dec03AuditPack.GL.V2 2 2" xfId="14902"/>
    <cellStyle name="_CCB.SZ.reporting Pack.031110.DY_CCB.Dec03AuditPack.GL.V2 3" xfId="14904"/>
    <cellStyle name="_CCB.SZ.reporting Pack.031110.DY_CCB.Dec03AuditPack.GL.V2_New Polyol Consignment 31.12.2008_v2" xfId="14905"/>
    <cellStyle name="_CCB.SZ.reporting Pack.031110.DY_CCB.Dec03AuditPack.GL.V2_New Polyol Consignment 31.12.2008_v2 1" xfId="14906"/>
    <cellStyle name="_CCB.SZ.reporting Pack.031110.DY_CCB.Dec03AuditPack.GL.V2_New Polyol Consignment 31.12.2008_v2 1 2" xfId="14907"/>
    <cellStyle name="_CCB.SZ.reporting Pack.031110.DY_CCB.Dec03AuditPack.GL.V2_New Polyol Consignment 31.12.2008_v2 2" xfId="14909"/>
    <cellStyle name="_CCB.SZ.reporting Pack.031110.DY_CCB.Dec03AuditPack.GL.V2_New Polyol Consignment 31.12.2008_v2 2 2" xfId="674"/>
    <cellStyle name="_CCB.SZ.reporting Pack.031110.DY_CCB.Dec03AuditPack.GL.V2_New Polyol Consignment 31.12.2008_v2 3" xfId="14910"/>
    <cellStyle name="_CCB.SZ.reporting Pack.031110.DY_CCB.Dec03AuditPack.GL.V2_RPT-Evergreen-2006~2008 (RMB)" xfId="14912"/>
    <cellStyle name="_CCB.SZ.reporting Pack.031110.DY_CCB.Dec03AuditPack.GL.V2_RPT-Evergreen-2006~2008 (RMB) 2" xfId="14917"/>
    <cellStyle name="_CCB.SZ.reporting Pack.031110.DY_New Polyol Consignment 31.12.2008_v2" xfId="4094"/>
    <cellStyle name="_CCB.SZ.reporting Pack.031110.DY_New Polyol Consignment 31.12.2008_v2 1" xfId="14920"/>
    <cellStyle name="_CCB.SZ.reporting Pack.031110.DY_New Polyol Consignment 31.12.2008_v2 1 2" xfId="14922"/>
    <cellStyle name="_CCB.SZ.reporting Pack.031110.DY_New Polyol Consignment 31.12.2008_v2 2" xfId="4101"/>
    <cellStyle name="_CCB.SZ.reporting Pack.031110.DY_New Polyol Consignment 31.12.2008_v2 2 2" xfId="14923"/>
    <cellStyle name="_CCB.SZ.reporting Pack.031110.DY_New Polyol Consignment 31.12.2008_v2 3" xfId="14925"/>
    <cellStyle name="_CCB.SZ.reporting Pack.031110.DY_RPT-Evergreen-2006~2008 (RMB)" xfId="14927"/>
    <cellStyle name="_CCB.SZ.reporting Pack.031110.DY_RPT-Evergreen-2006~2008 (RMB) 2" xfId="14929"/>
    <cellStyle name="_CD Reporting package 2004 Aug" xfId="14930"/>
    <cellStyle name="_CD Reporting package 2004 Aug 2" xfId="14932"/>
    <cellStyle name="_CD Reporting package 2004 Aug 2 2" xfId="14933"/>
    <cellStyle name="_CD Reporting package 2004 Aug 2 3" xfId="14934"/>
    <cellStyle name="_CD Reporting package 2004 Aug 3" xfId="14936"/>
    <cellStyle name="_CD Reporting package 2004 Aug 4" xfId="14937"/>
    <cellStyle name="_CD Reporting package 2004 Aug_TB_CX_2006-2009" xfId="14942"/>
    <cellStyle name="_CD Reporting package 2004 Aug_TB_CX_2006-2009 2" xfId="14945"/>
    <cellStyle name="_CD Reporting package 2004 Aug_TB_CX_2006-2009 3" xfId="11506"/>
    <cellStyle name="_C-FN" xfId="14947"/>
    <cellStyle name="_C-FN 2" xfId="7523"/>
    <cellStyle name="_C-FN 3" xfId="14948"/>
    <cellStyle name="_C-FN 4" xfId="14949"/>
    <cellStyle name="_CITIC Dameng-Dabao TB" xfId="14950"/>
    <cellStyle name="_CITIC Dameng-Dabao TB 1" xfId="14951"/>
    <cellStyle name="_CITIC Dameng-Dabao TB 1 2" xfId="14954"/>
    <cellStyle name="_CITIC Dameng-Dabao TB 2" xfId="13613"/>
    <cellStyle name="_CITIC Dameng-Dabao TB 2 2" xfId="13619"/>
    <cellStyle name="_CITIC Dameng-Dabao TB 2 2 2" xfId="14956"/>
    <cellStyle name="_CITIC Dameng-Dabao TB 2 3" xfId="14957"/>
    <cellStyle name="_CITIC Dameng-Dabao TB 3" xfId="1564"/>
    <cellStyle name="_CITIC Dameng-Dabao TB_RPT-Evergreen-2006~2008 (RMB)" xfId="14958"/>
    <cellStyle name="_CITIC Dameng-Dabao TB_RPT-Evergreen-2006~2008 (RMB) 2" xfId="1599"/>
    <cellStyle name="_CLA#59, 38" xfId="6018"/>
    <cellStyle name="_CLA#59, 38 1" xfId="14959"/>
    <cellStyle name="_CLA#59, 38 1 2" xfId="14960"/>
    <cellStyle name="_CLA#59, 38 2" xfId="690"/>
    <cellStyle name="_CLA#59, 38 2 2" xfId="14961"/>
    <cellStyle name="_CLA#59, 38 3" xfId="14963"/>
    <cellStyle name="_CLA#79" xfId="14966"/>
    <cellStyle name="_CLA#79 1" xfId="14967"/>
    <cellStyle name="_CLA#79 1 2" xfId="14968"/>
    <cellStyle name="_CLA#79 2" xfId="14969"/>
    <cellStyle name="_CLA#79 2 2" xfId="14970"/>
    <cellStyle name="_CLA#79 3" xfId="9240"/>
    <cellStyle name="_Client assistance schedules 2003 - 已更新（美富）- 0620" xfId="14971"/>
    <cellStyle name="_Client assistance schedules 2003 - 已更新（美富）- 0620 1" xfId="14973"/>
    <cellStyle name="_Client assistance schedules 2003 - 已更新（美富）- 0620 1 2" xfId="14974"/>
    <cellStyle name="_Client assistance schedules 2003 - 已更新（美富）- 0620 2" xfId="14975"/>
    <cellStyle name="_Client assistance schedules 2003 - 已更新（美富）- 0620 2 2" xfId="14977"/>
    <cellStyle name="_Client assistance schedules 2003 - 已更新（美富）- 0620 3" xfId="14981"/>
    <cellStyle name="_Client assistance schedules 2003 - 已更新（美富）- 0620_2006 PRC accounts (disposed cos)_290307 - combined" xfId="14982"/>
    <cellStyle name="_Client assistance schedules 2003 - 已更新（美富）- 0620_2006 PRC accounts (disposed cos)_290307 - combined 1" xfId="12563"/>
    <cellStyle name="_Client assistance schedules 2003 - 已更新（美富）- 0620_2006 PRC accounts (disposed cos)_290307 - combined 1 2" xfId="14983"/>
    <cellStyle name="_Client assistance schedules 2003 - 已更新（美富）- 0620_2006 PRC accounts (disposed cos)_290307 - combined 2" xfId="11792"/>
    <cellStyle name="_Client assistance schedules 2003 - 已更新（美富）- 0620_2006 PRC accounts (disposed cos)_290307 - combined 2 2" xfId="14985"/>
    <cellStyle name="_Client assistance schedules 2003 - 已更新（美富）- 0620_2006 PRC accounts (disposed cos)_290307 - combined 3" xfId="14987"/>
    <cellStyle name="_Client assistance schedules 2003 - 已更新（美富）- 0620_A_Zhongtianying" xfId="14988"/>
    <cellStyle name="_Client assistance schedules 2003 - 已更新（美富）- 0620_A_Zhongtianying 1" xfId="14807"/>
    <cellStyle name="_Client assistance schedules 2003 - 已更新（美富）- 0620_A_Zhongtianying 1 2" xfId="14989"/>
    <cellStyle name="_Client assistance schedules 2003 - 已更新（美富）- 0620_A_Zhongtianying 2" xfId="14992"/>
    <cellStyle name="_Client assistance schedules 2003 - 已更新（美富）- 0620_A_Zhongtianying 2 2" xfId="14994"/>
    <cellStyle name="_Client assistance schedules 2003 - 已更新（美富）- 0620_A_Zhongtianying 3" xfId="14995"/>
    <cellStyle name="_Client assistance schedules 2003 - 已更新（美富）- 0620_A_Zhongtianying_C600 - PUD Aug 2007" xfId="14998"/>
    <cellStyle name="_Client assistance schedules 2003 - 已更新（美富）- 0620_A_Zhongtianying_C600 - PUD Aug 2007 1" xfId="1274"/>
    <cellStyle name="_Client assistance schedules 2003 - 已更新（美富）- 0620_A_Zhongtianying_C600 - PUD Aug 2007 1 2" xfId="1281"/>
    <cellStyle name="_Client assistance schedules 2003 - 已更新（美富）- 0620_A_Zhongtianying_C600 - PUD Aug 2007 2" xfId="15000"/>
    <cellStyle name="_Client assistance schedules 2003 - 已更新（美富）- 0620_A_Zhongtianying_C600 - PUD Aug 2007 2 2" xfId="15002"/>
    <cellStyle name="_Client assistance schedules 2003 - 已更新（美富）- 0620_A_Zhongtianying_C600 - PUD Aug 2007 3" xfId="15005"/>
    <cellStyle name="_Client assistance schedules 2003 - 已更新（美富）- 0620_A_Zhongtianying_Note 18 - PUD" xfId="15007"/>
    <cellStyle name="_Client assistance schedules 2003 - 已更新（美富）- 0620_A_Zhongtianying_Note 18 - PUD 1" xfId="15009"/>
    <cellStyle name="_Client assistance schedules 2003 - 已更新（美富）- 0620_A_Zhongtianying_Note 18 - PUD 1 2" xfId="15010"/>
    <cellStyle name="_Client assistance schedules 2003 - 已更新（美富）- 0620_A_Zhongtianying_Note 18 - PUD 2" xfId="15013"/>
    <cellStyle name="_Client assistance schedules 2003 - 已更新（美富）- 0620_A_Zhongtianying_Note 18 - PUD 2 2" xfId="7480"/>
    <cellStyle name="_Client assistance schedules 2003 - 已更新（美富）- 0620_A_Zhongtianying_Note 18 - PUD 3" xfId="6876"/>
    <cellStyle name="_Client assistance schedules 2003 - 已更新（美富）- 0620_A_Zhongtianying_PUD breakdown (25 May 07)" xfId="15015"/>
    <cellStyle name="_Client assistance schedules 2003 - 已更新（美富）- 0620_A_Zhongtianying_PUD breakdown (25 May 07) 1" xfId="15016"/>
    <cellStyle name="_Client assistance schedules 2003 - 已更新（美富）- 0620_A_Zhongtianying_PUD breakdown (25 May 07) 1 2" xfId="15020"/>
    <cellStyle name="_Client assistance schedules 2003 - 已更新（美富）- 0620_A_Zhongtianying_PUD breakdown (25 May 07) 2" xfId="15023"/>
    <cellStyle name="_Client assistance schedules 2003 - 已更新（美富）- 0620_A_Zhongtianying_PUD breakdown (25 May 07) 2 2" xfId="15025"/>
    <cellStyle name="_Client assistance schedules 2003 - 已更新（美富）- 0620_A_Zhongtianying_PUD breakdown (25 May 07) 3" xfId="15027"/>
    <cellStyle name="_Client assistance schedules 2003 - 已更新（美富）- 0620_A_Zhongtianying_PUD by company (26 May 07)" xfId="15028"/>
    <cellStyle name="_Client assistance schedules 2003 - 已更新（美富）- 0620_A_Zhongtianying_PUD by company (26 May 07) 1" xfId="14693"/>
    <cellStyle name="_Client assistance schedules 2003 - 已更新（美富）- 0620_A_Zhongtianying_PUD by company (26 May 07) 1 2" xfId="15029"/>
    <cellStyle name="_Client assistance schedules 2003 - 已更新（美富）- 0620_A_Zhongtianying_PUD by company (26 May 07) 2" xfId="15030"/>
    <cellStyle name="_Client assistance schedules 2003 - 已更新（美富）- 0620_A_Zhongtianying_PUD by company (26 May 07) 2 2" xfId="15031"/>
    <cellStyle name="_Client assistance schedules 2003 - 已更新（美富）- 0620_A_Zhongtianying_PUD by company (26 May 07) 3" xfId="15033"/>
    <cellStyle name="_Client assistance schedules 2003 - 已更新（美富）- 0620_A_Zhongtianying_PUD by company (3 Sep 07)" xfId="786"/>
    <cellStyle name="_Client assistance schedules 2003 - 已更新（美富）- 0620_A_Zhongtianying_PUD by company (3 Sep 07) 1" xfId="12134"/>
    <cellStyle name="_Client assistance schedules 2003 - 已更新（美富）- 0620_A_Zhongtianying_PUD by company (3 Sep 07) 1 2" xfId="12142"/>
    <cellStyle name="_Client assistance schedules 2003 - 已更新（美富）- 0620_A_Zhongtianying_PUD by company (3 Sep 07) 2" xfId="15034"/>
    <cellStyle name="_Client assistance schedules 2003 - 已更新（美富）- 0620_A_Zhongtianying_PUD by company (3 Sep 07) 2 2" xfId="15037"/>
    <cellStyle name="_Client assistance schedules 2003 - 已更新（美富）- 0620_A_Zhongtianying_PUD by company (3 Sep 07) 3" xfId="15039"/>
    <cellStyle name="_Client assistance schedules 2003 - 已更新（美富）- 0620_A_Zhongtianying_PUD to client" xfId="14339"/>
    <cellStyle name="_Client assistance schedules 2003 - 已更新（美富）- 0620_A_Zhongtianying_PUD to client 1" xfId="15044"/>
    <cellStyle name="_Client assistance schedules 2003 - 已更新（美富）- 0620_A_Zhongtianying_PUD to client 1 2" xfId="15045"/>
    <cellStyle name="_Client assistance schedules 2003 - 已更新（美富）- 0620_A_Zhongtianying_PUD to client 2" xfId="15046"/>
    <cellStyle name="_Client assistance schedules 2003 - 已更新（美富）- 0620_A_Zhongtianying_PUD to client 2 2" xfId="15047"/>
    <cellStyle name="_Client assistance schedules 2003 - 已更新（美富）- 0620_A_Zhongtianying_PUD to client 3" xfId="15049"/>
    <cellStyle name="_Client assistance schedules 2003 - 已更新（美富）- 0620_A100-consolidation TB-2003 (3.3.07)(MY)" xfId="15050"/>
    <cellStyle name="_Client assistance schedules 2003 - 已更新（美富）- 0620_A100-consolidation TB-2003 (3.3.07)(MY) 1" xfId="15052"/>
    <cellStyle name="_Client assistance schedules 2003 - 已更新（美富）- 0620_A100-consolidation TB-2003 (3.3.07)(MY) 1 2" xfId="15053"/>
    <cellStyle name="_Client assistance schedules 2003 - 已更新（美富）- 0620_A100-consolidation TB-2003 (3.3.07)(MY) 2" xfId="15055"/>
    <cellStyle name="_Client assistance schedules 2003 - 已更新（美富）- 0620_A100-consolidation TB-2003 (3.3.07)(MY) 2 2" xfId="3478"/>
    <cellStyle name="_Client assistance schedules 2003 - 已更新（美富）- 0620_A100-consolidation TB-2003 (3.3.07)(MY) 3" xfId="15056"/>
    <cellStyle name="_Client assistance schedules 2003 - 已更新（美富）- 0620_A100-consolidation TB-2004 (5.3.07)_single co" xfId="15058"/>
    <cellStyle name="_Client assistance schedules 2003 - 已更新（美富）- 0620_A100-consolidation TB-2004 (5.3.07)_single co 1" xfId="15059"/>
    <cellStyle name="_Client assistance schedules 2003 - 已更新（美富）- 0620_A100-consolidation TB-2004 (5.3.07)_single co 1 2" xfId="15061"/>
    <cellStyle name="_Client assistance schedules 2003 - 已更新（美富）- 0620_A100-consolidation TB-2004 (5.3.07)_single co 2" xfId="15063"/>
    <cellStyle name="_Client assistance schedules 2003 - 已更新（美富）- 0620_A100-consolidation TB-2004 (5.3.07)_single co 2 2" xfId="15065"/>
    <cellStyle name="_Client assistance schedules 2003 - 已更新（美富）- 0620_A100-consolidation TB-2004 (5.3.07)_single co 3" xfId="15067"/>
    <cellStyle name="_Client assistance schedules 2003 - 已更新（美富）- 0620_A100-consolidation TB-2005 (5.3.07)_single co" xfId="10807"/>
    <cellStyle name="_Client assistance schedules 2003 - 已更新（美富）- 0620_A100-consolidation TB-2005 (5.3.07)_single co 1" xfId="15070"/>
    <cellStyle name="_Client assistance schedules 2003 - 已更新（美富）- 0620_A100-consolidation TB-2005 (5.3.07)_single co 1 2" xfId="15072"/>
    <cellStyle name="_Client assistance schedules 2003 - 已更新（美富）- 0620_A100-consolidation TB-2005 (5.3.07)_single co 2" xfId="10811"/>
    <cellStyle name="_Client assistance schedules 2003 - 已更新（美富）- 0620_A100-consolidation TB-2005 (5.3.07)_single co 2 2" xfId="15073"/>
    <cellStyle name="_Client assistance schedules 2003 - 已更新（美富）- 0620_A100-consolidation TB-2005 (5.3.07)_single co 3" xfId="15074"/>
    <cellStyle name="_Client assistance schedules 2003 - 已更新（美富）- 0620_A300_FuHui" xfId="15075"/>
    <cellStyle name="_Client assistance schedules 2003 - 已更新（美富）- 0620_A300_FuHui 1" xfId="15078"/>
    <cellStyle name="_Client assistance schedules 2003 - 已更新（美富）- 0620_A300_FuHui 1 2" xfId="15079"/>
    <cellStyle name="_Client assistance schedules 2003 - 已更新（美富）- 0620_A300_FuHui 2" xfId="15082"/>
    <cellStyle name="_Client assistance schedules 2003 - 已更新（美富）- 0620_A300_FuHui 2 2" xfId="15083"/>
    <cellStyle name="_Client assistance schedules 2003 - 已更新（美富）- 0620_A300_FuHui 3" xfId="15085"/>
    <cellStyle name="_Client assistance schedules 2003 - 已更新（美富）- 0620_C600 - PUD Aug 2007" xfId="15088"/>
    <cellStyle name="_Client assistance schedules 2003 - 已更新（美富）- 0620_C600 - PUD Aug 2007 1" xfId="15089"/>
    <cellStyle name="_Client assistance schedules 2003 - 已更新（美富）- 0620_C600 - PUD Aug 2007 1 2" xfId="3773"/>
    <cellStyle name="_Client assistance schedules 2003 - 已更新（美富）- 0620_C600 - PUD Aug 2007 2" xfId="15092"/>
    <cellStyle name="_Client assistance schedules 2003 - 已更新（美富）- 0620_C600 - PUD Aug 2007 2 2" xfId="15093"/>
    <cellStyle name="_Client assistance schedules 2003 - 已更新（美富）- 0620_C600 - PUD Aug 2007 3" xfId="15094"/>
    <cellStyle name="_Client assistance schedules 2003 - 已更新（美富）- 0620_I-FuHui 0818" xfId="15095"/>
    <cellStyle name="_Client assistance schedules 2003 - 已更新（美富）- 0620_I-FuHui 0818 1" xfId="15098"/>
    <cellStyle name="_Client assistance schedules 2003 - 已更新（美富）- 0620_I-FuHui 0818 1 2" xfId="15099"/>
    <cellStyle name="_Client assistance schedules 2003 - 已更新（美富）- 0620_I-FuHui 0818 2" xfId="15101"/>
    <cellStyle name="_Client assistance schedules 2003 - 已更新（美富）- 0620_I-FuHui 0818 2 2" xfId="15103"/>
    <cellStyle name="_Client assistance schedules 2003 - 已更新（美富）- 0620_I-FuHui 0818 3" xfId="15106"/>
    <cellStyle name="_Client assistance schedules 2003 - 已更新（美富）- 0620_I-FuHui completed with 1 OS" xfId="15108"/>
    <cellStyle name="_Client assistance schedules 2003 - 已更新（美富）- 0620_I-FuHui completed with 1 OS 1" xfId="15110"/>
    <cellStyle name="_Client assistance schedules 2003 - 已更新（美富）- 0620_I-FuHui completed with 1 OS 1 2" xfId="15112"/>
    <cellStyle name="_Client assistance schedules 2003 - 已更新（美富）- 0620_I-FuHui completed with 1 OS 2" xfId="15114"/>
    <cellStyle name="_Client assistance schedules 2003 - 已更新（美富）- 0620_I-FuHui completed with 1 OS 2 2" xfId="3756"/>
    <cellStyle name="_Client assistance schedules 2003 - 已更新（美富）- 0620_I-FuHui completed with 1 OS 3" xfId="15117"/>
    <cellStyle name="_Client assistance schedules 2003 - 已更新（美富）- 0620_I-KaiHui" xfId="15120"/>
    <cellStyle name="_Client assistance schedules 2003 - 已更新（美富）- 0620_I-KaiHui 1" xfId="15121"/>
    <cellStyle name="_Client assistance schedules 2003 - 已更新（美富）- 0620_I-KaiHui 1 2" xfId="15124"/>
    <cellStyle name="_Client assistance schedules 2003 - 已更新（美富）- 0620_I-KaiHui 2" xfId="15127"/>
    <cellStyle name="_Client assistance schedules 2003 - 已更新（美富）- 0620_I-KaiHui 2 2" xfId="15130"/>
    <cellStyle name="_Client assistance schedules 2003 - 已更新（美富）- 0620_I-KaiHui 3" xfId="15133"/>
    <cellStyle name="_Client assistance schedules 2003 - 已更新（美富）- 0620_I-KaiHui_C600 - PUD Aug 2007" xfId="9926"/>
    <cellStyle name="_Client assistance schedules 2003 - 已更新（美富）- 0620_I-KaiHui_C600 - PUD Aug 2007 1" xfId="15136"/>
    <cellStyle name="_Client assistance schedules 2003 - 已更新（美富）- 0620_I-KaiHui_C600 - PUD Aug 2007 1 2" xfId="15138"/>
    <cellStyle name="_Client assistance schedules 2003 - 已更新（美富）- 0620_I-KaiHui_C600 - PUD Aug 2007 2" xfId="10223"/>
    <cellStyle name="_Client assistance schedules 2003 - 已更新（美富）- 0620_I-KaiHui_C600 - PUD Aug 2007 2 2" xfId="4928"/>
    <cellStyle name="_Client assistance schedules 2003 - 已更新（美富）- 0620_I-KaiHui_C600 - PUD Aug 2007 3" xfId="15139"/>
    <cellStyle name="_Client assistance schedules 2003 - 已更新（美富）- 0620_I-KaiHui_Note 18 - PUD" xfId="15142"/>
    <cellStyle name="_Client assistance schedules 2003 - 已更新（美富）- 0620_I-KaiHui_Note 18 - PUD 1" xfId="15144"/>
    <cellStyle name="_Client assistance schedules 2003 - 已更新（美富）- 0620_I-KaiHui_Note 18 - PUD 1 2" xfId="15145"/>
    <cellStyle name="_Client assistance schedules 2003 - 已更新（美富）- 0620_I-KaiHui_Note 18 - PUD 2" xfId="15146"/>
    <cellStyle name="_Client assistance schedules 2003 - 已更新（美富）- 0620_I-KaiHui_Note 18 - PUD 2 2" xfId="15148"/>
    <cellStyle name="_Client assistance schedules 2003 - 已更新（美富）- 0620_I-KaiHui_Note 18 - PUD 3" xfId="5934"/>
    <cellStyle name="_Client assistance schedules 2003 - 已更新（美富）- 0620_I-KaiHui_PUD breakdown (25 May 07)" xfId="15149"/>
    <cellStyle name="_Client assistance schedules 2003 - 已更新（美富）- 0620_I-KaiHui_PUD breakdown (25 May 07) 1" xfId="15150"/>
    <cellStyle name="_Client assistance schedules 2003 - 已更新（美富）- 0620_I-KaiHui_PUD breakdown (25 May 07) 1 2" xfId="15151"/>
    <cellStyle name="_Client assistance schedules 2003 - 已更新（美富）- 0620_I-KaiHui_PUD breakdown (25 May 07) 2" xfId="15152"/>
    <cellStyle name="_Client assistance schedules 2003 - 已更新（美富）- 0620_I-KaiHui_PUD breakdown (25 May 07) 2 2" xfId="3939"/>
    <cellStyle name="_Client assistance schedules 2003 - 已更新（美富）- 0620_I-KaiHui_PUD breakdown (25 May 07) 3" xfId="15153"/>
    <cellStyle name="_Client assistance schedules 2003 - 已更新（美富）- 0620_I-KaiHui_PUD by company (26 May 07)" xfId="15154"/>
    <cellStyle name="_Client assistance schedules 2003 - 已更新（美富）- 0620_I-KaiHui_PUD by company (26 May 07) 1" xfId="15155"/>
    <cellStyle name="_Client assistance schedules 2003 - 已更新（美富）- 0620_I-KaiHui_PUD by company (26 May 07) 1 2" xfId="15156"/>
    <cellStyle name="_Client assistance schedules 2003 - 已更新（美富）- 0620_I-KaiHui_PUD by company (26 May 07) 2" xfId="9318"/>
    <cellStyle name="_Client assistance schedules 2003 - 已更新（美富）- 0620_I-KaiHui_PUD by company (26 May 07) 2 2" xfId="9320"/>
    <cellStyle name="_Client assistance schedules 2003 - 已更新（美富）- 0620_I-KaiHui_PUD by company (26 May 07) 3" xfId="15157"/>
    <cellStyle name="_Client assistance schedules 2003 - 已更新（美富）- 0620_I-KaiHui_PUD by company (3 Sep 07)" xfId="15159"/>
    <cellStyle name="_Client assistance schedules 2003 - 已更新（美富）- 0620_I-KaiHui_PUD by company (3 Sep 07) 1" xfId="15161"/>
    <cellStyle name="_Client assistance schedules 2003 - 已更新（美富）- 0620_I-KaiHui_PUD by company (3 Sep 07) 1 2" xfId="15164"/>
    <cellStyle name="_Client assistance schedules 2003 - 已更新（美富）- 0620_I-KaiHui_PUD by company (3 Sep 07) 2" xfId="15165"/>
    <cellStyle name="_Client assistance schedules 2003 - 已更新（美富）- 0620_I-KaiHui_PUD by company (3 Sep 07) 2 2" xfId="15174"/>
    <cellStyle name="_Client assistance schedules 2003 - 已更新（美富）- 0620_I-KaiHui_PUD by company (3 Sep 07) 3" xfId="15176"/>
    <cellStyle name="_Client assistance schedules 2003 - 已更新（美富）- 0620_I-KaiHui_PUD to client" xfId="15180"/>
    <cellStyle name="_Client assistance schedules 2003 - 已更新（美富）- 0620_I-KaiHui_PUD to client 1" xfId="15183"/>
    <cellStyle name="_Client assistance schedules 2003 - 已更新（美富）- 0620_I-KaiHui_PUD to client 1 2" xfId="15185"/>
    <cellStyle name="_Client assistance schedules 2003 - 已更新（美富）- 0620_I-KaiHui_PUD to client 2" xfId="15187"/>
    <cellStyle name="_Client assistance schedules 2003 - 已更新（美富）- 0620_I-KaiHui_PUD to client 2 2" xfId="15189"/>
    <cellStyle name="_Client assistance schedules 2003 - 已更新（美富）- 0620_I-KaiHui_PUD to client 3" xfId="873"/>
    <cellStyle name="_Client assistance schedules 2003 - 已更新（美富）- 0620_Note 18 - PUD" xfId="15191"/>
    <cellStyle name="_Client assistance schedules 2003 - 已更新（美富）- 0620_Note 18 - PUD 1" xfId="15193"/>
    <cellStyle name="_Client assistance schedules 2003 - 已更新（美富）- 0620_Note 18 - PUD 1 2" xfId="4112"/>
    <cellStyle name="_Client assistance schedules 2003 - 已更新（美富）- 0620_Note 18 - PUD 2" xfId="15196"/>
    <cellStyle name="_Client assistance schedules 2003 - 已更新（美富）- 0620_Note 18 - PUD 2 2" xfId="13350"/>
    <cellStyle name="_Client assistance schedules 2003 - 已更新（美富）- 0620_Note 18 - PUD 3" xfId="15199"/>
    <cellStyle name="_Client assistance schedules 2003 - 已更新（美富）- 0620_PUD breakdown (25 May 07)" xfId="15203"/>
    <cellStyle name="_Client assistance schedules 2003 - 已更新（美富）- 0620_PUD breakdown (25 May 07) 1" xfId="15204"/>
    <cellStyle name="_Client assistance schedules 2003 - 已更新（美富）- 0620_PUD breakdown (25 May 07) 1 2" xfId="15205"/>
    <cellStyle name="_Client assistance schedules 2003 - 已更新（美富）- 0620_PUD breakdown (25 May 07) 2" xfId="15206"/>
    <cellStyle name="_Client assistance schedules 2003 - 已更新（美富）- 0620_PUD breakdown (25 May 07) 2 2" xfId="15207"/>
    <cellStyle name="_Client assistance schedules 2003 - 已更新（美富）- 0620_PUD breakdown (25 May 07) 3" xfId="15209"/>
    <cellStyle name="_Client assistance schedules 2003 - 已更新（美富）- 0620_PUD by company (26 May 07)" xfId="15210"/>
    <cellStyle name="_Client assistance schedules 2003 - 已更新（美富）- 0620_PUD by company (26 May 07) 1" xfId="15211"/>
    <cellStyle name="_Client assistance schedules 2003 - 已更新（美富）- 0620_PUD by company (26 May 07) 1 2" xfId="15213"/>
    <cellStyle name="_Client assistance schedules 2003 - 已更新（美富）- 0620_PUD by company (26 May 07) 2" xfId="15216"/>
    <cellStyle name="_Client assistance schedules 2003 - 已更新（美富）- 0620_PUD by company (26 May 07) 2 2" xfId="15217"/>
    <cellStyle name="_Client assistance schedules 2003 - 已更新（美富）- 0620_PUD by company (26 May 07) 3" xfId="13244"/>
    <cellStyle name="_Client assistance schedules 2003 - 已更新（美富）- 0620_PUD by company (3 Sep 07)" xfId="15218"/>
    <cellStyle name="_Client assistance schedules 2003 - 已更新（美富）- 0620_PUD by company (3 Sep 07) 1" xfId="15219"/>
    <cellStyle name="_Client assistance schedules 2003 - 已更新（美富）- 0620_PUD by company (3 Sep 07) 1 2" xfId="15223"/>
    <cellStyle name="_Client assistance schedules 2003 - 已更新（美富）- 0620_PUD by company (3 Sep 07) 2" xfId="3631"/>
    <cellStyle name="_Client assistance schedules 2003 - 已更新（美富）- 0620_PUD by company (3 Sep 07) 2 2" xfId="15227"/>
    <cellStyle name="_Client assistance schedules 2003 - 已更新（美富）- 0620_PUD by company (3 Sep 07) 3" xfId="15229"/>
    <cellStyle name="_Client assistance schedules 2003 - 已更新（美富）- 0620_PUD to client" xfId="15231"/>
    <cellStyle name="_Client assistance schedules 2003 - 已更新（美富）- 0620_PUD to client 1" xfId="15233"/>
    <cellStyle name="_Client assistance schedules 2003 - 已更新（美富）- 0620_PUD to client 1 2" xfId="15235"/>
    <cellStyle name="_Client assistance schedules 2003 - 已更新（美富）- 0620_PUD to client 2" xfId="15238"/>
    <cellStyle name="_Client assistance schedules 2003 - 已更新（美富）- 0620_PUD to client 2 2" xfId="15240"/>
    <cellStyle name="_Client assistance schedules 2003 - 已更新（美富）- 0620_PUD to client 3" xfId="15245"/>
    <cellStyle name="_Client assistance schedules 2003 - 已更新（美富）- 0620_WP_KaiHui_all sections" xfId="15247"/>
    <cellStyle name="_Client assistance schedules 2003 - 已更新（美富）- 0620_WP_KaiHui_all sections 1" xfId="11874"/>
    <cellStyle name="_Client assistance schedules 2003 - 已更新（美富）- 0620_WP_KaiHui_all sections 1 2" xfId="15248"/>
    <cellStyle name="_Client assistance schedules 2003 - 已更新（美富）- 0620_WP_KaiHui_all sections 2" xfId="14646"/>
    <cellStyle name="_Client assistance schedules 2003 - 已更新（美富）- 0620_WP_KaiHui_all sections 2 2" xfId="14655"/>
    <cellStyle name="_Client assistance schedules 2003 - 已更新（美富）- 0620_WP_KaiHui_all sections 3" xfId="15251"/>
    <cellStyle name="_Client assistance schedules 2003 - 已更新（美富）- 0620_WP_KaiHui_all sections_C600 - PUD Aug 2007" xfId="15252"/>
    <cellStyle name="_Client assistance schedules 2003 - 已更新（美富）- 0620_WP_KaiHui_all sections_C600 - PUD Aug 2007 1" xfId="9442"/>
    <cellStyle name="_Client assistance schedules 2003 - 已更新（美富）- 0620_WP_KaiHui_all sections_C600 - PUD Aug 2007 1 2" xfId="9444"/>
    <cellStyle name="_Client assistance schedules 2003 - 已更新（美富）- 0620_WP_KaiHui_all sections_C600 - PUD Aug 2007 2" xfId="15254"/>
    <cellStyle name="_Client assistance schedules 2003 - 已更新（美富）- 0620_WP_KaiHui_all sections_C600 - PUD Aug 2007 2 2" xfId="15255"/>
    <cellStyle name="_Client assistance schedules 2003 - 已更新（美富）- 0620_WP_KaiHui_all sections_C600 - PUD Aug 2007 3" xfId="13426"/>
    <cellStyle name="_Client assistance schedules 2003 - 已更新（美富）- 0620_WP_KaiHui_all sections_Note 18 - PUD" xfId="15256"/>
    <cellStyle name="_Client assistance schedules 2003 - 已更新（美富）- 0620_WP_KaiHui_all sections_Note 18 - PUD 1" xfId="15257"/>
    <cellStyle name="_Client assistance schedules 2003 - 已更新（美富）- 0620_WP_KaiHui_all sections_Note 18 - PUD 1 2" xfId="15258"/>
    <cellStyle name="_Client assistance schedules 2003 - 已更新（美富）- 0620_WP_KaiHui_all sections_Note 18 - PUD 2" xfId="15259"/>
    <cellStyle name="_Client assistance schedules 2003 - 已更新（美富）- 0620_WP_KaiHui_all sections_Note 18 - PUD 2 2" xfId="15260"/>
    <cellStyle name="_Client assistance schedules 2003 - 已更新（美富）- 0620_WP_KaiHui_all sections_Note 18 - PUD 3" xfId="15261"/>
    <cellStyle name="_Client assistance schedules 2003 - 已更新（美富）- 0620_WP_KaiHui_all sections_PUD breakdown (25 May 07)" xfId="15265"/>
    <cellStyle name="_Client assistance schedules 2003 - 已更新（美富）- 0620_WP_KaiHui_all sections_PUD breakdown (25 May 07) 1" xfId="15266"/>
    <cellStyle name="_Client assistance schedules 2003 - 已更新（美富）- 0620_WP_KaiHui_all sections_PUD breakdown (25 May 07) 1 2" xfId="15268"/>
    <cellStyle name="_Client assistance schedules 2003 - 已更新（美富）- 0620_WP_KaiHui_all sections_PUD breakdown (25 May 07) 2" xfId="9944"/>
    <cellStyle name="_Client assistance schedules 2003 - 已更新（美富）- 0620_WP_KaiHui_all sections_PUD breakdown (25 May 07) 2 2" xfId="9947"/>
    <cellStyle name="_Client assistance schedules 2003 - 已更新（美富）- 0620_WP_KaiHui_all sections_PUD breakdown (25 May 07) 3" xfId="15270"/>
    <cellStyle name="_Client assistance schedules 2003 - 已更新（美富）- 0620_WP_KaiHui_all sections_PUD by company (26 May 07)" xfId="15271"/>
    <cellStyle name="_Client assistance schedules 2003 - 已更新（美富）- 0620_WP_KaiHui_all sections_PUD by company (26 May 07) 1" xfId="15273"/>
    <cellStyle name="_Client assistance schedules 2003 - 已更新（美富）- 0620_WP_KaiHui_all sections_PUD by company (26 May 07) 1 2" xfId="15275"/>
    <cellStyle name="_Client assistance schedules 2003 - 已更新（美富）- 0620_WP_KaiHui_all sections_PUD by company (26 May 07) 2" xfId="15277"/>
    <cellStyle name="_Client assistance schedules 2003 - 已更新（美富）- 0620_WP_KaiHui_all sections_PUD by company (26 May 07) 2 2" xfId="1783"/>
    <cellStyle name="_Client assistance schedules 2003 - 已更新（美富）- 0620_WP_KaiHui_all sections_PUD by company (26 May 07) 3" xfId="15279"/>
    <cellStyle name="_Client assistance schedules 2003 - 已更新（美富）- 0620_WP_KaiHui_all sections_PUD by company (3 Sep 07)" xfId="3458"/>
    <cellStyle name="_Client assistance schedules 2003 - 已更新（美富）- 0620_WP_KaiHui_all sections_PUD by company (3 Sep 07) 1" xfId="15281"/>
    <cellStyle name="_Client assistance schedules 2003 - 已更新（美富）- 0620_WP_KaiHui_all sections_PUD by company (3 Sep 07) 1 2" xfId="15282"/>
    <cellStyle name="_Client assistance schedules 2003 - 已更新（美富）- 0620_WP_KaiHui_all sections_PUD by company (3 Sep 07) 2" xfId="3460"/>
    <cellStyle name="_Client assistance schedules 2003 - 已更新（美富）- 0620_WP_KaiHui_all sections_PUD by company (3 Sep 07) 2 2" xfId="15283"/>
    <cellStyle name="_Client assistance schedules 2003 - 已更新（美富）- 0620_WP_KaiHui_all sections_PUD by company (3 Sep 07) 3" xfId="15285"/>
    <cellStyle name="_Client assistance schedules 2003 - 已更新（美富）- 0620_WP_KaiHui_all sections_PUD to client" xfId="15287"/>
    <cellStyle name="_Client assistance schedules 2003 - 已更新（美富）- 0620_WP_KaiHui_all sections_PUD to client 1" xfId="15289"/>
    <cellStyle name="_Client assistance schedules 2003 - 已更新（美富）- 0620_WP_KaiHui_all sections_PUD to client 1 2" xfId="15291"/>
    <cellStyle name="_Client assistance schedules 2003 - 已更新（美富）- 0620_WP_KaiHui_all sections_PUD to client 2" xfId="15293"/>
    <cellStyle name="_Client assistance schedules 2003 - 已更新（美富）- 0620_WP_KaiHui_all sections_PUD to client 2 2" xfId="725"/>
    <cellStyle name="_Client assistance schedules 2003 - 已更新（美富）- 0620_WP_KaiHui_all sections_PUD to client 3" xfId="4700"/>
    <cellStyle name="_Client late adjustment_040407" xfId="15295"/>
    <cellStyle name="_Client late adjustment_040407 1" xfId="15297"/>
    <cellStyle name="_Client late adjustment_040407 1 2" xfId="15300"/>
    <cellStyle name="_Client late adjustment_040407 2" xfId="15301"/>
    <cellStyle name="_Client late adjustment_040407 2 2" xfId="15303"/>
    <cellStyle name="_Client late adjustment_040407 3" xfId="15304"/>
    <cellStyle name="_Comma" xfId="15305"/>
    <cellStyle name="_Comma 1" xfId="15309"/>
    <cellStyle name="_Comma 1 2" xfId="15311"/>
    <cellStyle name="_Comma 2" xfId="15314"/>
    <cellStyle name="_Comma 2 2" xfId="15316"/>
    <cellStyle name="_Comma 2 2 2" xfId="15319"/>
    <cellStyle name="_Comma 2 3" xfId="15320"/>
    <cellStyle name="_Comma 3" xfId="15321"/>
    <cellStyle name="_Commitment" xfId="3317"/>
    <cellStyle name="_Commitment 2" xfId="15324"/>
    <cellStyle name="_Commitment 3" xfId="15330"/>
    <cellStyle name="_Commitment_package" xfId="15334"/>
    <cellStyle name="_Commitment_package 2" xfId="15335"/>
    <cellStyle name="_Commitment_package 3" xfId="15336"/>
    <cellStyle name="_Commitment_package_disclousure need provide by management" xfId="15337"/>
    <cellStyle name="_Commitment_package_disclousure need provide by management 2" xfId="12769"/>
    <cellStyle name="_Commitment_package_disclousure need provide by management 2 2" xfId="15340"/>
    <cellStyle name="_Commitment_package_disclousure need provide by management 3" xfId="15342"/>
    <cellStyle name="_Commitment_package_disclousure need provide by management 3 2" xfId="15343"/>
    <cellStyle name="_Commitment_package_disclousure need provide by management 4" xfId="15345"/>
    <cellStyle name="_Commitment_package_disclousure need provide by management 5" xfId="15347"/>
    <cellStyle name="_Commitment_package_YTH EY Reporting Package-2005-james" xfId="15348"/>
    <cellStyle name="_Commitment_package_YTH EY Reporting Package-2005-james 2" xfId="13483"/>
    <cellStyle name="_Commitment_package_YTH EY Reporting Package-2005-james 3" xfId="15350"/>
    <cellStyle name="_Commitment_reporting K&amp;J" xfId="15351"/>
    <cellStyle name="_Commitment_reporting K&amp;J 05" xfId="5391"/>
    <cellStyle name="_Commitment_reporting K&amp;J 05 2" xfId="15352"/>
    <cellStyle name="_Commitment_reporting K&amp;J 05 3" xfId="8886"/>
    <cellStyle name="_Commitment_reporting K&amp;J 05_disclousure need provide by management" xfId="15353"/>
    <cellStyle name="_Commitment_reporting K&amp;J 05_disclousure need provide by management 2" xfId="15355"/>
    <cellStyle name="_Commitment_reporting K&amp;J 05_disclousure need provide by management 3" xfId="15358"/>
    <cellStyle name="_Commitment_reporting K&amp;J 05_YTH EY Reporting Package-2005-james" xfId="7869"/>
    <cellStyle name="_Commitment_reporting K&amp;J 05_YTH EY Reporting Package-2005-james 2" xfId="6540"/>
    <cellStyle name="_Commitment_reporting K&amp;J 05_YTH EY Reporting Package-2005-james 3" xfId="15360"/>
    <cellStyle name="_Commitment_reporting K&amp;J 2" xfId="15361"/>
    <cellStyle name="_Commitment_reporting K&amp;J 3" xfId="15363"/>
    <cellStyle name="_Commitment_reporting K&amp;J_disclousure need provide by management" xfId="15365"/>
    <cellStyle name="_Commitment_reporting K&amp;J_disclousure need provide by management 2" xfId="15366"/>
    <cellStyle name="_Commitment_reporting K&amp;J_disclousure need provide by management 2 2" xfId="2970"/>
    <cellStyle name="_Commitment_reporting K&amp;J_disclousure need provide by management 3" xfId="15367"/>
    <cellStyle name="_Commitment_reporting K&amp;J_disclousure need provide by management 3 2" xfId="15368"/>
    <cellStyle name="_Commitment_reporting K&amp;J_disclousure need provide by management 4" xfId="15369"/>
    <cellStyle name="_Commitment_reporting K&amp;J_disclousure need provide by management 5" xfId="15371"/>
    <cellStyle name="_Commitment_reporting K&amp;J_YTH EY Reporting Package-2005-james" xfId="15372"/>
    <cellStyle name="_Commitment_reporting K&amp;J_YTH EY Reporting Package-2005-james 2" xfId="15373"/>
    <cellStyle name="_Commitment_reporting K&amp;J_YTH EY Reporting Package-2005-james 2 2" xfId="15377"/>
    <cellStyle name="_Commitment_reporting K&amp;J_YTH EY Reporting Package-2005-james 3" xfId="15384"/>
    <cellStyle name="_Commitment_reporting K&amp;J_YTH EY Reporting Package-2005-james 3 2" xfId="15388"/>
    <cellStyle name="_Commitment_reporting K&amp;J_YTH EY Reporting Package-2005-james 4" xfId="6788"/>
    <cellStyle name="_Commitment_reporting K&amp;J_YTH EY Reporting Package-2005-james 5" xfId="15393"/>
    <cellStyle name="_company code for TB working_05,06&amp;07930" xfId="15394"/>
    <cellStyle name="_company code for TB working_05,06&amp;07930 1" xfId="15396"/>
    <cellStyle name="_company code for TB working_05,06&amp;07930 1 2" xfId="15397"/>
    <cellStyle name="_company code for TB working_05,06&amp;07930 2" xfId="15399"/>
    <cellStyle name="_company code for TB working_05,06&amp;07930 2 2" xfId="15400"/>
    <cellStyle name="_company code for TB working_05,06&amp;07930 3" xfId="15401"/>
    <cellStyle name="_company code for TB working_05,06&amp;07930_2008" xfId="2908"/>
    <cellStyle name="_company code for TB working_05,06&amp;07930_2008 1" xfId="15402"/>
    <cellStyle name="_company code for TB working_05,06&amp;07930_2008 1 2" xfId="15403"/>
    <cellStyle name="_company code for TB working_05,06&amp;07930_2008 2" xfId="15405"/>
    <cellStyle name="_company code for TB working_05,06&amp;07930_2008 2 2" xfId="15408"/>
    <cellStyle name="_company code for TB working_05,06&amp;07930_2008 3" xfId="15411"/>
    <cellStyle name="_company code for TB working_05,06&amp;07930_Evergreen - TPE - Appendix V_Scope determination_Dec4" xfId="15412"/>
    <cellStyle name="_company code for TB working_05,06&amp;07930_Evergreen - TPE - Appendix V_Scope determination_Dec4 1" xfId="15413"/>
    <cellStyle name="_company code for TB working_05,06&amp;07930_Evergreen - TPE - Appendix V_Scope determination_Dec4 1 2" xfId="15414"/>
    <cellStyle name="_company code for TB working_05,06&amp;07930_Evergreen - TPE - Appendix V_Scope determination_Dec4 2" xfId="15415"/>
    <cellStyle name="_company code for TB working_05,06&amp;07930_Evergreen - TPE - Appendix V_Scope determination_Dec4 2 2" xfId="10077"/>
    <cellStyle name="_company code for TB working_05,06&amp;07930_Evergreen - TPE - Appendix V_Scope determination_Dec4 3" xfId="15416"/>
    <cellStyle name="_company code for TB working_05,06&amp;07930_Evergreen - TPE - Appendix V_Scope determination_Dec4_Evergreen - TPE - Appendix V_Scope determination_090902" xfId="15418"/>
    <cellStyle name="_company code for TB working_05,06&amp;07930_Evergreen - TPE - Appendix V_Scope determination_Dec4_Evergreen - TPE - Appendix V_Scope determination_090902 1" xfId="15419"/>
    <cellStyle name="_company code for TB working_05,06&amp;07930_Evergreen - TPE - Appendix V_Scope determination_Dec4_Evergreen - TPE - Appendix V_Scope determination_090902 1 2" xfId="15421"/>
    <cellStyle name="_company code for TB working_05,06&amp;07930_Evergreen - TPE - Appendix V_Scope determination_Dec4_Evergreen - TPE - Appendix V_Scope determination_090902 2" xfId="15424"/>
    <cellStyle name="_company code for TB working_05,06&amp;07930_Evergreen - TPE - Appendix V_Scope determination_Dec4_Evergreen - TPE - Appendix V_Scope determination_090902 2 2" xfId="15425"/>
    <cellStyle name="_company code for TB working_05,06&amp;07930_Evergreen - TPE - Appendix V_Scope determination_Dec4_Evergreen - TPE - Appendix V_Scope determination_090902 3" xfId="15426"/>
    <cellStyle name="_company code for TB working_05,06&amp;07930_Evergreen - TPE - Appendix V_Scope determination_Dec4_Evergreen - TPE - Appendix V_Scope determination_090902_2008" xfId="15427"/>
    <cellStyle name="_company code for TB working_05,06&amp;07930_Evergreen - TPE - Appendix V_Scope determination_Dec4_Evergreen - TPE - Appendix V_Scope determination_090902_2008 1" xfId="3535"/>
    <cellStyle name="_company code for TB working_05,06&amp;07930_Evergreen - TPE - Appendix V_Scope determination_Dec4_Evergreen - TPE - Appendix V_Scope determination_090902_2008 1 2" xfId="15428"/>
    <cellStyle name="_company code for TB working_05,06&amp;07930_Evergreen - TPE - Appendix V_Scope determination_Dec4_Evergreen - TPE - Appendix V_Scope determination_090902_2008 2" xfId="2821"/>
    <cellStyle name="_company code for TB working_05,06&amp;07930_Evergreen - TPE - Appendix V_Scope determination_Dec4_Evergreen - TPE - Appendix V_Scope determination_090902_2008 2 2" xfId="15430"/>
    <cellStyle name="_company code for TB working_05,06&amp;07930_Evergreen - TPE - Appendix V_Scope determination_Dec4_Evergreen - TPE - Appendix V_Scope determination_090902_2008 3" xfId="15431"/>
    <cellStyle name="_Company-P file" xfId="15433"/>
    <cellStyle name="_Company-P file 1" xfId="15436"/>
    <cellStyle name="_Company-P file 1 2" xfId="15438"/>
    <cellStyle name="_Company-P file 2" xfId="15442"/>
    <cellStyle name="_Company-P file 2 2" xfId="15444"/>
    <cellStyle name="_Company-P file 3" xfId="15448"/>
    <cellStyle name="_compilation test" xfId="15451"/>
    <cellStyle name="_compilation test 2" xfId="15452"/>
    <cellStyle name="_compilation test 3" xfId="15454"/>
    <cellStyle name="_Conformation Control List_ Tian Jian" xfId="15456"/>
    <cellStyle name="_Conformation Control List_ Tian Jian 1" xfId="15459"/>
    <cellStyle name="_Conformation Control List_ Tian Jian 1 2" xfId="15460"/>
    <cellStyle name="_Conformation Control List_ Tian Jian 2" xfId="15462"/>
    <cellStyle name="_Conformation Control List_ Tian Jian 2 2" xfId="15463"/>
    <cellStyle name="_Conformation Control List_ Tian Jian 3" xfId="14530"/>
    <cellStyle name="_Conformation Control List_ Tian Jian_05, 06 adjustment summary 合景" xfId="15464"/>
    <cellStyle name="_Conformation Control List_ Tian Jian_05, 06 adjustment summary 合景 1" xfId="15467"/>
    <cellStyle name="_Conformation Control List_ Tian Jian_05, 06 adjustment summary 合景 1 2" xfId="15470"/>
    <cellStyle name="_Conformation Control List_ Tian Jian_05, 06 adjustment summary 合景 2" xfId="15472"/>
    <cellStyle name="_Conformation Control List_ Tian Jian_05, 06 adjustment summary 合景 2 2" xfId="15476"/>
    <cellStyle name="_Conformation Control List_ Tian Jian_05, 06 adjustment summary 合景 3" xfId="15477"/>
    <cellStyle name="_Conformation Control List_ Tian Jian_05, 06 adjustment summary 合景_C600 - PUD Aug 2007" xfId="15480"/>
    <cellStyle name="_Conformation Control List_ Tian Jian_05, 06 adjustment summary 合景_C600 - PUD Aug 2007 1" xfId="15482"/>
    <cellStyle name="_Conformation Control List_ Tian Jian_05, 06 adjustment summary 合景_C600 - PUD Aug 2007 1 2" xfId="15483"/>
    <cellStyle name="_Conformation Control List_ Tian Jian_05, 06 adjustment summary 合景_C600 - PUD Aug 2007 2" xfId="15486"/>
    <cellStyle name="_Conformation Control List_ Tian Jian_05, 06 adjustment summary 合景_C600 - PUD Aug 2007 2 2" xfId="15488"/>
    <cellStyle name="_Conformation Control List_ Tian Jian_05, 06 adjustment summary 合景_C600 - PUD Aug 2007 3" xfId="15489"/>
    <cellStyle name="_Conformation Control List_ Tian Jian_05, 06 adjustment summary 合景_C600 - PUD Aug 2007_Evergreen Consolidation (RMB)-1118AM" xfId="15490"/>
    <cellStyle name="_Conformation Control List_ Tian Jian_05, 06 adjustment summary 合景_C600 - PUD Aug 2007_Evergreen Consolidation (RMB)-1118AM 2" xfId="2085"/>
    <cellStyle name="_Conformation Control List_ Tian Jian_05, 06 adjustment summary 合景_C600 - PUD Aug 2007_RPT-Evergreen-2006~2008 (RMB)" xfId="15493"/>
    <cellStyle name="_Conformation Control List_ Tian Jian_05, 06 adjustment summary 合景_C600 - PUD Aug 2007_RPT-Evergreen-2006~2008 (RMB) 2" xfId="15494"/>
    <cellStyle name="_Conformation Control List_ Tian Jian_05, 06 adjustment summary 合景_Evergreen Consolidation (RMB)-1118AM" xfId="15496"/>
    <cellStyle name="_Conformation Control List_ Tian Jian_05, 06 adjustment summary 合景_Evergreen Consolidation (RMB)-1118AM 2" xfId="15498"/>
    <cellStyle name="_Conformation Control List_ Tian Jian_05, 06 adjustment summary 合景_Hejing adj list_to client_24.7.07" xfId="3520"/>
    <cellStyle name="_Conformation Control List_ Tian Jian_05, 06 adjustment summary 合景_Hejing adj list_to client_24.7.07 1" xfId="15500"/>
    <cellStyle name="_Conformation Control List_ Tian Jian_05, 06 adjustment summary 合景_Hejing adj list_to client_24.7.07 1 2" xfId="15502"/>
    <cellStyle name="_Conformation Control List_ Tian Jian_05, 06 adjustment summary 合景_Hejing adj list_to client_24.7.07 2" xfId="11799"/>
    <cellStyle name="_Conformation Control List_ Tian Jian_05, 06 adjustment summary 合景_Hejing adj list_to client_24.7.07 2 2" xfId="15506"/>
    <cellStyle name="_Conformation Control List_ Tian Jian_05, 06 adjustment summary 合景_Hejing adj list_to client_24.7.07 3" xfId="6064"/>
    <cellStyle name="_Conformation Control List_ Tian Jian_05, 06 adjustment summary 合景_Hejing adj list_to client_24.7.07_Evergreen Consolidation (RMB)-1118AM" xfId="3872"/>
    <cellStyle name="_Conformation Control List_ Tian Jian_05, 06 adjustment summary 合景_Hejing adj list_to client_24.7.07_Evergreen Consolidation (RMB)-1118AM 2" xfId="15509"/>
    <cellStyle name="_Conformation Control List_ Tian Jian_05, 06 adjustment summary 合景_Hejing adj list_to client_24.7.07_RPT-Evergreen-2006~2008 (RMB)" xfId="15511"/>
    <cellStyle name="_Conformation Control List_ Tian Jian_05, 06 adjustment summary 合景_Hejing adj list_to client_24.7.07_RPT-Evergreen-2006~2008 (RMB) 2" xfId="15514"/>
    <cellStyle name="_Conformation Control List_ Tian Jian_05, 06 adjustment summary 合景_Note 18 - PUD" xfId="2154"/>
    <cellStyle name="_Conformation Control List_ Tian Jian_05, 06 adjustment summary 合景_Note 18 - PUD 1" xfId="15517"/>
    <cellStyle name="_Conformation Control List_ Tian Jian_05, 06 adjustment summary 合景_Note 18 - PUD 1 2" xfId="15520"/>
    <cellStyle name="_Conformation Control List_ Tian Jian_05, 06 adjustment summary 合景_Note 18 - PUD 2" xfId="2159"/>
    <cellStyle name="_Conformation Control List_ Tian Jian_05, 06 adjustment summary 合景_Note 18 - PUD 2 2" xfId="2170"/>
    <cellStyle name="_Conformation Control List_ Tian Jian_05, 06 adjustment summary 合景_Note 18 - PUD 3" xfId="2179"/>
    <cellStyle name="_Conformation Control List_ Tian Jian_05, 06 adjustment summary 合景_Note 18 - PUD_Evergreen Consolidation (RMB)-1118AM" xfId="15521"/>
    <cellStyle name="_Conformation Control List_ Tian Jian_05, 06 adjustment summary 合景_Note 18 - PUD_Evergreen Consolidation (RMB)-1118AM 2" xfId="15522"/>
    <cellStyle name="_Conformation Control List_ Tian Jian_05, 06 adjustment summary 合景_Note 18 - PUD_RPT-Evergreen-2006~2008 (RMB)" xfId="15523"/>
    <cellStyle name="_Conformation Control List_ Tian Jian_05, 06 adjustment summary 合景_Note 18 - PUD_RPT-Evergreen-2006~2008 (RMB) 2" xfId="15525"/>
    <cellStyle name="_Conformation Control List_ Tian Jian_05, 06 adjustment summary 合景_PUD breakdown (25 May 07)" xfId="15526"/>
    <cellStyle name="_Conformation Control List_ Tian Jian_05, 06 adjustment summary 合景_PUD breakdown (25 May 07) 1" xfId="15527"/>
    <cellStyle name="_Conformation Control List_ Tian Jian_05, 06 adjustment summary 合景_PUD breakdown (25 May 07) 1 2" xfId="15532"/>
    <cellStyle name="_Conformation Control List_ Tian Jian_05, 06 adjustment summary 合景_PUD breakdown (25 May 07) 2" xfId="15535"/>
    <cellStyle name="_Conformation Control List_ Tian Jian_05, 06 adjustment summary 合景_PUD breakdown (25 May 07) 2 2" xfId="15538"/>
    <cellStyle name="_Conformation Control List_ Tian Jian_05, 06 adjustment summary 合景_PUD breakdown (25 May 07) 3" xfId="15539"/>
    <cellStyle name="_Conformation Control List_ Tian Jian_05, 06 adjustment summary 合景_PUD breakdown (25 May 07)_Evergreen Consolidation (RMB)-1118AM" xfId="4456"/>
    <cellStyle name="_Conformation Control List_ Tian Jian_05, 06 adjustment summary 合景_PUD breakdown (25 May 07)_Evergreen Consolidation (RMB)-1118AM 2" xfId="15541"/>
    <cellStyle name="_Conformation Control List_ Tian Jian_05, 06 adjustment summary 合景_PUD breakdown (25 May 07)_RPT-Evergreen-2006~2008 (RMB)" xfId="15544"/>
    <cellStyle name="_Conformation Control List_ Tian Jian_05, 06 adjustment summary 合景_PUD breakdown (25 May 07)_RPT-Evergreen-2006~2008 (RMB) 2" xfId="15545"/>
    <cellStyle name="_Conformation Control List_ Tian Jian_05, 06 adjustment summary 合景_PUD by company (26 May 07)" xfId="15546"/>
    <cellStyle name="_Conformation Control List_ Tian Jian_05, 06 adjustment summary 合景_PUD by company (26 May 07) 1" xfId="15547"/>
    <cellStyle name="_Conformation Control List_ Tian Jian_05, 06 adjustment summary 合景_PUD by company (26 May 07) 1 2" xfId="15550"/>
    <cellStyle name="_Conformation Control List_ Tian Jian_05, 06 adjustment summary 合景_PUD by company (26 May 07) 2" xfId="15554"/>
    <cellStyle name="_Conformation Control List_ Tian Jian_05, 06 adjustment summary 合景_PUD by company (26 May 07) 2 2" xfId="15556"/>
    <cellStyle name="_Conformation Control List_ Tian Jian_05, 06 adjustment summary 合景_PUD by company (26 May 07) 3" xfId="15562"/>
    <cellStyle name="_Conformation Control List_ Tian Jian_05, 06 adjustment summary 合景_PUD by company (26 May 07)_Evergreen Consolidation (RMB)-1118AM" xfId="1791"/>
    <cellStyle name="_Conformation Control List_ Tian Jian_05, 06 adjustment summary 合景_PUD by company (26 May 07)_Evergreen Consolidation (RMB)-1118AM 2" xfId="1800"/>
    <cellStyle name="_Conformation Control List_ Tian Jian_05, 06 adjustment summary 合景_PUD by company (26 May 07)_RPT-Evergreen-2006~2008 (RMB)" xfId="15564"/>
    <cellStyle name="_Conformation Control List_ Tian Jian_05, 06 adjustment summary 合景_PUD by company (26 May 07)_RPT-Evergreen-2006~2008 (RMB) 2" xfId="15566"/>
    <cellStyle name="_Conformation Control List_ Tian Jian_05, 06 adjustment summary 合景_PUD by company (3 Sep 07)" xfId="15569"/>
    <cellStyle name="_Conformation Control List_ Tian Jian_05, 06 adjustment summary 合景_PUD by company (3 Sep 07) 1" xfId="15570"/>
    <cellStyle name="_Conformation Control List_ Tian Jian_05, 06 adjustment summary 合景_PUD by company (3 Sep 07) 1 2" xfId="15572"/>
    <cellStyle name="_Conformation Control List_ Tian Jian_05, 06 adjustment summary 合景_PUD by company (3 Sep 07) 2" xfId="15574"/>
    <cellStyle name="_Conformation Control List_ Tian Jian_05, 06 adjustment summary 合景_PUD by company (3 Sep 07) 2 2" xfId="15575"/>
    <cellStyle name="_Conformation Control List_ Tian Jian_05, 06 adjustment summary 合景_PUD by company (3 Sep 07) 3" xfId="15576"/>
    <cellStyle name="_Conformation Control List_ Tian Jian_05, 06 adjustment summary 合景_PUD by company (3 Sep 07)_Evergreen Consolidation (RMB)-1118AM" xfId="15578"/>
    <cellStyle name="_Conformation Control List_ Tian Jian_05, 06 adjustment summary 合景_PUD by company (3 Sep 07)_Evergreen Consolidation (RMB)-1118AM 2" xfId="15579"/>
    <cellStyle name="_Conformation Control List_ Tian Jian_05, 06 adjustment summary 合景_PUD by company (3 Sep 07)_RPT-Evergreen-2006~2008 (RMB)" xfId="15580"/>
    <cellStyle name="_Conformation Control List_ Tian Jian_05, 06 adjustment summary 合景_PUD by company (3 Sep 07)_RPT-Evergreen-2006~2008 (RMB) 2" xfId="15581"/>
    <cellStyle name="_Conformation Control List_ Tian Jian_05, 06 adjustment summary 合景_PUD to client" xfId="15582"/>
    <cellStyle name="_Conformation Control List_ Tian Jian_05, 06 adjustment summary 合景_PUD to client 1" xfId="10551"/>
    <cellStyle name="_Conformation Control List_ Tian Jian_05, 06 adjustment summary 合景_PUD to client 1 2" xfId="15584"/>
    <cellStyle name="_Conformation Control List_ Tian Jian_05, 06 adjustment summary 合景_PUD to client 2" xfId="3437"/>
    <cellStyle name="_Conformation Control List_ Tian Jian_05, 06 adjustment summary 合景_PUD to client 2 2" xfId="15586"/>
    <cellStyle name="_Conformation Control List_ Tian Jian_05, 06 adjustment summary 合景_PUD to client 3" xfId="4565"/>
    <cellStyle name="_Conformation Control List_ Tian Jian_05, 06 adjustment summary 合景_PUD to client_Evergreen Consolidation (RMB)-1118AM" xfId="15587"/>
    <cellStyle name="_Conformation Control List_ Tian Jian_05, 06 adjustment summary 合景_PUD to client_Evergreen Consolidation (RMB)-1118AM 2" xfId="6441"/>
    <cellStyle name="_Conformation Control List_ Tian Jian_05, 06 adjustment summary 合景_PUD to client_RPT-Evergreen-2006~2008 (RMB)" xfId="15588"/>
    <cellStyle name="_Conformation Control List_ Tian Jian_05, 06 adjustment summary 合景_PUD to client_RPT-Evergreen-2006~2008 (RMB) 2" xfId="15589"/>
    <cellStyle name="_Conformation Control List_ Tian Jian_05, 06 adjustment summary 合景_RPT-Evergreen-2006~2008 (RMB)" xfId="15593"/>
    <cellStyle name="_Conformation Control List_ Tian Jian_05, 06 adjustment summary 合景_RPT-Evergreen-2006~2008 (RMB) 2" xfId="15594"/>
    <cellStyle name="_Conformation Control List_ Tian Jian_A section" xfId="15595"/>
    <cellStyle name="_Conformation Control List_ Tian Jian_A section 1" xfId="9844"/>
    <cellStyle name="_Conformation Control List_ Tian Jian_A section 1 2" xfId="3274"/>
    <cellStyle name="_Conformation Control List_ Tian Jian_A section 2" xfId="12253"/>
    <cellStyle name="_Conformation Control List_ Tian Jian_A section 2 2" xfId="8650"/>
    <cellStyle name="_Conformation Control List_ Tian Jian_A section 3" xfId="15597"/>
    <cellStyle name="_Conformation Control List_ Tian Jian_A section_Evergreen Consolidation (RMB)-1118AM" xfId="8883"/>
    <cellStyle name="_Conformation Control List_ Tian Jian_A section_Evergreen Consolidation (RMB)-1118AM 2" xfId="8941"/>
    <cellStyle name="_Conformation Control List_ Tian Jian_A section_Meifu 2004-5" xfId="15600"/>
    <cellStyle name="_Conformation Control List_ Tian Jian_A section_Meifu 2004-5 1" xfId="15374"/>
    <cellStyle name="_Conformation Control List_ Tian Jian_A section_Meifu 2004-5 1 2" xfId="15378"/>
    <cellStyle name="_Conformation Control List_ Tian Jian_A section_Meifu 2004-5 2" xfId="15386"/>
    <cellStyle name="_Conformation Control List_ Tian Jian_A section_Meifu 2004-5 2 2" xfId="15389"/>
    <cellStyle name="_Conformation Control List_ Tian Jian_A section_Meifu 2004-5 3" xfId="6790"/>
    <cellStyle name="_Conformation Control List_ Tian Jian_A section_Meifu 2004-5_Evergreen Consolidation (RMB)-1118AM" xfId="15602"/>
    <cellStyle name="_Conformation Control List_ Tian Jian_A section_Meifu 2004-5_Evergreen Consolidation (RMB)-1118AM 2" xfId="5836"/>
    <cellStyle name="_Conformation Control List_ Tian Jian_A section_Meifu 2004-5_RPT-Evergreen-2006~2008 (RMB)" xfId="13724"/>
    <cellStyle name="_Conformation Control List_ Tian Jian_A section_Meifu 2004-5_RPT-Evergreen-2006~2008 (RMB) 2" xfId="15604"/>
    <cellStyle name="_Conformation Control List_ Tian Jian_A section_RPT-Evergreen-2006~2008 (RMB)" xfId="15381"/>
    <cellStyle name="_Conformation Control List_ Tian Jian_A section_RPT-Evergreen-2006~2008 (RMB) 2" xfId="15607"/>
    <cellStyle name="_Conformation Control List_ Tian Jian_A section_Yingfu (2004-5)" xfId="15609"/>
    <cellStyle name="_Conformation Control List_ Tian Jian_A section_Yingfu (2004-5) 1" xfId="1857"/>
    <cellStyle name="_Conformation Control List_ Tian Jian_A section_Yingfu (2004-5) 1 2" xfId="2153"/>
    <cellStyle name="_Conformation Control List_ Tian Jian_A section_Yingfu (2004-5) 2" xfId="15611"/>
    <cellStyle name="_Conformation Control List_ Tian Jian_A section_Yingfu (2004-5) 2 2" xfId="15612"/>
    <cellStyle name="_Conformation Control List_ Tian Jian_A section_Yingfu (2004-5) 3" xfId="15613"/>
    <cellStyle name="_Conformation Control List_ Tian Jian_A section_Yingfu (2004-5)_Evergreen Consolidation (RMB)-1118AM" xfId="8196"/>
    <cellStyle name="_Conformation Control List_ Tian Jian_A section_Yingfu (2004-5)_Evergreen Consolidation (RMB)-1118AM 2" xfId="13900"/>
    <cellStyle name="_Conformation Control List_ Tian Jian_A section_Yingfu (2004-5)_RPT-Evergreen-2006~2008 (RMB)" xfId="15614"/>
    <cellStyle name="_Conformation Control List_ Tian Jian_A section_Yingfu (2004-5)_RPT-Evergreen-2006~2008 (RMB) 2" xfId="15616"/>
    <cellStyle name="_Conformation Control List_ Tian Jian_A section_Yingfu_06" xfId="15619"/>
    <cellStyle name="_Conformation Control List_ Tian Jian_A section_Yingfu_06 1" xfId="15623"/>
    <cellStyle name="_Conformation Control List_ Tian Jian_A section_Yingfu_06 1 2" xfId="15629"/>
    <cellStyle name="_Conformation Control List_ Tian Jian_A section_Yingfu_06 2" xfId="15631"/>
    <cellStyle name="_Conformation Control List_ Tian Jian_A section_Yingfu_06 2 2" xfId="15635"/>
    <cellStyle name="_Conformation Control List_ Tian Jian_A section_Yingfu_06 3" xfId="15637"/>
    <cellStyle name="_Conformation Control List_ Tian Jian_A section_Yingfu_06_Evergreen Consolidation (RMB)-1118AM" xfId="15639"/>
    <cellStyle name="_Conformation Control List_ Tian Jian_A section_Yingfu_06_Evergreen Consolidation (RMB)-1118AM 2" xfId="15644"/>
    <cellStyle name="_Conformation Control List_ Tian Jian_A section_Yingfu_06_RPT-Evergreen-2006~2008 (RMB)" xfId="15646"/>
    <cellStyle name="_Conformation Control List_ Tian Jian_A section_Yingfu_06_RPT-Evergreen-2006~2008 (RMB) 2" xfId="15647"/>
    <cellStyle name="_Conformation Control List_ Tian Jian_A_Hejing Developer 2006" xfId="9017"/>
    <cellStyle name="_Conformation Control List_ Tian Jian_A_Hejing Developer 2006 1" xfId="15648"/>
    <cellStyle name="_Conformation Control List_ Tian Jian_A_Hejing Developer 2006 1 2" xfId="15651"/>
    <cellStyle name="_Conformation Control List_ Tian Jian_A_Hejing Developer 2006 2" xfId="12591"/>
    <cellStyle name="_Conformation Control List_ Tian Jian_A_Hejing Developer 2006 2 2" xfId="12594"/>
    <cellStyle name="_Conformation Control List_ Tian Jian_A_Hejing Developer 2006 3" xfId="15653"/>
    <cellStyle name="_Conformation Control List_ Tian Jian_A_Hejing Developer 2006_C600 - PUD Aug 2007" xfId="15655"/>
    <cellStyle name="_Conformation Control List_ Tian Jian_A_Hejing Developer 2006_C600 - PUD Aug 2007 1" xfId="15656"/>
    <cellStyle name="_Conformation Control List_ Tian Jian_A_Hejing Developer 2006_C600 - PUD Aug 2007 1 2" xfId="15658"/>
    <cellStyle name="_Conformation Control List_ Tian Jian_A_Hejing Developer 2006_C600 - PUD Aug 2007 2" xfId="3260"/>
    <cellStyle name="_Conformation Control List_ Tian Jian_A_Hejing Developer 2006_C600 - PUD Aug 2007 2 2" xfId="3264"/>
    <cellStyle name="_Conformation Control List_ Tian Jian_A_Hejing Developer 2006_C600 - PUD Aug 2007 3" xfId="15662"/>
    <cellStyle name="_Conformation Control List_ Tian Jian_A_Hejing Developer 2006_C600 - PUD Aug 2007_Evergreen Consolidation (RMB)-1118AM" xfId="15664"/>
    <cellStyle name="_Conformation Control List_ Tian Jian_A_Hejing Developer 2006_C600 - PUD Aug 2007_Evergreen Consolidation (RMB)-1118AM 2" xfId="15665"/>
    <cellStyle name="_Conformation Control List_ Tian Jian_A_Hejing Developer 2006_C600 - PUD Aug 2007_RPT-Evergreen-2006~2008 (RMB)" xfId="15667"/>
    <cellStyle name="_Conformation Control List_ Tian Jian_A_Hejing Developer 2006_C600 - PUD Aug 2007_RPT-Evergreen-2006~2008 (RMB) 2" xfId="15668"/>
    <cellStyle name="_Conformation Control List_ Tian Jian_A_Hejing Developer 2006_Evergreen Consolidation (RMB)-1118AM" xfId="15669"/>
    <cellStyle name="_Conformation Control List_ Tian Jian_A_Hejing Developer 2006_Evergreen Consolidation (RMB)-1118AM 2" xfId="15670"/>
    <cellStyle name="_Conformation Control List_ Tian Jian_A_Hejing Developer 2006_Hejing adj list_to client_24.7.07" xfId="2291"/>
    <cellStyle name="_Conformation Control List_ Tian Jian_A_Hejing Developer 2006_Hejing adj list_to client_24.7.07 1" xfId="15673"/>
    <cellStyle name="_Conformation Control List_ Tian Jian_A_Hejing Developer 2006_Hejing adj list_to client_24.7.07 1 2" xfId="11708"/>
    <cellStyle name="_Conformation Control List_ Tian Jian_A_Hejing Developer 2006_Hejing adj list_to client_24.7.07 2" xfId="15679"/>
    <cellStyle name="_Conformation Control List_ Tian Jian_A_Hejing Developer 2006_Hejing adj list_to client_24.7.07 2 2" xfId="15683"/>
    <cellStyle name="_Conformation Control List_ Tian Jian_A_Hejing Developer 2006_Hejing adj list_to client_24.7.07 3" xfId="15687"/>
    <cellStyle name="_Conformation Control List_ Tian Jian_A_Hejing Developer 2006_Hejing adj list_to client_24.7.07_Evergreen Consolidation (RMB)-1118AM" xfId="15694"/>
    <cellStyle name="_Conformation Control List_ Tian Jian_A_Hejing Developer 2006_Hejing adj list_to client_24.7.07_Evergreen Consolidation (RMB)-1118AM 2" xfId="1643"/>
    <cellStyle name="_Conformation Control List_ Tian Jian_A_Hejing Developer 2006_Hejing adj list_to client_24.7.07_RPT-Evergreen-2006~2008 (RMB)" xfId="15695"/>
    <cellStyle name="_Conformation Control List_ Tian Jian_A_Hejing Developer 2006_Hejing adj list_to client_24.7.07_RPT-Evergreen-2006~2008 (RMB) 2" xfId="15696"/>
    <cellStyle name="_Conformation Control List_ Tian Jian_A_Hejing Developer 2006_Note 18 - PUD" xfId="15698"/>
    <cellStyle name="_Conformation Control List_ Tian Jian_A_Hejing Developer 2006_Note 18 - PUD 1" xfId="15699"/>
    <cellStyle name="_Conformation Control List_ Tian Jian_A_Hejing Developer 2006_Note 18 - PUD 1 2" xfId="15701"/>
    <cellStyle name="_Conformation Control List_ Tian Jian_A_Hejing Developer 2006_Note 18 - PUD 2" xfId="15703"/>
    <cellStyle name="_Conformation Control List_ Tian Jian_A_Hejing Developer 2006_Note 18 - PUD 2 2" xfId="15706"/>
    <cellStyle name="_Conformation Control List_ Tian Jian_A_Hejing Developer 2006_Note 18 - PUD 3" xfId="15709"/>
    <cellStyle name="_Conformation Control List_ Tian Jian_A_Hejing Developer 2006_Note 18 - PUD_Evergreen Consolidation (RMB)-1118AM" xfId="15712"/>
    <cellStyle name="_Conformation Control List_ Tian Jian_A_Hejing Developer 2006_Note 18 - PUD_Evergreen Consolidation (RMB)-1118AM 2" xfId="15713"/>
    <cellStyle name="_Conformation Control List_ Tian Jian_A_Hejing Developer 2006_Note 18 - PUD_RPT-Evergreen-2006~2008 (RMB)" xfId="15714"/>
    <cellStyle name="_Conformation Control List_ Tian Jian_A_Hejing Developer 2006_Note 18 - PUD_RPT-Evergreen-2006~2008 (RMB) 2" xfId="15715"/>
    <cellStyle name="_Conformation Control List_ Tian Jian_A_Hejing Developer 2006_PUD breakdown (25 May 07)" xfId="15717"/>
    <cellStyle name="_Conformation Control List_ Tian Jian_A_Hejing Developer 2006_PUD breakdown (25 May 07) 1" xfId="15718"/>
    <cellStyle name="_Conformation Control List_ Tian Jian_A_Hejing Developer 2006_PUD breakdown (25 May 07) 1 2" xfId="15720"/>
    <cellStyle name="_Conformation Control List_ Tian Jian_A_Hejing Developer 2006_PUD breakdown (25 May 07) 2" xfId="15721"/>
    <cellStyle name="_Conformation Control List_ Tian Jian_A_Hejing Developer 2006_PUD breakdown (25 May 07) 2 2" xfId="15722"/>
    <cellStyle name="_Conformation Control List_ Tian Jian_A_Hejing Developer 2006_PUD breakdown (25 May 07) 3" xfId="15723"/>
    <cellStyle name="_Conformation Control List_ Tian Jian_A_Hejing Developer 2006_PUD breakdown (25 May 07)_Evergreen Consolidation (RMB)-1118AM" xfId="15724"/>
    <cellStyle name="_Conformation Control List_ Tian Jian_A_Hejing Developer 2006_PUD breakdown (25 May 07)_Evergreen Consolidation (RMB)-1118AM 2" xfId="15725"/>
    <cellStyle name="_Conformation Control List_ Tian Jian_A_Hejing Developer 2006_PUD breakdown (25 May 07)_RPT-Evergreen-2006~2008 (RMB)" xfId="12831"/>
    <cellStyle name="_Conformation Control List_ Tian Jian_A_Hejing Developer 2006_PUD breakdown (25 May 07)_RPT-Evergreen-2006~2008 (RMB) 2" xfId="15726"/>
    <cellStyle name="_Conformation Control List_ Tian Jian_A_Hejing Developer 2006_PUD by company (26 May 07)" xfId="11724"/>
    <cellStyle name="_Conformation Control List_ Tian Jian_A_Hejing Developer 2006_PUD by company (26 May 07) 1" xfId="15727"/>
    <cellStyle name="_Conformation Control List_ Tian Jian_A_Hejing Developer 2006_PUD by company (26 May 07) 1 2" xfId="11223"/>
    <cellStyle name="_Conformation Control List_ Tian Jian_A_Hejing Developer 2006_PUD by company (26 May 07) 2" xfId="15729"/>
    <cellStyle name="_Conformation Control List_ Tian Jian_A_Hejing Developer 2006_PUD by company (26 May 07) 2 2" xfId="824"/>
    <cellStyle name="_Conformation Control List_ Tian Jian_A_Hejing Developer 2006_PUD by company (26 May 07) 3" xfId="15730"/>
    <cellStyle name="_Conformation Control List_ Tian Jian_A_Hejing Developer 2006_PUD by company (26 May 07)_Evergreen Consolidation (RMB)-1118AM" xfId="15732"/>
    <cellStyle name="_Conformation Control List_ Tian Jian_A_Hejing Developer 2006_PUD by company (26 May 07)_Evergreen Consolidation (RMB)-1118AM 2" xfId="15733"/>
    <cellStyle name="_Conformation Control List_ Tian Jian_A_Hejing Developer 2006_PUD by company (26 May 07)_RPT-Evergreen-2006~2008 (RMB)" xfId="15734"/>
    <cellStyle name="_Conformation Control List_ Tian Jian_A_Hejing Developer 2006_PUD by company (26 May 07)_RPT-Evergreen-2006~2008 (RMB) 2" xfId="15737"/>
    <cellStyle name="_Conformation Control List_ Tian Jian_A_Hejing Developer 2006_PUD by company (3 Sep 07)" xfId="15740"/>
    <cellStyle name="_Conformation Control List_ Tian Jian_A_Hejing Developer 2006_PUD by company (3 Sep 07) 1" xfId="15741"/>
    <cellStyle name="_Conformation Control List_ Tian Jian_A_Hejing Developer 2006_PUD by company (3 Sep 07) 1 2" xfId="3281"/>
    <cellStyle name="_Conformation Control List_ Tian Jian_A_Hejing Developer 2006_PUD by company (3 Sep 07) 2" xfId="15743"/>
    <cellStyle name="_Conformation Control List_ Tian Jian_A_Hejing Developer 2006_PUD by company (3 Sep 07) 2 2" xfId="5586"/>
    <cellStyle name="_Conformation Control List_ Tian Jian_A_Hejing Developer 2006_PUD by company (3 Sep 07) 3" xfId="15745"/>
    <cellStyle name="_Conformation Control List_ Tian Jian_A_Hejing Developer 2006_PUD by company (3 Sep 07)_Evergreen Consolidation (RMB)-1118AM" xfId="15748"/>
    <cellStyle name="_Conformation Control List_ Tian Jian_A_Hejing Developer 2006_PUD by company (3 Sep 07)_Evergreen Consolidation (RMB)-1118AM 2" xfId="15750"/>
    <cellStyle name="_Conformation Control List_ Tian Jian_A_Hejing Developer 2006_PUD by company (3 Sep 07)_RPT-Evergreen-2006~2008 (RMB)" xfId="15751"/>
    <cellStyle name="_Conformation Control List_ Tian Jian_A_Hejing Developer 2006_PUD by company (3 Sep 07)_RPT-Evergreen-2006~2008 (RMB) 2" xfId="15754"/>
    <cellStyle name="_Conformation Control List_ Tian Jian_A_Hejing Developer 2006_PUD to client" xfId="15756"/>
    <cellStyle name="_Conformation Control List_ Tian Jian_A_Hejing Developer 2006_PUD to client 1" xfId="13189"/>
    <cellStyle name="_Conformation Control List_ Tian Jian_A_Hejing Developer 2006_PUD to client 1 2" xfId="15757"/>
    <cellStyle name="_Conformation Control List_ Tian Jian_A_Hejing Developer 2006_PUD to client 2" xfId="15759"/>
    <cellStyle name="_Conformation Control List_ Tian Jian_A_Hejing Developer 2006_PUD to client 2 2" xfId="15760"/>
    <cellStyle name="_Conformation Control List_ Tian Jian_A_Hejing Developer 2006_PUD to client 3" xfId="12841"/>
    <cellStyle name="_Conformation Control List_ Tian Jian_A_Hejing Developer 2006_PUD to client_Evergreen Consolidation (RMB)-1118AM" xfId="15761"/>
    <cellStyle name="_Conformation Control List_ Tian Jian_A_Hejing Developer 2006_PUD to client_Evergreen Consolidation (RMB)-1118AM 2" xfId="15762"/>
    <cellStyle name="_Conformation Control List_ Tian Jian_A_Hejing Developer 2006_PUD to client_RPT-Evergreen-2006~2008 (RMB)" xfId="15763"/>
    <cellStyle name="_Conformation Control List_ Tian Jian_A_Hejing Developer 2006_PUD to client_RPT-Evergreen-2006~2008 (RMB) 2" xfId="15764"/>
    <cellStyle name="_Conformation Control List_ Tian Jian_A_Hejing Developer 2006_RPT-Evergreen-2006~2008 (RMB)" xfId="15766"/>
    <cellStyle name="_Conformation Control List_ Tian Jian_A_Hejing Developer 2006_RPT-Evergreen-2006~2008 (RMB) 2" xfId="15768"/>
    <cellStyle name="_Conformation Control List_ Tian Jian_A_Tianjian 2006" xfId="15771"/>
    <cellStyle name="_Conformation Control List_ Tian Jian_A_Tianjian 2006 1" xfId="15772"/>
    <cellStyle name="_Conformation Control List_ Tian Jian_A_Tianjian 2006 1 2" xfId="15775"/>
    <cellStyle name="_Conformation Control List_ Tian Jian_A_Tianjian 2006 2" xfId="15777"/>
    <cellStyle name="_Conformation Control List_ Tian Jian_A_Tianjian 2006 2 2" xfId="9970"/>
    <cellStyle name="_Conformation Control List_ Tian Jian_A_Tianjian 2006 3" xfId="15779"/>
    <cellStyle name="_Conformation Control List_ Tian Jian_A_Tianjian 2006_C600 - PUD Aug 2007" xfId="15781"/>
    <cellStyle name="_Conformation Control List_ Tian Jian_A_Tianjian 2006_C600 - PUD Aug 2007 1" xfId="15783"/>
    <cellStyle name="_Conformation Control List_ Tian Jian_A_Tianjian 2006_C600 - PUD Aug 2007 1 2" xfId="8192"/>
    <cellStyle name="_Conformation Control List_ Tian Jian_A_Tianjian 2006_C600 - PUD Aug 2007 2" xfId="15784"/>
    <cellStyle name="_Conformation Control List_ Tian Jian_A_Tianjian 2006_C600 - PUD Aug 2007 2 2" xfId="13247"/>
    <cellStyle name="_Conformation Control List_ Tian Jian_A_Tianjian 2006_C600 - PUD Aug 2007 3" xfId="7156"/>
    <cellStyle name="_Conformation Control List_ Tian Jian_A_Tianjian 2006_C600 - PUD Aug 2007_Evergreen Consolidation (RMB)-1118AM" xfId="15785"/>
    <cellStyle name="_Conformation Control List_ Tian Jian_A_Tianjian 2006_C600 - PUD Aug 2007_Evergreen Consolidation (RMB)-1118AM 2" xfId="15789"/>
    <cellStyle name="_Conformation Control List_ Tian Jian_A_Tianjian 2006_C600 - PUD Aug 2007_RPT-Evergreen-2006~2008 (RMB)" xfId="15791"/>
    <cellStyle name="_Conformation Control List_ Tian Jian_A_Tianjian 2006_C600 - PUD Aug 2007_RPT-Evergreen-2006~2008 (RMB) 2" xfId="15792"/>
    <cellStyle name="_Conformation Control List_ Tian Jian_A_Tianjian 2006_Evergreen Consolidation (RMB)-1118AM" xfId="10766"/>
    <cellStyle name="_Conformation Control List_ Tian Jian_A_Tianjian 2006_Evergreen Consolidation (RMB)-1118AM 2" xfId="15793"/>
    <cellStyle name="_Conformation Control List_ Tian Jian_A_Tianjian 2006_Hejing adj list_to client_24.7.07" xfId="15794"/>
    <cellStyle name="_Conformation Control List_ Tian Jian_A_Tianjian 2006_Hejing adj list_to client_24.7.07 1" xfId="14652"/>
    <cellStyle name="_Conformation Control List_ Tian Jian_A_Tianjian 2006_Hejing adj list_to client_24.7.07 1 2" xfId="15795"/>
    <cellStyle name="_Conformation Control List_ Tian Jian_A_Tianjian 2006_Hejing adj list_to client_24.7.07 2" xfId="15796"/>
    <cellStyle name="_Conformation Control List_ Tian Jian_A_Tianjian 2006_Hejing adj list_to client_24.7.07 2 2" xfId="15797"/>
    <cellStyle name="_Conformation Control List_ Tian Jian_A_Tianjian 2006_Hejing adj list_to client_24.7.07 3" xfId="15798"/>
    <cellStyle name="_Conformation Control List_ Tian Jian_A_Tianjian 2006_Hejing adj list_to client_24.7.07_Evergreen Consolidation (RMB)-1118AM" xfId="15799"/>
    <cellStyle name="_Conformation Control List_ Tian Jian_A_Tianjian 2006_Hejing adj list_to client_24.7.07_Evergreen Consolidation (RMB)-1118AM 2" xfId="15801"/>
    <cellStyle name="_Conformation Control List_ Tian Jian_A_Tianjian 2006_Hejing adj list_to client_24.7.07_RPT-Evergreen-2006~2008 (RMB)" xfId="7936"/>
    <cellStyle name="_Conformation Control List_ Tian Jian_A_Tianjian 2006_Hejing adj list_to client_24.7.07_RPT-Evergreen-2006~2008 (RMB) 2" xfId="15805"/>
    <cellStyle name="_Conformation Control List_ Tian Jian_A_Tianjian 2006_Note 18 - PUD" xfId="15806"/>
    <cellStyle name="_Conformation Control List_ Tian Jian_A_Tianjian 2006_Note 18 - PUD 1" xfId="15808"/>
    <cellStyle name="_Conformation Control List_ Tian Jian_A_Tianjian 2006_Note 18 - PUD 1 2" xfId="15809"/>
    <cellStyle name="_Conformation Control List_ Tian Jian_A_Tianjian 2006_Note 18 - PUD 2" xfId="15810"/>
    <cellStyle name="_Conformation Control List_ Tian Jian_A_Tianjian 2006_Note 18 - PUD 2 2" xfId="9918"/>
    <cellStyle name="_Conformation Control List_ Tian Jian_A_Tianjian 2006_Note 18 - PUD 3" xfId="15812"/>
    <cellStyle name="_Conformation Control List_ Tian Jian_A_Tianjian 2006_Note 18 - PUD_Evergreen Consolidation (RMB)-1118AM" xfId="15813"/>
    <cellStyle name="_Conformation Control List_ Tian Jian_A_Tianjian 2006_Note 18 - PUD_Evergreen Consolidation (RMB)-1118AM 2" xfId="15816"/>
    <cellStyle name="_Conformation Control List_ Tian Jian_A_Tianjian 2006_Note 18 - PUD_RPT-Evergreen-2006~2008 (RMB)" xfId="10704"/>
    <cellStyle name="_Conformation Control List_ Tian Jian_A_Tianjian 2006_Note 18 - PUD_RPT-Evergreen-2006~2008 (RMB) 2" xfId="15819"/>
    <cellStyle name="_Conformation Control List_ Tian Jian_A_Tianjian 2006_PUD breakdown (25 May 07)" xfId="15821"/>
    <cellStyle name="_Conformation Control List_ Tian Jian_A_Tianjian 2006_PUD breakdown (25 May 07) 1" xfId="15822"/>
    <cellStyle name="_Conformation Control List_ Tian Jian_A_Tianjian 2006_PUD breakdown (25 May 07) 1 2" xfId="15823"/>
    <cellStyle name="_Conformation Control List_ Tian Jian_A_Tianjian 2006_PUD breakdown (25 May 07) 2" xfId="15825"/>
    <cellStyle name="_Conformation Control List_ Tian Jian_A_Tianjian 2006_PUD breakdown (25 May 07) 2 2" xfId="15826"/>
    <cellStyle name="_Conformation Control List_ Tian Jian_A_Tianjian 2006_PUD breakdown (25 May 07) 3" xfId="15828"/>
    <cellStyle name="_Conformation Control List_ Tian Jian_A_Tianjian 2006_PUD breakdown (25 May 07)_Evergreen Consolidation (RMB)-1118AM" xfId="15829"/>
    <cellStyle name="_Conformation Control List_ Tian Jian_A_Tianjian 2006_PUD breakdown (25 May 07)_Evergreen Consolidation (RMB)-1118AM 2" xfId="15831"/>
    <cellStyle name="_Conformation Control List_ Tian Jian_A_Tianjian 2006_PUD breakdown (25 May 07)_RPT-Evergreen-2006~2008 (RMB)" xfId="6560"/>
    <cellStyle name="_Conformation Control List_ Tian Jian_A_Tianjian 2006_PUD breakdown (25 May 07)_RPT-Evergreen-2006~2008 (RMB) 2" xfId="15832"/>
    <cellStyle name="_Conformation Control List_ Tian Jian_A_Tianjian 2006_PUD by company (26 May 07)" xfId="15835"/>
    <cellStyle name="_Conformation Control List_ Tian Jian_A_Tianjian 2006_PUD by company (26 May 07) 1" xfId="15837"/>
    <cellStyle name="_Conformation Control List_ Tian Jian_A_Tianjian 2006_PUD by company (26 May 07) 1 2" xfId="15840"/>
    <cellStyle name="_Conformation Control List_ Tian Jian_A_Tianjian 2006_PUD by company (26 May 07) 2" xfId="15842"/>
    <cellStyle name="_Conformation Control List_ Tian Jian_A_Tianjian 2006_PUD by company (26 May 07) 2 2" xfId="15845"/>
    <cellStyle name="_Conformation Control List_ Tian Jian_A_Tianjian 2006_PUD by company (26 May 07) 3" xfId="15846"/>
    <cellStyle name="_Conformation Control List_ Tian Jian_A_Tianjian 2006_PUD by company (26 May 07)_Evergreen Consolidation (RMB)-1118AM" xfId="15848"/>
    <cellStyle name="_Conformation Control List_ Tian Jian_A_Tianjian 2006_PUD by company (26 May 07)_Evergreen Consolidation (RMB)-1118AM 2" xfId="15850"/>
    <cellStyle name="_Conformation Control List_ Tian Jian_A_Tianjian 2006_PUD by company (26 May 07)_RPT-Evergreen-2006~2008 (RMB)" xfId="15852"/>
    <cellStyle name="_Conformation Control List_ Tian Jian_A_Tianjian 2006_PUD by company (26 May 07)_RPT-Evergreen-2006~2008 (RMB) 2" xfId="15853"/>
    <cellStyle name="_Conformation Control List_ Tian Jian_A_Tianjian 2006_PUD by company (3 Sep 07)" xfId="12101"/>
    <cellStyle name="_Conformation Control List_ Tian Jian_A_Tianjian 2006_PUD by company (3 Sep 07) 1" xfId="15854"/>
    <cellStyle name="_Conformation Control List_ Tian Jian_A_Tianjian 2006_PUD by company (3 Sep 07) 1 2" xfId="15855"/>
    <cellStyle name="_Conformation Control List_ Tian Jian_A_Tianjian 2006_PUD by company (3 Sep 07) 2" xfId="12105"/>
    <cellStyle name="_Conformation Control List_ Tian Jian_A_Tianjian 2006_PUD by company (3 Sep 07) 2 2" xfId="15857"/>
    <cellStyle name="_Conformation Control List_ Tian Jian_A_Tianjian 2006_PUD by company (3 Sep 07) 3" xfId="15859"/>
    <cellStyle name="_Conformation Control List_ Tian Jian_A_Tianjian 2006_PUD by company (3 Sep 07)_Evergreen Consolidation (RMB)-1118AM" xfId="15861"/>
    <cellStyle name="_Conformation Control List_ Tian Jian_A_Tianjian 2006_PUD by company (3 Sep 07)_Evergreen Consolidation (RMB)-1118AM 2" xfId="15862"/>
    <cellStyle name="_Conformation Control List_ Tian Jian_A_Tianjian 2006_PUD by company (3 Sep 07)_RPT-Evergreen-2006~2008 (RMB)" xfId="15864"/>
    <cellStyle name="_Conformation Control List_ Tian Jian_A_Tianjian 2006_PUD by company (3 Sep 07)_RPT-Evergreen-2006~2008 (RMB) 2" xfId="15865"/>
    <cellStyle name="_Conformation Control List_ Tian Jian_A_Tianjian 2006_PUD to client" xfId="15867"/>
    <cellStyle name="_Conformation Control List_ Tian Jian_A_Tianjian 2006_PUD to client 1" xfId="15868"/>
    <cellStyle name="_Conformation Control List_ Tian Jian_A_Tianjian 2006_PUD to client 1 2" xfId="15869"/>
    <cellStyle name="_Conformation Control List_ Tian Jian_A_Tianjian 2006_PUD to client 2" xfId="15870"/>
    <cellStyle name="_Conformation Control List_ Tian Jian_A_Tianjian 2006_PUD to client 2 2" xfId="15871"/>
    <cellStyle name="_Conformation Control List_ Tian Jian_A_Tianjian 2006_PUD to client 3" xfId="15872"/>
    <cellStyle name="_Conformation Control List_ Tian Jian_A_Tianjian 2006_PUD to client_Evergreen Consolidation (RMB)-1118AM" xfId="11205"/>
    <cellStyle name="_Conformation Control List_ Tian Jian_A_Tianjian 2006_PUD to client_Evergreen Consolidation (RMB)-1118AM 2" xfId="11208"/>
    <cellStyle name="_Conformation Control List_ Tian Jian_A_Tianjian 2006_PUD to client_RPT-Evergreen-2006~2008 (RMB)" xfId="15068"/>
    <cellStyle name="_Conformation Control List_ Tian Jian_A_Tianjian 2006_PUD to client_RPT-Evergreen-2006~2008 (RMB) 2" xfId="15873"/>
    <cellStyle name="_Conformation Control List_ Tian Jian_A_Tianjian 2006_RPT-Evergreen-2006~2008 (RMB)" xfId="15876"/>
    <cellStyle name="_Conformation Control List_ Tian Jian_A_Tianjian 2006_RPT-Evergreen-2006~2008 (RMB) 2" xfId="15879"/>
    <cellStyle name="_Conformation Control List_ Tian Jian_A100-consolidation TB-2004 (28.12.06)" xfId="15881"/>
    <cellStyle name="_Conformation Control List_ Tian Jian_A100-consolidation TB-2004 (28.12.06) 1" xfId="9815"/>
    <cellStyle name="_Conformation Control List_ Tian Jian_A100-consolidation TB-2004 (28.12.06) 1 2" xfId="9818"/>
    <cellStyle name="_Conformation Control List_ Tian Jian_A100-consolidation TB-2004 (28.12.06) 2" xfId="15883"/>
    <cellStyle name="_Conformation Control List_ Tian Jian_A100-consolidation TB-2004 (28.12.06) 2 2" xfId="7507"/>
    <cellStyle name="_Conformation Control List_ Tian Jian_A100-consolidation TB-2004 (28.12.06) 3" xfId="15886"/>
    <cellStyle name="_Conformation Control List_ Tian Jian_A100-consolidation TB-2004 (28.12.06)_C600 - PUD Aug 2007" xfId="15888"/>
    <cellStyle name="_Conformation Control List_ Tian Jian_A100-consolidation TB-2004 (28.12.06)_C600 - PUD Aug 2007 1" xfId="15892"/>
    <cellStyle name="_Conformation Control List_ Tian Jian_A100-consolidation TB-2004 (28.12.06)_C600 - PUD Aug 2007 1 2" xfId="15896"/>
    <cellStyle name="_Conformation Control List_ Tian Jian_A100-consolidation TB-2004 (28.12.06)_C600 - PUD Aug 2007 2" xfId="15898"/>
    <cellStyle name="_Conformation Control List_ Tian Jian_A100-consolidation TB-2004 (28.12.06)_C600 - PUD Aug 2007 2 2" xfId="15902"/>
    <cellStyle name="_Conformation Control List_ Tian Jian_A100-consolidation TB-2004 (28.12.06)_C600 - PUD Aug 2007 3" xfId="15904"/>
    <cellStyle name="_Conformation Control List_ Tian Jian_A100-consolidation TB-2004 (28.12.06)_C600 - PUD Aug 2007_Evergreen Consolidation (RMB)-1118AM" xfId="15906"/>
    <cellStyle name="_Conformation Control List_ Tian Jian_A100-consolidation TB-2004 (28.12.06)_C600 - PUD Aug 2007_Evergreen Consolidation (RMB)-1118AM 2" xfId="6719"/>
    <cellStyle name="_Conformation Control List_ Tian Jian_A100-consolidation TB-2004 (28.12.06)_C600 - PUD Aug 2007_RPT-Evergreen-2006~2008 (RMB)" xfId="8020"/>
    <cellStyle name="_Conformation Control List_ Tian Jian_A100-consolidation TB-2004 (28.12.06)_C600 - PUD Aug 2007_RPT-Evergreen-2006~2008 (RMB) 2" xfId="6424"/>
    <cellStyle name="_Conformation Control List_ Tian Jian_A100-consolidation TB-2004 (28.12.06)_Evergreen Consolidation (RMB)-1118AM" xfId="15909"/>
    <cellStyle name="_Conformation Control List_ Tian Jian_A100-consolidation TB-2004 (28.12.06)_Evergreen Consolidation (RMB)-1118AM 2" xfId="15910"/>
    <cellStyle name="_Conformation Control List_ Tian Jian_A100-consolidation TB-2004 (28.12.06)_Hejing adj list_to client_24.7.07" xfId="7089"/>
    <cellStyle name="_Conformation Control List_ Tian Jian_A100-consolidation TB-2004 (28.12.06)_Hejing adj list_to client_24.7.07 1" xfId="15912"/>
    <cellStyle name="_Conformation Control List_ Tian Jian_A100-consolidation TB-2004 (28.12.06)_Hejing adj list_to client_24.7.07 1 2" xfId="15913"/>
    <cellStyle name="_Conformation Control List_ Tian Jian_A100-consolidation TB-2004 (28.12.06)_Hejing adj list_to client_24.7.07 2" xfId="15914"/>
    <cellStyle name="_Conformation Control List_ Tian Jian_A100-consolidation TB-2004 (28.12.06)_Hejing adj list_to client_24.7.07 2 2" xfId="10086"/>
    <cellStyle name="_Conformation Control List_ Tian Jian_A100-consolidation TB-2004 (28.12.06)_Hejing adj list_to client_24.7.07 3" xfId="15915"/>
    <cellStyle name="_Conformation Control List_ Tian Jian_A100-consolidation TB-2004 (28.12.06)_Hejing adj list_to client_24.7.07_Evergreen Consolidation (RMB)-1118AM" xfId="15919"/>
    <cellStyle name="_Conformation Control List_ Tian Jian_A100-consolidation TB-2004 (28.12.06)_Hejing adj list_to client_24.7.07_Evergreen Consolidation (RMB)-1118AM 2" xfId="15921"/>
    <cellStyle name="_Conformation Control List_ Tian Jian_A100-consolidation TB-2004 (28.12.06)_Hejing adj list_to client_24.7.07_RPT-Evergreen-2006~2008 (RMB)" xfId="15922"/>
    <cellStyle name="_Conformation Control List_ Tian Jian_A100-consolidation TB-2004 (28.12.06)_Hejing adj list_to client_24.7.07_RPT-Evergreen-2006~2008 (RMB) 2" xfId="15923"/>
    <cellStyle name="_Conformation Control List_ Tian Jian_A100-consolidation TB-2004 (28.12.06)_Note 18 - PUD" xfId="5209"/>
    <cellStyle name="_Conformation Control List_ Tian Jian_A100-consolidation TB-2004 (28.12.06)_Note 18 - PUD 1" xfId="15924"/>
    <cellStyle name="_Conformation Control List_ Tian Jian_A100-consolidation TB-2004 (28.12.06)_Note 18 - PUD 1 2" xfId="15926"/>
    <cellStyle name="_Conformation Control List_ Tian Jian_A100-consolidation TB-2004 (28.12.06)_Note 18 - PUD 2" xfId="15927"/>
    <cellStyle name="_Conformation Control List_ Tian Jian_A100-consolidation TB-2004 (28.12.06)_Note 18 - PUD 2 2" xfId="15928"/>
    <cellStyle name="_Conformation Control List_ Tian Jian_A100-consolidation TB-2004 (28.12.06)_Note 18 - PUD 3" xfId="15929"/>
    <cellStyle name="_Conformation Control List_ Tian Jian_A100-consolidation TB-2004 (28.12.06)_Note 18 - PUD_Evergreen Consolidation (RMB)-1118AM" xfId="15930"/>
    <cellStyle name="_Conformation Control List_ Tian Jian_A100-consolidation TB-2004 (28.12.06)_Note 18 - PUD_Evergreen Consolidation (RMB)-1118AM 2" xfId="15933"/>
    <cellStyle name="_Conformation Control List_ Tian Jian_A100-consolidation TB-2004 (28.12.06)_Note 18 - PUD_RPT-Evergreen-2006~2008 (RMB)" xfId="15934"/>
    <cellStyle name="_Conformation Control List_ Tian Jian_A100-consolidation TB-2004 (28.12.06)_Note 18 - PUD_RPT-Evergreen-2006~2008 (RMB) 2" xfId="15935"/>
    <cellStyle name="_Conformation Control List_ Tian Jian_A100-consolidation TB-2004 (28.12.06)_PUD breakdown (25 May 07)" xfId="15937"/>
    <cellStyle name="_Conformation Control List_ Tian Jian_A100-consolidation TB-2004 (28.12.06)_PUD breakdown (25 May 07) 1" xfId="15939"/>
    <cellStyle name="_Conformation Control List_ Tian Jian_A100-consolidation TB-2004 (28.12.06)_PUD breakdown (25 May 07) 1 2" xfId="15944"/>
    <cellStyle name="_Conformation Control List_ Tian Jian_A100-consolidation TB-2004 (28.12.06)_PUD breakdown (25 May 07) 2" xfId="15946"/>
    <cellStyle name="_Conformation Control List_ Tian Jian_A100-consolidation TB-2004 (28.12.06)_PUD breakdown (25 May 07) 2 2" xfId="15951"/>
    <cellStyle name="_Conformation Control List_ Tian Jian_A100-consolidation TB-2004 (28.12.06)_PUD breakdown (25 May 07) 3" xfId="15953"/>
    <cellStyle name="_Conformation Control List_ Tian Jian_A100-consolidation TB-2004 (28.12.06)_PUD breakdown (25 May 07)_Evergreen Consolidation (RMB)-1118AM" xfId="13055"/>
    <cellStyle name="_Conformation Control List_ Tian Jian_A100-consolidation TB-2004 (28.12.06)_PUD breakdown (25 May 07)_Evergreen Consolidation (RMB)-1118AM 2" xfId="13057"/>
    <cellStyle name="_Conformation Control List_ Tian Jian_A100-consolidation TB-2004 (28.12.06)_PUD breakdown (25 May 07)_RPT-Evergreen-2006~2008 (RMB)" xfId="10098"/>
    <cellStyle name="_Conformation Control List_ Tian Jian_A100-consolidation TB-2004 (28.12.06)_PUD breakdown (25 May 07)_RPT-Evergreen-2006~2008 (RMB) 2" xfId="3384"/>
    <cellStyle name="_Conformation Control List_ Tian Jian_A100-consolidation TB-2004 (28.12.06)_PUD by company (26 May 07)" xfId="15959"/>
    <cellStyle name="_Conformation Control List_ Tian Jian_A100-consolidation TB-2004 (28.12.06)_PUD by company (26 May 07) 1" xfId="15962"/>
    <cellStyle name="_Conformation Control List_ Tian Jian_A100-consolidation TB-2004 (28.12.06)_PUD by company (26 May 07) 1 2" xfId="15963"/>
    <cellStyle name="_Conformation Control List_ Tian Jian_A100-consolidation TB-2004 (28.12.06)_PUD by company (26 May 07) 2" xfId="15964"/>
    <cellStyle name="_Conformation Control List_ Tian Jian_A100-consolidation TB-2004 (28.12.06)_PUD by company (26 May 07) 2 2" xfId="15965"/>
    <cellStyle name="_Conformation Control List_ Tian Jian_A100-consolidation TB-2004 (28.12.06)_PUD by company (26 May 07) 3" xfId="12859"/>
    <cellStyle name="_Conformation Control List_ Tian Jian_A100-consolidation TB-2004 (28.12.06)_PUD by company (26 May 07)_Evergreen Consolidation (RMB)-1118AM" xfId="15967"/>
    <cellStyle name="_Conformation Control List_ Tian Jian_A100-consolidation TB-2004 (28.12.06)_PUD by company (26 May 07)_Evergreen Consolidation (RMB)-1118AM 2" xfId="6561"/>
    <cellStyle name="_Conformation Control List_ Tian Jian_A100-consolidation TB-2004 (28.12.06)_PUD by company (26 May 07)_RPT-Evergreen-2006~2008 (RMB)" xfId="5357"/>
    <cellStyle name="_Conformation Control List_ Tian Jian_A100-consolidation TB-2004 (28.12.06)_PUD by company (26 May 07)_RPT-Evergreen-2006~2008 (RMB) 2" xfId="15969"/>
    <cellStyle name="_Conformation Control List_ Tian Jian_A100-consolidation TB-2004 (28.12.06)_PUD by company (3 Sep 07)" xfId="15970"/>
    <cellStyle name="_Conformation Control List_ Tian Jian_A100-consolidation TB-2004 (28.12.06)_PUD by company (3 Sep 07) 1" xfId="15971"/>
    <cellStyle name="_Conformation Control List_ Tian Jian_A100-consolidation TB-2004 (28.12.06)_PUD by company (3 Sep 07) 1 2" xfId="4305"/>
    <cellStyle name="_Conformation Control List_ Tian Jian_A100-consolidation TB-2004 (28.12.06)_PUD by company (3 Sep 07) 2" xfId="15972"/>
    <cellStyle name="_Conformation Control List_ Tian Jian_A100-consolidation TB-2004 (28.12.06)_PUD by company (3 Sep 07) 2 2" xfId="15973"/>
    <cellStyle name="_Conformation Control List_ Tian Jian_A100-consolidation TB-2004 (28.12.06)_PUD by company (3 Sep 07) 3" xfId="15974"/>
    <cellStyle name="_Conformation Control List_ Tian Jian_A100-consolidation TB-2004 (28.12.06)_PUD by company (3 Sep 07)_Evergreen Consolidation (RMB)-1118AM" xfId="15975"/>
    <cellStyle name="_Conformation Control List_ Tian Jian_A100-consolidation TB-2004 (28.12.06)_PUD by company (3 Sep 07)_Evergreen Consolidation (RMB)-1118AM 2" xfId="15976"/>
    <cellStyle name="_Conformation Control List_ Tian Jian_A100-consolidation TB-2004 (28.12.06)_PUD by company (3 Sep 07)_RPT-Evergreen-2006~2008 (RMB)" xfId="14428"/>
    <cellStyle name="_Conformation Control List_ Tian Jian_A100-consolidation TB-2004 (28.12.06)_PUD by company (3 Sep 07)_RPT-Evergreen-2006~2008 (RMB) 2" xfId="14433"/>
    <cellStyle name="_Conformation Control List_ Tian Jian_A100-consolidation TB-2004 (28.12.06)_PUD to client" xfId="15977"/>
    <cellStyle name="_Conformation Control List_ Tian Jian_A100-consolidation TB-2004 (28.12.06)_PUD to client 1" xfId="15978"/>
    <cellStyle name="_Conformation Control List_ Tian Jian_A100-consolidation TB-2004 (28.12.06)_PUD to client 1 2" xfId="15980"/>
    <cellStyle name="_Conformation Control List_ Tian Jian_A100-consolidation TB-2004 (28.12.06)_PUD to client 2" xfId="15982"/>
    <cellStyle name="_Conformation Control List_ Tian Jian_A100-consolidation TB-2004 (28.12.06)_PUD to client 2 2" xfId="15983"/>
    <cellStyle name="_Conformation Control List_ Tian Jian_A100-consolidation TB-2004 (28.12.06)_PUD to client 3" xfId="15984"/>
    <cellStyle name="_Conformation Control List_ Tian Jian_A100-consolidation TB-2004 (28.12.06)_PUD to client_Evergreen Consolidation (RMB)-1118AM" xfId="10520"/>
    <cellStyle name="_Conformation Control List_ Tian Jian_A100-consolidation TB-2004 (28.12.06)_PUD to client_Evergreen Consolidation (RMB)-1118AM 2" xfId="15985"/>
    <cellStyle name="_Conformation Control List_ Tian Jian_A100-consolidation TB-2004 (28.12.06)_PUD to client_RPT-Evergreen-2006~2008 (RMB)" xfId="15986"/>
    <cellStyle name="_Conformation Control List_ Tian Jian_A100-consolidation TB-2004 (28.12.06)_PUD to client_RPT-Evergreen-2006~2008 (RMB) 2" xfId="15988"/>
    <cellStyle name="_Conformation Control List_ Tian Jian_A100-consolidation TB-2004 (28.12.06)_RPT-Evergreen-2006~2008 (RMB)" xfId="15990"/>
    <cellStyle name="_Conformation Control List_ Tian Jian_A100-consolidation TB-2004 (28.12.06)_RPT-Evergreen-2006~2008 (RMB) 2" xfId="15992"/>
    <cellStyle name="_Conformation Control List_ Tian Jian_A100-consolidation TB-2004 (5.3.07)_single co" xfId="15994"/>
    <cellStyle name="_Conformation Control List_ Tian Jian_A100-consolidation TB-2004 (5.3.07)_single co 1" xfId="6794"/>
    <cellStyle name="_Conformation Control List_ Tian Jian_A100-consolidation TB-2004 (5.3.07)_single co 1 2" xfId="15997"/>
    <cellStyle name="_Conformation Control List_ Tian Jian_A100-consolidation TB-2004 (5.3.07)_single co 2" xfId="15999"/>
    <cellStyle name="_Conformation Control List_ Tian Jian_A100-consolidation TB-2004 (5.3.07)_single co 2 2" xfId="16002"/>
    <cellStyle name="_Conformation Control List_ Tian Jian_A100-consolidation TB-2004 (5.3.07)_single co 3" xfId="16004"/>
    <cellStyle name="_Conformation Control List_ Tian Jian_A100-consolidation TB-2004 (5.3.07)_single co_Evergreen Consolidation (RMB)-1118AM" xfId="16008"/>
    <cellStyle name="_Conformation Control List_ Tian Jian_A100-consolidation TB-2004 (5.3.07)_single co_Evergreen Consolidation (RMB)-1118AM 2" xfId="16011"/>
    <cellStyle name="_Conformation Control List_ Tian Jian_A100-consolidation TB-2004 (5.3.07)_single co_RPT-Evergreen-2006~2008 (RMB)" xfId="16013"/>
    <cellStyle name="_Conformation Control List_ Tian Jian_A100-consolidation TB-2004 (5.3.07)_single co_RPT-Evergreen-2006~2008 (RMB) 2" xfId="16014"/>
    <cellStyle name="_Conformation Control List_ Tian Jian_A100-consolidation TB-2004 (Sam)" xfId="15884"/>
    <cellStyle name="_Conformation Control List_ Tian Jian_A100-consolidation TB-2004 (Sam) 1" xfId="3739"/>
    <cellStyle name="_Conformation Control List_ Tian Jian_A100-consolidation TB-2004 (Sam) 1 2" xfId="16015"/>
    <cellStyle name="_Conformation Control List_ Tian Jian_A100-consolidation TB-2004 (Sam) 2" xfId="7508"/>
    <cellStyle name="_Conformation Control List_ Tian Jian_A100-consolidation TB-2004 (Sam) 2 2" xfId="16017"/>
    <cellStyle name="_Conformation Control List_ Tian Jian_A100-consolidation TB-2004 (Sam) 3" xfId="7515"/>
    <cellStyle name="_Conformation Control List_ Tian Jian_A100-consolidation TB-2004 (Sam)_Evergreen Consolidation (RMB)-1118AM" xfId="16019"/>
    <cellStyle name="_Conformation Control List_ Tian Jian_A100-consolidation TB-2004 (Sam)_Evergreen Consolidation (RMB)-1118AM 2" xfId="16020"/>
    <cellStyle name="_Conformation Control List_ Tian Jian_A100-consolidation TB-2004 (Sam)_RPT-Evergreen-2006~2008 (RMB)" xfId="9160"/>
    <cellStyle name="_Conformation Control List_ Tian Jian_A100-consolidation TB-2004 (Sam)_RPT-Evergreen-2006~2008 (RMB) 2" xfId="16022"/>
    <cellStyle name="_Conformation Control List_ Tian Jian_A100-consolidation TB-2005 (28.12.06)" xfId="16024"/>
    <cellStyle name="_Conformation Control List_ Tian Jian_A100-consolidation TB-2005 (28.12.06) 1" xfId="16025"/>
    <cellStyle name="_Conformation Control List_ Tian Jian_A100-consolidation TB-2005 (28.12.06) 1 2" xfId="16028"/>
    <cellStyle name="_Conformation Control List_ Tian Jian_A100-consolidation TB-2005 (28.12.06) 2" xfId="16029"/>
    <cellStyle name="_Conformation Control List_ Tian Jian_A100-consolidation TB-2005 (28.12.06) 2 2" xfId="16030"/>
    <cellStyle name="_Conformation Control List_ Tian Jian_A100-consolidation TB-2005 (28.12.06) 3" xfId="16031"/>
    <cellStyle name="_Conformation Control List_ Tian Jian_A100-consolidation TB-2005 (28.12.06)_C600 - PUD Aug 2007" xfId="16033"/>
    <cellStyle name="_Conformation Control List_ Tian Jian_A100-consolidation TB-2005 (28.12.06)_C600 - PUD Aug 2007 1" xfId="16036"/>
    <cellStyle name="_Conformation Control List_ Tian Jian_A100-consolidation TB-2005 (28.12.06)_C600 - PUD Aug 2007 1 2" xfId="16040"/>
    <cellStyle name="_Conformation Control List_ Tian Jian_A100-consolidation TB-2005 (28.12.06)_C600 - PUD Aug 2007 2" xfId="16042"/>
    <cellStyle name="_Conformation Control List_ Tian Jian_A100-consolidation TB-2005 (28.12.06)_C600 - PUD Aug 2007 2 2" xfId="16043"/>
    <cellStyle name="_Conformation Control List_ Tian Jian_A100-consolidation TB-2005 (28.12.06)_C600 - PUD Aug 2007 3" xfId="16044"/>
    <cellStyle name="_Conformation Control List_ Tian Jian_A100-consolidation TB-2005 (28.12.06)_C600 - PUD Aug 2007_Evergreen Consolidation (RMB)-1118AM" xfId="16045"/>
    <cellStyle name="_Conformation Control List_ Tian Jian_A100-consolidation TB-2005 (28.12.06)_C600 - PUD Aug 2007_Evergreen Consolidation (RMB)-1118AM 2" xfId="16047"/>
    <cellStyle name="_Conformation Control List_ Tian Jian_A100-consolidation TB-2005 (28.12.06)_C600 - PUD Aug 2007_RPT-Evergreen-2006~2008 (RMB)" xfId="16050"/>
    <cellStyle name="_Conformation Control List_ Tian Jian_A100-consolidation TB-2005 (28.12.06)_C600 - PUD Aug 2007_RPT-Evergreen-2006~2008 (RMB) 2" xfId="10667"/>
    <cellStyle name="_Conformation Control List_ Tian Jian_A100-consolidation TB-2005 (28.12.06)_Evergreen Consolidation (RMB)-1118AM" xfId="16051"/>
    <cellStyle name="_Conformation Control List_ Tian Jian_A100-consolidation TB-2005 (28.12.06)_Evergreen Consolidation (RMB)-1118AM 2" xfId="16053"/>
    <cellStyle name="_Conformation Control List_ Tian Jian_A100-consolidation TB-2005 (28.12.06)_Hejing adj list_to client_24.7.07" xfId="16055"/>
    <cellStyle name="_Conformation Control List_ Tian Jian_A100-consolidation TB-2005 (28.12.06)_Hejing adj list_to client_24.7.07 1" xfId="16056"/>
    <cellStyle name="_Conformation Control List_ Tian Jian_A100-consolidation TB-2005 (28.12.06)_Hejing adj list_to client_24.7.07 1 2" xfId="16058"/>
    <cellStyle name="_Conformation Control List_ Tian Jian_A100-consolidation TB-2005 (28.12.06)_Hejing adj list_to client_24.7.07 2" xfId="16060"/>
    <cellStyle name="_Conformation Control List_ Tian Jian_A100-consolidation TB-2005 (28.12.06)_Hejing adj list_to client_24.7.07 2 2" xfId="16062"/>
    <cellStyle name="_Conformation Control List_ Tian Jian_A100-consolidation TB-2005 (28.12.06)_Hejing adj list_to client_24.7.07 3" xfId="16064"/>
    <cellStyle name="_Conformation Control List_ Tian Jian_A100-consolidation TB-2005 (28.12.06)_Hejing adj list_to client_24.7.07_Evergreen Consolidation (RMB)-1118AM" xfId="16066"/>
    <cellStyle name="_Conformation Control List_ Tian Jian_A100-consolidation TB-2005 (28.12.06)_Hejing adj list_to client_24.7.07_Evergreen Consolidation (RMB)-1118AM 2" xfId="13044"/>
    <cellStyle name="_Conformation Control List_ Tian Jian_A100-consolidation TB-2005 (28.12.06)_Hejing adj list_to client_24.7.07_RPT-Evergreen-2006~2008 (RMB)" xfId="4263"/>
    <cellStyle name="_Conformation Control List_ Tian Jian_A100-consolidation TB-2005 (28.12.06)_Hejing adj list_to client_24.7.07_RPT-Evergreen-2006~2008 (RMB) 2" xfId="1761"/>
    <cellStyle name="_Conformation Control List_ Tian Jian_A100-consolidation TB-2005 (28.12.06)_Note 18 - PUD" xfId="16068"/>
    <cellStyle name="_Conformation Control List_ Tian Jian_A100-consolidation TB-2005 (28.12.06)_Note 18 - PUD 1" xfId="16070"/>
    <cellStyle name="_Conformation Control List_ Tian Jian_A100-consolidation TB-2005 (28.12.06)_Note 18 - PUD 1 2" xfId="16071"/>
    <cellStyle name="_Conformation Control List_ Tian Jian_A100-consolidation TB-2005 (28.12.06)_Note 18 - PUD 2" xfId="16073"/>
    <cellStyle name="_Conformation Control List_ Tian Jian_A100-consolidation TB-2005 (28.12.06)_Note 18 - PUD 2 2" xfId="16074"/>
    <cellStyle name="_Conformation Control List_ Tian Jian_A100-consolidation TB-2005 (28.12.06)_Note 18 - PUD 3" xfId="16077"/>
    <cellStyle name="_Conformation Control List_ Tian Jian_A100-consolidation TB-2005 (28.12.06)_Note 18 - PUD_Evergreen Consolidation (RMB)-1118AM" xfId="4297"/>
    <cellStyle name="_Conformation Control List_ Tian Jian_A100-consolidation TB-2005 (28.12.06)_Note 18 - PUD_Evergreen Consolidation (RMB)-1118AM 2" xfId="16080"/>
    <cellStyle name="_Conformation Control List_ Tian Jian_A100-consolidation TB-2005 (28.12.06)_Note 18 - PUD_RPT-Evergreen-2006~2008 (RMB)" xfId="16082"/>
    <cellStyle name="_Conformation Control List_ Tian Jian_A100-consolidation TB-2005 (28.12.06)_Note 18 - PUD_RPT-Evergreen-2006~2008 (RMB) 2" xfId="16085"/>
    <cellStyle name="_Conformation Control List_ Tian Jian_A100-consolidation TB-2005 (28.12.06)_PUD breakdown (25 May 07)" xfId="16086"/>
    <cellStyle name="_Conformation Control List_ Tian Jian_A100-consolidation TB-2005 (28.12.06)_PUD breakdown (25 May 07) 1" xfId="16087"/>
    <cellStyle name="_Conformation Control List_ Tian Jian_A100-consolidation TB-2005 (28.12.06)_PUD breakdown (25 May 07) 1 2" xfId="16089"/>
    <cellStyle name="_Conformation Control List_ Tian Jian_A100-consolidation TB-2005 (28.12.06)_PUD breakdown (25 May 07) 2" xfId="16091"/>
    <cellStyle name="_Conformation Control List_ Tian Jian_A100-consolidation TB-2005 (28.12.06)_PUD breakdown (25 May 07) 2 2" xfId="16092"/>
    <cellStyle name="_Conformation Control List_ Tian Jian_A100-consolidation TB-2005 (28.12.06)_PUD breakdown (25 May 07) 3" xfId="16093"/>
    <cellStyle name="_Conformation Control List_ Tian Jian_A100-consolidation TB-2005 (28.12.06)_PUD breakdown (25 May 07)_Evergreen Consolidation (RMB)-1118AM" xfId="3811"/>
    <cellStyle name="_Conformation Control List_ Tian Jian_A100-consolidation TB-2005 (28.12.06)_PUD breakdown (25 May 07)_Evergreen Consolidation (RMB)-1118AM 2" xfId="3815"/>
    <cellStyle name="_Conformation Control List_ Tian Jian_A100-consolidation TB-2005 (28.12.06)_PUD breakdown (25 May 07)_RPT-Evergreen-2006~2008 (RMB)" xfId="16096"/>
    <cellStyle name="_Conformation Control List_ Tian Jian_A100-consolidation TB-2005 (28.12.06)_PUD breakdown (25 May 07)_RPT-Evergreen-2006~2008 (RMB) 2" xfId="16098"/>
    <cellStyle name="_Conformation Control List_ Tian Jian_A100-consolidation TB-2005 (28.12.06)_PUD by company (26 May 07)" xfId="16100"/>
    <cellStyle name="_Conformation Control List_ Tian Jian_A100-consolidation TB-2005 (28.12.06)_PUD by company (26 May 07) 1" xfId="16102"/>
    <cellStyle name="_Conformation Control List_ Tian Jian_A100-consolidation TB-2005 (28.12.06)_PUD by company (26 May 07) 1 2" xfId="8311"/>
    <cellStyle name="_Conformation Control List_ Tian Jian_A100-consolidation TB-2005 (28.12.06)_PUD by company (26 May 07) 2" xfId="16104"/>
    <cellStyle name="_Conformation Control List_ Tian Jian_A100-consolidation TB-2005 (28.12.06)_PUD by company (26 May 07) 2 2" xfId="16105"/>
    <cellStyle name="_Conformation Control List_ Tian Jian_A100-consolidation TB-2005 (28.12.06)_PUD by company (26 May 07) 3" xfId="4870"/>
    <cellStyle name="_Conformation Control List_ Tian Jian_A100-consolidation TB-2005 (28.12.06)_PUD by company (26 May 07)_Evergreen Consolidation (RMB)-1118AM" xfId="16107"/>
    <cellStyle name="_Conformation Control List_ Tian Jian_A100-consolidation TB-2005 (28.12.06)_PUD by company (26 May 07)_Evergreen Consolidation (RMB)-1118AM 2" xfId="16111"/>
    <cellStyle name="_Conformation Control List_ Tian Jian_A100-consolidation TB-2005 (28.12.06)_PUD by company (26 May 07)_RPT-Evergreen-2006~2008 (RMB)" xfId="16113"/>
    <cellStyle name="_Conformation Control List_ Tian Jian_A100-consolidation TB-2005 (28.12.06)_PUD by company (26 May 07)_RPT-Evergreen-2006~2008 (RMB) 2" xfId="16114"/>
    <cellStyle name="_Conformation Control List_ Tian Jian_A100-consolidation TB-2005 (28.12.06)_PUD by company (3 Sep 07)" xfId="16116"/>
    <cellStyle name="_Conformation Control List_ Tian Jian_A100-consolidation TB-2005 (28.12.06)_PUD by company (3 Sep 07) 1" xfId="9051"/>
    <cellStyle name="_Conformation Control List_ Tian Jian_A100-consolidation TB-2005 (28.12.06)_PUD by company (3 Sep 07) 1 2" xfId="16117"/>
    <cellStyle name="_Conformation Control List_ Tian Jian_A100-consolidation TB-2005 (28.12.06)_PUD by company (3 Sep 07) 2" xfId="16118"/>
    <cellStyle name="_Conformation Control List_ Tian Jian_A100-consolidation TB-2005 (28.12.06)_PUD by company (3 Sep 07) 2 2" xfId="16119"/>
    <cellStyle name="_Conformation Control List_ Tian Jian_A100-consolidation TB-2005 (28.12.06)_PUD by company (3 Sep 07) 3" xfId="12444"/>
    <cellStyle name="_Conformation Control List_ Tian Jian_A100-consolidation TB-2005 (28.12.06)_PUD by company (3 Sep 07)_Evergreen Consolidation (RMB)-1118AM" xfId="16122"/>
    <cellStyle name="_Conformation Control List_ Tian Jian_A100-consolidation TB-2005 (28.12.06)_PUD by company (3 Sep 07)_Evergreen Consolidation (RMB)-1118AM 2" xfId="16125"/>
    <cellStyle name="_Conformation Control List_ Tian Jian_A100-consolidation TB-2005 (28.12.06)_PUD by company (3 Sep 07)_RPT-Evergreen-2006~2008 (RMB)" xfId="16127"/>
    <cellStyle name="_Conformation Control List_ Tian Jian_A100-consolidation TB-2005 (28.12.06)_PUD by company (3 Sep 07)_RPT-Evergreen-2006~2008 (RMB) 2" xfId="16129"/>
    <cellStyle name="_Conformation Control List_ Tian Jian_A100-consolidation TB-2005 (28.12.06)_PUD to client" xfId="3177"/>
    <cellStyle name="_Conformation Control List_ Tian Jian_A100-consolidation TB-2005 (28.12.06)_PUD to client 1" xfId="6380"/>
    <cellStyle name="_Conformation Control List_ Tian Jian_A100-consolidation TB-2005 (28.12.06)_PUD to client 1 2" xfId="16130"/>
    <cellStyle name="_Conformation Control List_ Tian Jian_A100-consolidation TB-2005 (28.12.06)_PUD to client 2" xfId="16134"/>
    <cellStyle name="_Conformation Control List_ Tian Jian_A100-consolidation TB-2005 (28.12.06)_PUD to client 2 2" xfId="5651"/>
    <cellStyle name="_Conformation Control List_ Tian Jian_A100-consolidation TB-2005 (28.12.06)_PUD to client 3" xfId="16135"/>
    <cellStyle name="_Conformation Control List_ Tian Jian_A100-consolidation TB-2005 (28.12.06)_PUD to client_Evergreen Consolidation (RMB)-1118AM" xfId="7379"/>
    <cellStyle name="_Conformation Control List_ Tian Jian_A100-consolidation TB-2005 (28.12.06)_PUD to client_Evergreen Consolidation (RMB)-1118AM 2" xfId="16136"/>
    <cellStyle name="_Conformation Control List_ Tian Jian_A100-consolidation TB-2005 (28.12.06)_PUD to client_RPT-Evergreen-2006~2008 (RMB)" xfId="16138"/>
    <cellStyle name="_Conformation Control List_ Tian Jian_A100-consolidation TB-2005 (28.12.06)_PUD to client_RPT-Evergreen-2006~2008 (RMB) 2" xfId="16141"/>
    <cellStyle name="_Conformation Control List_ Tian Jian_A100-consolidation TB-2005 (28.12.06)_RPT-Evergreen-2006~2008 (RMB)" xfId="16142"/>
    <cellStyle name="_Conformation Control List_ Tian Jian_A100-consolidation TB-2005 (28.12.06)_RPT-Evergreen-2006~2008 (RMB) 2" xfId="16143"/>
    <cellStyle name="_Conformation Control List_ Tian Jian_A100-consolidation TB-2005 (5.3.07)_single co" xfId="16144"/>
    <cellStyle name="_Conformation Control List_ Tian Jian_A100-consolidation TB-2005 (5.3.07)_single co 1" xfId="16146"/>
    <cellStyle name="_Conformation Control List_ Tian Jian_A100-consolidation TB-2005 (5.3.07)_single co 1 2" xfId="16149"/>
    <cellStyle name="_Conformation Control List_ Tian Jian_A100-consolidation TB-2005 (5.3.07)_single co 2" xfId="16152"/>
    <cellStyle name="_Conformation Control List_ Tian Jian_A100-consolidation TB-2005 (5.3.07)_single co 2 2" xfId="16155"/>
    <cellStyle name="_Conformation Control List_ Tian Jian_A100-consolidation TB-2005 (5.3.07)_single co 3" xfId="16161"/>
    <cellStyle name="_Conformation Control List_ Tian Jian_A100-consolidation TB-2005 (5.3.07)_single co_Evergreen Consolidation (RMB)-1118AM" xfId="16164"/>
    <cellStyle name="_Conformation Control List_ Tian Jian_A100-consolidation TB-2005 (5.3.07)_single co_Evergreen Consolidation (RMB)-1118AM 2" xfId="16165"/>
    <cellStyle name="_Conformation Control List_ Tian Jian_A100-consolidation TB-2005 (5.3.07)_single co_RPT-Evergreen-2006~2008 (RMB)" xfId="14373"/>
    <cellStyle name="_Conformation Control List_ Tian Jian_A100-consolidation TB-2005 (5.3.07)_single co_RPT-Evergreen-2006~2008 (RMB) 2" xfId="1851"/>
    <cellStyle name="_Conformation Control List_ Tian Jian_A100-consolidation TB-2005 (Sam)" xfId="16166"/>
    <cellStyle name="_Conformation Control List_ Tian Jian_A100-consolidation TB-2005 (Sam) 1" xfId="7942"/>
    <cellStyle name="_Conformation Control List_ Tian Jian_A100-consolidation TB-2005 (Sam) 1 2" xfId="9732"/>
    <cellStyle name="_Conformation Control List_ Tian Jian_A100-consolidation TB-2005 (Sam) 2" xfId="12158"/>
    <cellStyle name="_Conformation Control List_ Tian Jian_A100-consolidation TB-2005 (Sam) 2 2" xfId="16167"/>
    <cellStyle name="_Conformation Control List_ Tian Jian_A100-consolidation TB-2005 (Sam) 3" xfId="12559"/>
    <cellStyle name="_Conformation Control List_ Tian Jian_A100-consolidation TB-2005 (Sam)_Evergreen Consolidation (RMB)-1118AM" xfId="16168"/>
    <cellStyle name="_Conformation Control List_ Tian Jian_A100-consolidation TB-2005 (Sam)_Evergreen Consolidation (RMB)-1118AM 2" xfId="16170"/>
    <cellStyle name="_Conformation Control List_ Tian Jian_A100-consolidation TB-2005 (Sam)_RPT-Evergreen-2006~2008 (RMB)" xfId="16171"/>
    <cellStyle name="_Conformation Control List_ Tian Jian_A100-consolidation TB-2005 (Sam)_RPT-Evergreen-2006~2008 (RMB) 2" xfId="16172"/>
    <cellStyle name="_Conformation Control List_ Tian Jian_A100-consolidation TB-2006 (5.3.07)_single co" xfId="16173"/>
    <cellStyle name="_Conformation Control List_ Tian Jian_A100-consolidation TB-2006 (5.3.07)_single co 1" xfId="16175"/>
    <cellStyle name="_Conformation Control List_ Tian Jian_A100-consolidation TB-2006 (5.3.07)_single co 1 2" xfId="16177"/>
    <cellStyle name="_Conformation Control List_ Tian Jian_A100-consolidation TB-2006 (5.3.07)_single co 2" xfId="16178"/>
    <cellStyle name="_Conformation Control List_ Tian Jian_A100-consolidation TB-2006 (5.3.07)_single co 2 2" xfId="16180"/>
    <cellStyle name="_Conformation Control List_ Tian Jian_A100-consolidation TB-2006 (5.3.07)_single co 3" xfId="16184"/>
    <cellStyle name="_Conformation Control List_ Tian Jian_A100-consolidation TB-2006 (5.3.07)_single co_Evergreen Consolidation (RMB)-1118AM" xfId="9605"/>
    <cellStyle name="_Conformation Control List_ Tian Jian_A100-consolidation TB-2006 (5.3.07)_single co_Evergreen Consolidation (RMB)-1118AM 2" xfId="16186"/>
    <cellStyle name="_Conformation Control List_ Tian Jian_A100-consolidation TB-2006 (5.3.07)_single co_RPT-Evergreen-2006~2008 (RMB)" xfId="14829"/>
    <cellStyle name="_Conformation Control List_ Tian Jian_A100-consolidation TB-2006 (5.3.07)_single co_RPT-Evergreen-2006~2008 (RMB) 2" xfId="4030"/>
    <cellStyle name="_Conformation Control List_ Tian Jian_A100-consolidation TB-2006 (Eric)" xfId="16189"/>
    <cellStyle name="_Conformation Control List_ Tian Jian_A100-consolidation TB-2006 (Eric) 1" xfId="16190"/>
    <cellStyle name="_Conformation Control List_ Tian Jian_A100-consolidation TB-2006 (Eric) 1 2" xfId="16192"/>
    <cellStyle name="_Conformation Control List_ Tian Jian_A100-consolidation TB-2006 (Eric) 2" xfId="16197"/>
    <cellStyle name="_Conformation Control List_ Tian Jian_A100-consolidation TB-2006 (Eric) 2 2" xfId="16198"/>
    <cellStyle name="_Conformation Control List_ Tian Jian_A100-consolidation TB-2006 (Eric) 3" xfId="16199"/>
    <cellStyle name="_Conformation Control List_ Tian Jian_A100-consolidation TB-2006 (Eric)_Evergreen Consolidation (RMB)-1118AM" xfId="16200"/>
    <cellStyle name="_Conformation Control List_ Tian Jian_A100-consolidation TB-2006 (Eric)_Evergreen Consolidation (RMB)-1118AM 2" xfId="16201"/>
    <cellStyle name="_Conformation Control List_ Tian Jian_A100-consolidation TB-2006 (Eric)_RPT-Evergreen-2006~2008 (RMB)" xfId="16202"/>
    <cellStyle name="_Conformation Control List_ Tian Jian_A100-consolidation TB-2006 (Eric)_RPT-Evergreen-2006~2008 (RMB) 2" xfId="16205"/>
    <cellStyle name="_Conformation Control List_ Tian Jian_adj list_to client_30.7.07" xfId="16206"/>
    <cellStyle name="_Conformation Control List_ Tian Jian_adj list_to client_30.7.07 1" xfId="9137"/>
    <cellStyle name="_Conformation Control List_ Tian Jian_adj list_to client_30.7.07 1 2" xfId="14528"/>
    <cellStyle name="_Conformation Control List_ Tian Jian_adj list_to client_30.7.07 2" xfId="16208"/>
    <cellStyle name="_Conformation Control List_ Tian Jian_adj list_to client_30.7.07 2 2" xfId="16209"/>
    <cellStyle name="_Conformation Control List_ Tian Jian_adj list_to client_30.7.07 3" xfId="16212"/>
    <cellStyle name="_Conformation Control List_ Tian Jian_adj list_to client_30.7.07_Evergreen Consolidation (RMB)-1118AM" xfId="16214"/>
    <cellStyle name="_Conformation Control List_ Tian Jian_adj list_to client_30.7.07_Evergreen Consolidation (RMB)-1118AM 2" xfId="16216"/>
    <cellStyle name="_Conformation Control List_ Tian Jian_adj list_to client_30.7.07_RPT-Evergreen-2006~2008 (RMB)" xfId="16220"/>
    <cellStyle name="_Conformation Control List_ Tian Jian_adj list_to client_30.7.07_RPT-Evergreen-2006~2008 (RMB) 2" xfId="16221"/>
    <cellStyle name="_Conformation Control List_ Tian Jian_A-Xinhengchang_04&amp;05_25.4.07" xfId="16222"/>
    <cellStyle name="_Conformation Control List_ Tian Jian_A-Xinhengchang_04&amp;05_25.4.07 1" xfId="16224"/>
    <cellStyle name="_Conformation Control List_ Tian Jian_A-Xinhengchang_04&amp;05_25.4.07 1 2" xfId="16227"/>
    <cellStyle name="_Conformation Control List_ Tian Jian_A-Xinhengchang_04&amp;05_25.4.07 2" xfId="16229"/>
    <cellStyle name="_Conformation Control List_ Tian Jian_A-Xinhengchang_04&amp;05_25.4.07 2 2" xfId="16231"/>
    <cellStyle name="_Conformation Control List_ Tian Jian_A-Xinhengchang_04&amp;05_25.4.07 3" xfId="16232"/>
    <cellStyle name="_Conformation Control List_ Tian Jian_A-Xinhengchang_04&amp;05_25.4.07_Evergreen Consolidation (RMB)-1118AM" xfId="16235"/>
    <cellStyle name="_Conformation Control List_ Tian Jian_A-Xinhengchang_04&amp;05_25.4.07_Evergreen Consolidation (RMB)-1118AM 2" xfId="16236"/>
    <cellStyle name="_Conformation Control List_ Tian Jian_A-Xinhengchang_04&amp;05_25.4.07_RPT-Evergreen-2006~2008 (RMB)" xfId="6445"/>
    <cellStyle name="_Conformation Control List_ Tian Jian_A-Xinhengchang_04&amp;05_25.4.07_RPT-Evergreen-2006~2008 (RMB) 2" xfId="10266"/>
    <cellStyle name="_Conformation Control List_ Tian Jian_A-Xinhengchang_06_30.4.07" xfId="16237"/>
    <cellStyle name="_Conformation Control List_ Tian Jian_A-Xinhengchang_06_30.4.07 1" xfId="16238"/>
    <cellStyle name="_Conformation Control List_ Tian Jian_A-Xinhengchang_06_30.4.07 1 2" xfId="16239"/>
    <cellStyle name="_Conformation Control List_ Tian Jian_A-Xinhengchang_06_30.4.07 2" xfId="16240"/>
    <cellStyle name="_Conformation Control List_ Tian Jian_A-Xinhengchang_06_30.4.07 2 2" xfId="16241"/>
    <cellStyle name="_Conformation Control List_ Tian Jian_A-Xinhengchang_06_30.4.07 3" xfId="16242"/>
    <cellStyle name="_Conformation Control List_ Tian Jian_A-Xinhengchang_06_30.4.07_Evergreen Consolidation (RMB)-1118AM" xfId="16244"/>
    <cellStyle name="_Conformation Control List_ Tian Jian_A-Xinhengchang_06_30.4.07_Evergreen Consolidation (RMB)-1118AM 2" xfId="16245"/>
    <cellStyle name="_Conformation Control List_ Tian Jian_A-Xinhengchang_06_30.4.07_RPT-Evergreen-2006~2008 (RMB)" xfId="16246"/>
    <cellStyle name="_Conformation Control List_ Tian Jian_A-Xinhengchang_06_30.4.07_RPT-Evergreen-2006~2008 (RMB) 2" xfId="16248"/>
    <cellStyle name="_Conformation Control List_ Tian Jian_C600 - PUD Aug 2007" xfId="16250"/>
    <cellStyle name="_Conformation Control List_ Tian Jian_C600 - PUD Aug 2007 1" xfId="16252"/>
    <cellStyle name="_Conformation Control List_ Tian Jian_C600 - PUD Aug 2007 1 2" xfId="4434"/>
    <cellStyle name="_Conformation Control List_ Tian Jian_C600 - PUD Aug 2007 2" xfId="16253"/>
    <cellStyle name="_Conformation Control List_ Tian Jian_C600 - PUD Aug 2007 2 2" xfId="16255"/>
    <cellStyle name="_Conformation Control List_ Tian Jian_C600 - PUD Aug 2007 3" xfId="9038"/>
    <cellStyle name="_Conformation Control List_ Tian Jian_C600 - PUD Aug 2007_Evergreen Consolidation (RMB)-1118AM" xfId="16257"/>
    <cellStyle name="_Conformation Control List_ Tian Jian_C600 - PUD Aug 2007_Evergreen Consolidation (RMB)-1118AM 2" xfId="16259"/>
    <cellStyle name="_Conformation Control List_ Tian Jian_C600 - PUD Aug 2007_RPT-Evergreen-2006~2008 (RMB)" xfId="16262"/>
    <cellStyle name="_Conformation Control List_ Tian Jian_C600 - PUD Aug 2007_RPT-Evergreen-2006~2008 (RMB) 2" xfId="12855"/>
    <cellStyle name="_Conformation Control List_ Tian Jian_CLA Outstanding" xfId="16263"/>
    <cellStyle name="_Conformation Control List_ Tian Jian_CLA Outstanding 1" xfId="16264"/>
    <cellStyle name="_Conformation Control List_ Tian Jian_CLA Outstanding 1 2" xfId="16265"/>
    <cellStyle name="_Conformation Control List_ Tian Jian_CLA Outstanding 2" xfId="2147"/>
    <cellStyle name="_Conformation Control List_ Tian Jian_CLA Outstanding 2 2" xfId="2150"/>
    <cellStyle name="_Conformation Control List_ Tian Jian_CLA Outstanding 3" xfId="2152"/>
    <cellStyle name="_Conformation Control List_ Tian Jian_CLA Outstanding_Evergreen Consolidation (RMB)-1118AM" xfId="16266"/>
    <cellStyle name="_Conformation Control List_ Tian Jian_CLA Outstanding_Evergreen Consolidation (RMB)-1118AM 2" xfId="16267"/>
    <cellStyle name="_Conformation Control List_ Tian Jian_CLA Outstanding_RPT-Evergreen-2006~2008 (RMB)" xfId="16269"/>
    <cellStyle name="_Conformation Control List_ Tian Jian_CLA Outstanding_RPT-Evergreen-2006~2008 (RMB) 2" xfId="16271"/>
    <cellStyle name="_Conformation Control List_ Tian Jian_Client late adjustment_040407" xfId="16275"/>
    <cellStyle name="_Conformation Control List_ Tian Jian_Client late adjustment_040407 1" xfId="16277"/>
    <cellStyle name="_Conformation Control List_ Tian Jian_Client late adjustment_040407 1 2" xfId="16280"/>
    <cellStyle name="_Conformation Control List_ Tian Jian_Client late adjustment_040407 2" xfId="16283"/>
    <cellStyle name="_Conformation Control List_ Tian Jian_Client late adjustment_040407 2 2" xfId="16286"/>
    <cellStyle name="_Conformation Control List_ Tian Jian_Client late adjustment_040407 3" xfId="16289"/>
    <cellStyle name="_Conformation Control List_ Tian Jian_Client late adjustment_040407_Evergreen Consolidation (RMB)-1118AM" xfId="16291"/>
    <cellStyle name="_Conformation Control List_ Tian Jian_Client late adjustment_040407_Evergreen Consolidation (RMB)-1118AM 2" xfId="16294"/>
    <cellStyle name="_Conformation Control List_ Tian Jian_Client late adjustment_040407_RPT-Evergreen-2006~2008 (RMB)" xfId="16298"/>
    <cellStyle name="_Conformation Control List_ Tian Jian_Client late adjustment_040407_RPT-Evergreen-2006~2008 (RMB) 2" xfId="8314"/>
    <cellStyle name="_Conformation Control List_ Tian Jian_Client late adjustment_250207" xfId="16300"/>
    <cellStyle name="_Conformation Control List_ Tian Jian_Client late adjustment_250207 1" xfId="16301"/>
    <cellStyle name="_Conformation Control List_ Tian Jian_Client late adjustment_250207 1 2" xfId="14502"/>
    <cellStyle name="_Conformation Control List_ Tian Jian_Client late adjustment_250207 2" xfId="16302"/>
    <cellStyle name="_Conformation Control List_ Tian Jian_Client late adjustment_250207 2 2" xfId="16303"/>
    <cellStyle name="_Conformation Control List_ Tian Jian_Client late adjustment_250207 3" xfId="16304"/>
    <cellStyle name="_Conformation Control List_ Tian Jian_Client late adjustment_250207_Evergreen Consolidation (RMB)-1118AM" xfId="16305"/>
    <cellStyle name="_Conformation Control List_ Tian Jian_Client late adjustment_250207_Evergreen Consolidation (RMB)-1118AM 2" xfId="16307"/>
    <cellStyle name="_Conformation Control List_ Tian Jian_Client late adjustment_250207_RPT-Evergreen-2006~2008 (RMB)" xfId="16309"/>
    <cellStyle name="_Conformation Control List_ Tian Jian_Client late adjustment_250207_RPT-Evergreen-2006~2008 (RMB) 2" xfId="16310"/>
    <cellStyle name="_Conformation Control List_ Tian Jian_Current account with Mr(1)(1). Kong" xfId="16311"/>
    <cellStyle name="_Conformation Control List_ Tian Jian_Current account with Mr(1)(1). Kong 1" xfId="16313"/>
    <cellStyle name="_Conformation Control List_ Tian Jian_Current account with Mr(1)(1). Kong 1 2" xfId="16315"/>
    <cellStyle name="_Conformation Control List_ Tian Jian_Current account with Mr(1)(1). Kong 2" xfId="16318"/>
    <cellStyle name="_Conformation Control List_ Tian Jian_Current account with Mr(1)(1). Kong 2 2" xfId="16320"/>
    <cellStyle name="_Conformation Control List_ Tian Jian_Current account with Mr(1)(1). Kong 3" xfId="16321"/>
    <cellStyle name="_Conformation Control List_ Tian Jian_Current account with Mr(1)(1). Kong_Client late adjustment_040407" xfId="16323"/>
    <cellStyle name="_Conformation Control List_ Tian Jian_Current account with Mr(1)(1). Kong_Client late adjustment_040407 1" xfId="16324"/>
    <cellStyle name="_Conformation Control List_ Tian Jian_Current account with Mr(1)(1). Kong_Client late adjustment_040407 1 2" xfId="16325"/>
    <cellStyle name="_Conformation Control List_ Tian Jian_Current account with Mr(1)(1). Kong_Client late adjustment_040407 2" xfId="16326"/>
    <cellStyle name="_Conformation Control List_ Tian Jian_Current account with Mr(1)(1). Kong_Client late adjustment_040407 2 2" xfId="16327"/>
    <cellStyle name="_Conformation Control List_ Tian Jian_Current account with Mr(1)(1). Kong_Client late adjustment_040407 3" xfId="16328"/>
    <cellStyle name="_Conformation Control List_ Tian Jian_Current account with Mr(1)(1). Kong_Client late adjustment_040407_Evergreen Consolidation (RMB)-1118AM" xfId="16330"/>
    <cellStyle name="_Conformation Control List_ Tian Jian_Current account with Mr(1)(1). Kong_Client late adjustment_040407_Evergreen Consolidation (RMB)-1118AM 2" xfId="16332"/>
    <cellStyle name="_Conformation Control List_ Tian Jian_Current account with Mr(1)(1). Kong_Client late adjustment_040407_RPT-Evergreen-2006~2008 (RMB)" xfId="16333"/>
    <cellStyle name="_Conformation Control List_ Tian Jian_Current account with Mr(1)(1). Kong_Client late adjustment_040407_RPT-Evergreen-2006~2008 (RMB) 2" xfId="16334"/>
    <cellStyle name="_Conformation Control List_ Tian Jian_Current account with Mr(1)(1). Kong_Evergreen Consolidation (RMB)-1118AM" xfId="16336"/>
    <cellStyle name="_Conformation Control List_ Tian Jian_Current account with Mr(1)(1). Kong_Evergreen Consolidation (RMB)-1118AM 2" xfId="16337"/>
    <cellStyle name="_Conformation Control List_ Tian Jian_Current account with Mr(1)(1). Kong_RPT-Evergreen-2006~2008 (RMB)" xfId="16123"/>
    <cellStyle name="_Conformation Control List_ Tian Jian_Current account with Mr(1)(1). Kong_RPT-Evergreen-2006~2008 (RMB) 2" xfId="16126"/>
    <cellStyle name="_Conformation Control List_ Tian Jian_Current account with Mr(1)(1). Kong_暫掛其他應收款之工程項目支出明細_070507" xfId="1441"/>
    <cellStyle name="_Conformation Control List_ Tian Jian_Current account with Mr(1)(1). Kong_暫掛其他應收款之工程項目支出明細_070507 1" xfId="7644"/>
    <cellStyle name="_Conformation Control List_ Tian Jian_Current account with Mr(1)(1). Kong_暫掛其他應收款之工程項目支出明細_070507 1 2" xfId="16338"/>
    <cellStyle name="_Conformation Control List_ Tian Jian_Current account with Mr(1)(1). Kong_暫掛其他應收款之工程項目支出明細_070507 2" xfId="16340"/>
    <cellStyle name="_Conformation Control List_ Tian Jian_Current account with Mr(1)(1). Kong_暫掛其他應收款之工程項目支出明細_070507 2 2" xfId="16341"/>
    <cellStyle name="_Conformation Control List_ Tian Jian_Current account with Mr(1)(1). Kong_暫掛其他應收款之工程項目支出明細_070507 3" xfId="16342"/>
    <cellStyle name="_Conformation Control List_ Tian Jian_Current account with Mr(1)(1). Kong_暫掛其他應收款之工程項目支出明細_070507_Evergreen Consolidation (RMB)-1118AM" xfId="16343"/>
    <cellStyle name="_Conformation Control List_ Tian Jian_Current account with Mr(1)(1). Kong_暫掛其他應收款之工程項目支出明細_070507_Evergreen Consolidation (RMB)-1118AM 2" xfId="16345"/>
    <cellStyle name="_Conformation Control List_ Tian Jian_Current account with Mr(1)(1). Kong_暫掛其他應收款之工程項目支出明細_070507_RPT-Evergreen-2006~2008 (RMB)" xfId="16347"/>
    <cellStyle name="_Conformation Control List_ Tian Jian_Current account with Mr(1)(1). Kong_暫掛其他應收款之工程項目支出明細_070507_RPT-Evergreen-2006~2008 (RMB) 2" xfId="16350"/>
    <cellStyle name="_Conformation Control List_ Tian Jian_Current account with related parties 2006" xfId="10898"/>
    <cellStyle name="_Conformation Control List_ Tian Jian_Current account with related parties 2006 1" xfId="16354"/>
    <cellStyle name="_Conformation Control List_ Tian Jian_Current account with related parties 2006 1 2" xfId="16356"/>
    <cellStyle name="_Conformation Control List_ Tian Jian_Current account with related parties 2006 2" xfId="10901"/>
    <cellStyle name="_Conformation Control List_ Tian Jian_Current account with related parties 2006 2 2" xfId="16362"/>
    <cellStyle name="_Conformation Control List_ Tian Jian_Current account with related parties 2006 3" xfId="16364"/>
    <cellStyle name="_Conformation Control List_ Tian Jian_Current account with related parties 2006_Client late adjustment_040407" xfId="16365"/>
    <cellStyle name="_Conformation Control List_ Tian Jian_Current account with related parties 2006_Client late adjustment_040407 1" xfId="16366"/>
    <cellStyle name="_Conformation Control List_ Tian Jian_Current account with related parties 2006_Client late adjustment_040407 1 2" xfId="16367"/>
    <cellStyle name="_Conformation Control List_ Tian Jian_Current account with related parties 2006_Client late adjustment_040407 2" xfId="16368"/>
    <cellStyle name="_Conformation Control List_ Tian Jian_Current account with related parties 2006_Client late adjustment_040407 2 2" xfId="16369"/>
    <cellStyle name="_Conformation Control List_ Tian Jian_Current account with related parties 2006_Client late adjustment_040407 3" xfId="14200"/>
    <cellStyle name="_Conformation Control List_ Tian Jian_Current account with related parties 2006_Client late adjustment_040407_Evergreen Consolidation (RMB)-1118AM" xfId="16370"/>
    <cellStyle name="_Conformation Control List_ Tian Jian_Current account with related parties 2006_Client late adjustment_040407_Evergreen Consolidation (RMB)-1118AM 2" xfId="16371"/>
    <cellStyle name="_Conformation Control List_ Tian Jian_Current account with related parties 2006_Client late adjustment_040407_RPT-Evergreen-2006~2008 (RMB)" xfId="16372"/>
    <cellStyle name="_Conformation Control List_ Tian Jian_Current account with related parties 2006_Client late adjustment_040407_RPT-Evergreen-2006~2008 (RMB) 2" xfId="16375"/>
    <cellStyle name="_Conformation Control List_ Tian Jian_Current account with related parties 2006_Evergreen Consolidation (RMB)-1118AM" xfId="7328"/>
    <cellStyle name="_Conformation Control List_ Tian Jian_Current account with related parties 2006_Evergreen Consolidation (RMB)-1118AM 2" xfId="16376"/>
    <cellStyle name="_Conformation Control List_ Tian Jian_Current account with related parties 2006_RPT-Evergreen-2006~2008 (RMB)" xfId="14201"/>
    <cellStyle name="_Conformation Control List_ Tian Jian_Current account with related parties 2006_RPT-Evergreen-2006~2008 (RMB) 2" xfId="16377"/>
    <cellStyle name="_Conformation Control List_ Tian Jian_Current account with related parties 2006_暫掛其他應收款之工程項目支出明細_070507" xfId="16379"/>
    <cellStyle name="_Conformation Control List_ Tian Jian_Current account with related parties 2006_暫掛其他應收款之工程項目支出明細_070507 1" xfId="16381"/>
    <cellStyle name="_Conformation Control List_ Tian Jian_Current account with related parties 2006_暫掛其他應收款之工程項目支出明細_070507 1 2" xfId="16383"/>
    <cellStyle name="_Conformation Control List_ Tian Jian_Current account with related parties 2006_暫掛其他應收款之工程項目支出明細_070507 2" xfId="16384"/>
    <cellStyle name="_Conformation Control List_ Tian Jian_Current account with related parties 2006_暫掛其他應收款之工程項目支出明細_070507 2 2" xfId="16385"/>
    <cellStyle name="_Conformation Control List_ Tian Jian_Current account with related parties 2006_暫掛其他應收款之工程項目支出明細_070507 3" xfId="16386"/>
    <cellStyle name="_Conformation Control List_ Tian Jian_Current account with related parties 2006_暫掛其他應收款之工程項目支出明細_070507_Evergreen Consolidation (RMB)-1118AM" xfId="16387"/>
    <cellStyle name="_Conformation Control List_ Tian Jian_Current account with related parties 2006_暫掛其他應收款之工程項目支出明細_070507_Evergreen Consolidation (RMB)-1118AM 2" xfId="16390"/>
    <cellStyle name="_Conformation Control List_ Tian Jian_Current account with related parties 2006_暫掛其他應收款之工程項目支出明細_070507_RPT-Evergreen-2006~2008 (RMB)" xfId="16393"/>
    <cellStyle name="_Conformation Control List_ Tian Jian_Current account with related parties 2006_暫掛其他應收款之工程項目支出明細_070507_RPT-Evergreen-2006~2008 (RMB) 2" xfId="16396"/>
    <cellStyle name="_Conformation Control List_ Tian Jian_Determiniation of PM, TE, SAD" xfId="16399"/>
    <cellStyle name="_Conformation Control List_ Tian Jian_Determiniation of PM, TE, SAD 1" xfId="15620"/>
    <cellStyle name="_Conformation Control List_ Tian Jian_Determiniation of PM, TE, SAD 1 2" xfId="15632"/>
    <cellStyle name="_Conformation Control List_ Tian Jian_Determiniation of PM, TE, SAD 2" xfId="16400"/>
    <cellStyle name="_Conformation Control List_ Tian Jian_Determiniation of PM, TE, SAD 2 2" xfId="16401"/>
    <cellStyle name="_Conformation Control List_ Tian Jian_Determiniation of PM, TE, SAD 3" xfId="10705"/>
    <cellStyle name="_Conformation Control List_ Tian Jian_Determiniation of PM, TE, SAD_Evergreen Consolidation (RMB)-1118AM" xfId="16402"/>
    <cellStyle name="_Conformation Control List_ Tian Jian_Determiniation of PM, TE, SAD_Evergreen Consolidation (RMB)-1118AM 2" xfId="16403"/>
    <cellStyle name="_Conformation Control List_ Tian Jian_Determiniation of PM, TE, SAD_RPT-Evergreen-2006~2008 (RMB)" xfId="2829"/>
    <cellStyle name="_Conformation Control List_ Tian Jian_Determiniation of PM, TE, SAD_RPT-Evergreen-2006~2008 (RMB) 2" xfId="16406"/>
    <cellStyle name="_Conformation Control List_ Tian Jian_Evergreen Consolidation (RMB)-1118AM" xfId="16409"/>
    <cellStyle name="_Conformation Control List_ Tian Jian_Evergreen Consolidation (RMB)-1118AM 2" xfId="16411"/>
    <cellStyle name="_Conformation Control List_ Tian Jian_Hejing adj list_to client_24.7.07" xfId="1272"/>
    <cellStyle name="_Conformation Control List_ Tian Jian_Hejing adj list_to client_24.7.07 1" xfId="16412"/>
    <cellStyle name="_Conformation Control List_ Tian Jian_Hejing adj list_to client_24.7.07 1 2" xfId="16413"/>
    <cellStyle name="_Conformation Control List_ Tian Jian_Hejing adj list_to client_24.7.07 2" xfId="1196"/>
    <cellStyle name="_Conformation Control List_ Tian Jian_Hejing adj list_to client_24.7.07 2 2" xfId="16415"/>
    <cellStyle name="_Conformation Control List_ Tian Jian_Hejing adj list_to client_24.7.07 3" xfId="16416"/>
    <cellStyle name="_Conformation Control List_ Tian Jian_Hejing adj list_to client_24.7.07_Evergreen Consolidation (RMB)-1118AM" xfId="16419"/>
    <cellStyle name="_Conformation Control List_ Tian Jian_Hejing adj list_to client_24.7.07_Evergreen Consolidation (RMB)-1118AM 2" xfId="16421"/>
    <cellStyle name="_Conformation Control List_ Tian Jian_Hejing adj list_to client_24.7.07_RPT-Evergreen-2006~2008 (RMB)" xfId="16422"/>
    <cellStyle name="_Conformation Control List_ Tian Jian_Hejing adj list_to client_24.7.07_RPT-Evergreen-2006~2008 (RMB) 2" xfId="16424"/>
    <cellStyle name="_Conformation Control List_ Tian Jian_Note 18 - PUD" xfId="16426"/>
    <cellStyle name="_Conformation Control List_ Tian Jian_Note 18 - PUD 1" xfId="16427"/>
    <cellStyle name="_Conformation Control List_ Tian Jian_Note 18 - PUD 1 2" xfId="16428"/>
    <cellStyle name="_Conformation Control List_ Tian Jian_Note 18 - PUD 2" xfId="16429"/>
    <cellStyle name="_Conformation Control List_ Tian Jian_Note 18 - PUD 2 2" xfId="16431"/>
    <cellStyle name="_Conformation Control List_ Tian Jian_Note 18 - PUD 3" xfId="11949"/>
    <cellStyle name="_Conformation Control List_ Tian Jian_Note 18 - PUD_Evergreen Consolidation (RMB)-1118AM" xfId="7002"/>
    <cellStyle name="_Conformation Control List_ Tian Jian_Note 18 - PUD_Evergreen Consolidation (RMB)-1118AM 2" xfId="7006"/>
    <cellStyle name="_Conformation Control List_ Tian Jian_Note 18 - PUD_RPT-Evergreen-2006~2008 (RMB)" xfId="16432"/>
    <cellStyle name="_Conformation Control List_ Tian Jian_Note 18 - PUD_RPT-Evergreen-2006~2008 (RMB) 2" xfId="16436"/>
    <cellStyle name="_Conformation Control List_ Tian Jian_PMTE (23.1.07)" xfId="14754"/>
    <cellStyle name="_Conformation Control List_ Tian Jian_PMTE (23.1.07) 1" xfId="16439"/>
    <cellStyle name="_Conformation Control List_ Tian Jian_PMTE (23.1.07) 1 2" xfId="5129"/>
    <cellStyle name="_Conformation Control List_ Tian Jian_PMTE (23.1.07) 2" xfId="16444"/>
    <cellStyle name="_Conformation Control List_ Tian Jian_PMTE (23.1.07) 2 2" xfId="6623"/>
    <cellStyle name="_Conformation Control List_ Tian Jian_PMTE (23.1.07) 3" xfId="16446"/>
    <cellStyle name="_Conformation Control List_ Tian Jian_PMTE (23.1.07)_Evergreen Consolidation (RMB)-1118AM" xfId="16448"/>
    <cellStyle name="_Conformation Control List_ Tian Jian_PMTE (23.1.07)_Evergreen Consolidation (RMB)-1118AM 2" xfId="16449"/>
    <cellStyle name="_Conformation Control List_ Tian Jian_PMTE (23.1.07)_RPT-Evergreen-2006~2008 (RMB)" xfId="16451"/>
    <cellStyle name="_Conformation Control List_ Tian Jian_PMTE (23.1.07)_RPT-Evergreen-2006~2008 (RMB) 2" xfId="16452"/>
    <cellStyle name="_Conformation Control List_ Tian Jian_PMTE (8.1.07)" xfId="16454"/>
    <cellStyle name="_Conformation Control List_ Tian Jian_PMTE (8.1.07) 1" xfId="16458"/>
    <cellStyle name="_Conformation Control List_ Tian Jian_PMTE (8.1.07) 1 2" xfId="16460"/>
    <cellStyle name="_Conformation Control List_ Tian Jian_PMTE (8.1.07) 2" xfId="16462"/>
    <cellStyle name="_Conformation Control List_ Tian Jian_PMTE (8.1.07) 2 2" xfId="10247"/>
    <cellStyle name="_Conformation Control List_ Tian Jian_PMTE (8.1.07) 3" xfId="16463"/>
    <cellStyle name="_Conformation Control List_ Tian Jian_PMTE (8.1.07)_C600 - PUD Aug 2007" xfId="16465"/>
    <cellStyle name="_Conformation Control List_ Tian Jian_PMTE (8.1.07)_C600 - PUD Aug 2007 1" xfId="3910"/>
    <cellStyle name="_Conformation Control List_ Tian Jian_PMTE (8.1.07)_C600 - PUD Aug 2007 1 2" xfId="16467"/>
    <cellStyle name="_Conformation Control List_ Tian Jian_PMTE (8.1.07)_C600 - PUD Aug 2007 2" xfId="16469"/>
    <cellStyle name="_Conformation Control List_ Tian Jian_PMTE (8.1.07)_C600 - PUD Aug 2007 2 2" xfId="16472"/>
    <cellStyle name="_Conformation Control List_ Tian Jian_PMTE (8.1.07)_C600 - PUD Aug 2007 3" xfId="16473"/>
    <cellStyle name="_Conformation Control List_ Tian Jian_PMTE (8.1.07)_C600 - PUD Aug 2007_Evergreen Consolidation (RMB)-1118AM" xfId="16474"/>
    <cellStyle name="_Conformation Control List_ Tian Jian_PMTE (8.1.07)_C600 - PUD Aug 2007_Evergreen Consolidation (RMB)-1118AM 2" xfId="16475"/>
    <cellStyle name="_Conformation Control List_ Tian Jian_PMTE (8.1.07)_C600 - PUD Aug 2007_RPT-Evergreen-2006~2008 (RMB)" xfId="16476"/>
    <cellStyle name="_Conformation Control List_ Tian Jian_PMTE (8.1.07)_C600 - PUD Aug 2007_RPT-Evergreen-2006~2008 (RMB) 2" xfId="7225"/>
    <cellStyle name="_Conformation Control List_ Tian Jian_PMTE (8.1.07)_Evergreen Consolidation (RMB)-1118AM" xfId="16477"/>
    <cellStyle name="_Conformation Control List_ Tian Jian_PMTE (8.1.07)_Evergreen Consolidation (RMB)-1118AM 2" xfId="13563"/>
    <cellStyle name="_Conformation Control List_ Tian Jian_PMTE (8.1.07)_Hejing adj list_to client_24.7.07" xfId="16478"/>
    <cellStyle name="_Conformation Control List_ Tian Jian_PMTE (8.1.07)_Hejing adj list_to client_24.7.07 1" xfId="16480"/>
    <cellStyle name="_Conformation Control List_ Tian Jian_PMTE (8.1.07)_Hejing adj list_to client_24.7.07 1 2" xfId="16483"/>
    <cellStyle name="_Conformation Control List_ Tian Jian_PMTE (8.1.07)_Hejing adj list_to client_24.7.07 2" xfId="16487"/>
    <cellStyle name="_Conformation Control List_ Tian Jian_PMTE (8.1.07)_Hejing adj list_to client_24.7.07 2 2" xfId="16489"/>
    <cellStyle name="_Conformation Control List_ Tian Jian_PMTE (8.1.07)_Hejing adj list_to client_24.7.07 3" xfId="13444"/>
    <cellStyle name="_Conformation Control List_ Tian Jian_PMTE (8.1.07)_Hejing adj list_to client_24.7.07_Evergreen Consolidation (RMB)-1118AM" xfId="15660"/>
    <cellStyle name="_Conformation Control List_ Tian Jian_PMTE (8.1.07)_Hejing adj list_to client_24.7.07_Evergreen Consolidation (RMB)-1118AM 2" xfId="16492"/>
    <cellStyle name="_Conformation Control List_ Tian Jian_PMTE (8.1.07)_Hejing adj list_to client_24.7.07_RPT-Evergreen-2006~2008 (RMB)" xfId="16494"/>
    <cellStyle name="_Conformation Control List_ Tian Jian_PMTE (8.1.07)_Hejing adj list_to client_24.7.07_RPT-Evergreen-2006~2008 (RMB) 2" xfId="16497"/>
    <cellStyle name="_Conformation Control List_ Tian Jian_PMTE (8.1.07)_Note 18 - PUD" xfId="1610"/>
    <cellStyle name="_Conformation Control List_ Tian Jian_PMTE (8.1.07)_Note 18 - PUD 1" xfId="16501"/>
    <cellStyle name="_Conformation Control List_ Tian Jian_PMTE (8.1.07)_Note 18 - PUD 1 2" xfId="16502"/>
    <cellStyle name="_Conformation Control List_ Tian Jian_PMTE (8.1.07)_Note 18 - PUD 2" xfId="16503"/>
    <cellStyle name="_Conformation Control List_ Tian Jian_PMTE (8.1.07)_Note 18 - PUD 2 2" xfId="16504"/>
    <cellStyle name="_Conformation Control List_ Tian Jian_PMTE (8.1.07)_Note 18 - PUD 3" xfId="16505"/>
    <cellStyle name="_Conformation Control List_ Tian Jian_PMTE (8.1.07)_Note 18 - PUD_Evergreen Consolidation (RMB)-1118AM" xfId="16506"/>
    <cellStyle name="_Conformation Control List_ Tian Jian_PMTE (8.1.07)_Note 18 - PUD_Evergreen Consolidation (RMB)-1118AM 2" xfId="16508"/>
    <cellStyle name="_Conformation Control List_ Tian Jian_PMTE (8.1.07)_Note 18 - PUD_RPT-Evergreen-2006~2008 (RMB)" xfId="16511"/>
    <cellStyle name="_Conformation Control List_ Tian Jian_PMTE (8.1.07)_Note 18 - PUD_RPT-Evergreen-2006~2008 (RMB) 2" xfId="16512"/>
    <cellStyle name="_Conformation Control List_ Tian Jian_PMTE (8.1.07)_PUD breakdown (25 May 07)" xfId="8145"/>
    <cellStyle name="_Conformation Control List_ Tian Jian_PMTE (8.1.07)_PUD breakdown (25 May 07) 1" xfId="16513"/>
    <cellStyle name="_Conformation Control List_ Tian Jian_PMTE (8.1.07)_PUD breakdown (25 May 07) 1 2" xfId="16514"/>
    <cellStyle name="_Conformation Control List_ Tian Jian_PMTE (8.1.07)_PUD breakdown (25 May 07) 2" xfId="16515"/>
    <cellStyle name="_Conformation Control List_ Tian Jian_PMTE (8.1.07)_PUD breakdown (25 May 07) 2 2" xfId="16516"/>
    <cellStyle name="_Conformation Control List_ Tian Jian_PMTE (8.1.07)_PUD breakdown (25 May 07) 3" xfId="16517"/>
    <cellStyle name="_Conformation Control List_ Tian Jian_PMTE (8.1.07)_PUD breakdown (25 May 07)_Evergreen Consolidation (RMB)-1118AM" xfId="16518"/>
    <cellStyle name="_Conformation Control List_ Tian Jian_PMTE (8.1.07)_PUD breakdown (25 May 07)_Evergreen Consolidation (RMB)-1118AM 2" xfId="16520"/>
    <cellStyle name="_Conformation Control List_ Tian Jian_PMTE (8.1.07)_PUD breakdown (25 May 07)_RPT-Evergreen-2006~2008 (RMB)" xfId="16522"/>
    <cellStyle name="_Conformation Control List_ Tian Jian_PMTE (8.1.07)_PUD breakdown (25 May 07)_RPT-Evergreen-2006~2008 (RMB) 2" xfId="9679"/>
    <cellStyle name="_Conformation Control List_ Tian Jian_PMTE (8.1.07)_PUD by company (26 May 07)" xfId="16523"/>
    <cellStyle name="_Conformation Control List_ Tian Jian_PMTE (8.1.07)_PUD by company (26 May 07) 1" xfId="16525"/>
    <cellStyle name="_Conformation Control List_ Tian Jian_PMTE (8.1.07)_PUD by company (26 May 07) 1 2" xfId="16526"/>
    <cellStyle name="_Conformation Control List_ Tian Jian_PMTE (8.1.07)_PUD by company (26 May 07) 2" xfId="16527"/>
    <cellStyle name="_Conformation Control List_ Tian Jian_PMTE (8.1.07)_PUD by company (26 May 07) 2 2" xfId="7474"/>
    <cellStyle name="_Conformation Control List_ Tian Jian_PMTE (8.1.07)_PUD by company (26 May 07) 3" xfId="16528"/>
    <cellStyle name="_Conformation Control List_ Tian Jian_PMTE (8.1.07)_PUD by company (26 May 07)_Evergreen Consolidation (RMB)-1118AM" xfId="2654"/>
    <cellStyle name="_Conformation Control List_ Tian Jian_PMTE (8.1.07)_PUD by company (26 May 07)_Evergreen Consolidation (RMB)-1118AM 2" xfId="2663"/>
    <cellStyle name="_Conformation Control List_ Tian Jian_PMTE (8.1.07)_PUD by company (26 May 07)_RPT-Evergreen-2006~2008 (RMB)" xfId="16530"/>
    <cellStyle name="_Conformation Control List_ Tian Jian_PMTE (8.1.07)_PUD by company (26 May 07)_RPT-Evergreen-2006~2008 (RMB) 2" xfId="16531"/>
    <cellStyle name="_Conformation Control List_ Tian Jian_PMTE (8.1.07)_PUD by company (3 Sep 07)" xfId="16532"/>
    <cellStyle name="_Conformation Control List_ Tian Jian_PMTE (8.1.07)_PUD by company (3 Sep 07) 1" xfId="16534"/>
    <cellStyle name="_Conformation Control List_ Tian Jian_PMTE (8.1.07)_PUD by company (3 Sep 07) 1 2" xfId="10320"/>
    <cellStyle name="_Conformation Control List_ Tian Jian_PMTE (8.1.07)_PUD by company (3 Sep 07) 2" xfId="16537"/>
    <cellStyle name="_Conformation Control List_ Tian Jian_PMTE (8.1.07)_PUD by company (3 Sep 07) 2 2" xfId="10347"/>
    <cellStyle name="_Conformation Control List_ Tian Jian_PMTE (8.1.07)_PUD by company (3 Sep 07) 3" xfId="16539"/>
    <cellStyle name="_Conformation Control List_ Tian Jian_PMTE (8.1.07)_PUD by company (3 Sep 07)_Evergreen Consolidation (RMB)-1118AM" xfId="16540"/>
    <cellStyle name="_Conformation Control List_ Tian Jian_PMTE (8.1.07)_PUD by company (3 Sep 07)_Evergreen Consolidation (RMB)-1118AM 2" xfId="16543"/>
    <cellStyle name="_Conformation Control List_ Tian Jian_PMTE (8.1.07)_PUD by company (3 Sep 07)_RPT-Evergreen-2006~2008 (RMB)" xfId="16544"/>
    <cellStyle name="_Conformation Control List_ Tian Jian_PMTE (8.1.07)_PUD by company (3 Sep 07)_RPT-Evergreen-2006~2008 (RMB) 2" xfId="16546"/>
    <cellStyle name="_Conformation Control List_ Tian Jian_PMTE (8.1.07)_PUD to client" xfId="16548"/>
    <cellStyle name="_Conformation Control List_ Tian Jian_PMTE (8.1.07)_PUD to client 1" xfId="15907"/>
    <cellStyle name="_Conformation Control List_ Tian Jian_PMTE (8.1.07)_PUD to client 1 2" xfId="6720"/>
    <cellStyle name="_Conformation Control List_ Tian Jian_PMTE (8.1.07)_PUD to client 2" xfId="12448"/>
    <cellStyle name="_Conformation Control List_ Tian Jian_PMTE (8.1.07)_PUD to client 2 2" xfId="12455"/>
    <cellStyle name="_Conformation Control List_ Tian Jian_PMTE (8.1.07)_PUD to client 3" xfId="16549"/>
    <cellStyle name="_Conformation Control List_ Tian Jian_PMTE (8.1.07)_PUD to client_Evergreen Consolidation (RMB)-1118AM" xfId="16550"/>
    <cellStyle name="_Conformation Control List_ Tian Jian_PMTE (8.1.07)_PUD to client_Evergreen Consolidation (RMB)-1118AM 2" xfId="16552"/>
    <cellStyle name="_Conformation Control List_ Tian Jian_PMTE (8.1.07)_PUD to client_RPT-Evergreen-2006~2008 (RMB)" xfId="16553"/>
    <cellStyle name="_Conformation Control List_ Tian Jian_PMTE (8.1.07)_PUD to client_RPT-Evergreen-2006~2008 (RMB) 2" xfId="16555"/>
    <cellStyle name="_Conformation Control List_ Tian Jian_PMTE (8.1.07)_RPT-Evergreen-2006~2008 (RMB)" xfId="16557"/>
    <cellStyle name="_Conformation Control List_ Tian Jian_PMTE (8.1.07)_RPT-Evergreen-2006~2008 (RMB) 2" xfId="16558"/>
    <cellStyle name="_Conformation Control List_ Tian Jian_Problems on CLA5 and 6" xfId="16560"/>
    <cellStyle name="_Conformation Control List_ Tian Jian_Problems on CLA5 and 6 1" xfId="16563"/>
    <cellStyle name="_Conformation Control List_ Tian Jian_Problems on CLA5 and 6 1 2" xfId="16565"/>
    <cellStyle name="_Conformation Control List_ Tian Jian_Problems on CLA5 and 6 2" xfId="16568"/>
    <cellStyle name="_Conformation Control List_ Tian Jian_Problems on CLA5 and 6 2 2" xfId="8527"/>
    <cellStyle name="_Conformation Control List_ Tian Jian_Problems on CLA5 and 6 3" xfId="16571"/>
    <cellStyle name="_Conformation Control List_ Tian Jian_Problems on CLA5 and 6_Evergreen Consolidation (RMB)-1118AM" xfId="11851"/>
    <cellStyle name="_Conformation Control List_ Tian Jian_Problems on CLA5 and 6_Evergreen Consolidation (RMB)-1118AM 2" xfId="11854"/>
    <cellStyle name="_Conformation Control List_ Tian Jian_Problems on CLA5 and 6_RPT-Evergreen-2006~2008 (RMB)" xfId="16574"/>
    <cellStyle name="_Conformation Control List_ Tian Jian_Problems on CLA5 and 6_RPT-Evergreen-2006~2008 (RMB) 2" xfId="16576"/>
    <cellStyle name="_Conformation Control List_ Tian Jian_PUD breakdown (25 May 07)" xfId="10884"/>
    <cellStyle name="_Conformation Control List_ Tian Jian_PUD breakdown (25 May 07) 1" xfId="16578"/>
    <cellStyle name="_Conformation Control List_ Tian Jian_PUD breakdown (25 May 07) 1 2" xfId="16579"/>
    <cellStyle name="_Conformation Control List_ Tian Jian_PUD breakdown (25 May 07) 2" xfId="10886"/>
    <cellStyle name="_Conformation Control List_ Tian Jian_PUD breakdown (25 May 07) 2 2" xfId="10888"/>
    <cellStyle name="_Conformation Control List_ Tian Jian_PUD breakdown (25 May 07) 3" xfId="10890"/>
    <cellStyle name="_Conformation Control List_ Tian Jian_PUD breakdown (25 May 07)_Evergreen Consolidation (RMB)-1118AM" xfId="16580"/>
    <cellStyle name="_Conformation Control List_ Tian Jian_PUD breakdown (25 May 07)_Evergreen Consolidation (RMB)-1118AM 2" xfId="16581"/>
    <cellStyle name="_Conformation Control List_ Tian Jian_PUD breakdown (25 May 07)_RPT-Evergreen-2006~2008 (RMB)" xfId="16582"/>
    <cellStyle name="_Conformation Control List_ Tian Jian_PUD breakdown (25 May 07)_RPT-Evergreen-2006~2008 (RMB) 2" xfId="16583"/>
    <cellStyle name="_Conformation Control List_ Tian Jian_PUD by company (26 May 07)" xfId="16586"/>
    <cellStyle name="_Conformation Control List_ Tian Jian_PUD by company (26 May 07) 1" xfId="16588"/>
    <cellStyle name="_Conformation Control List_ Tian Jian_PUD by company (26 May 07) 1 2" xfId="16590"/>
    <cellStyle name="_Conformation Control List_ Tian Jian_PUD by company (26 May 07) 2" xfId="16593"/>
    <cellStyle name="_Conformation Control List_ Tian Jian_PUD by company (26 May 07) 2 2" xfId="16596"/>
    <cellStyle name="_Conformation Control List_ Tian Jian_PUD by company (26 May 07) 3" xfId="16600"/>
    <cellStyle name="_Conformation Control List_ Tian Jian_PUD by company (26 May 07)_Evergreen Consolidation (RMB)-1118AM" xfId="16602"/>
    <cellStyle name="_Conformation Control List_ Tian Jian_PUD by company (26 May 07)_Evergreen Consolidation (RMB)-1118AM 2" xfId="16604"/>
    <cellStyle name="_Conformation Control List_ Tian Jian_PUD by company (26 May 07)_RPT-Evergreen-2006~2008 (RMB)" xfId="16606"/>
    <cellStyle name="_Conformation Control List_ Tian Jian_PUD by company (26 May 07)_RPT-Evergreen-2006~2008 (RMB) 2" xfId="16607"/>
    <cellStyle name="_Conformation Control List_ Tian Jian_PUD by company (3 Sep 07)" xfId="1580"/>
    <cellStyle name="_Conformation Control List_ Tian Jian_PUD by company (3 Sep 07) 1" xfId="16608"/>
    <cellStyle name="_Conformation Control List_ Tian Jian_PUD by company (3 Sep 07) 1 2" xfId="16610"/>
    <cellStyle name="_Conformation Control List_ Tian Jian_PUD by company (3 Sep 07) 2" xfId="16611"/>
    <cellStyle name="_Conformation Control List_ Tian Jian_PUD by company (3 Sep 07) 2 2" xfId="16614"/>
    <cellStyle name="_Conformation Control List_ Tian Jian_PUD by company (3 Sep 07) 3" xfId="16616"/>
    <cellStyle name="_Conformation Control List_ Tian Jian_PUD by company (3 Sep 07)_Evergreen Consolidation (RMB)-1118AM" xfId="15567"/>
    <cellStyle name="_Conformation Control List_ Tian Jian_PUD by company (3 Sep 07)_Evergreen Consolidation (RMB)-1118AM 2" xfId="16618"/>
    <cellStyle name="_Conformation Control List_ Tian Jian_PUD by company (3 Sep 07)_RPT-Evergreen-2006~2008 (RMB)" xfId="16619"/>
    <cellStyle name="_Conformation Control List_ Tian Jian_PUD by company (3 Sep 07)_RPT-Evergreen-2006~2008 (RMB) 2" xfId="16620"/>
    <cellStyle name="_Conformation Control List_ Tian Jian_PUD to client" xfId="16621"/>
    <cellStyle name="_Conformation Control List_ Tian Jian_PUD to client 1" xfId="16623"/>
    <cellStyle name="_Conformation Control List_ Tian Jian_PUD to client 1 2" xfId="16624"/>
    <cellStyle name="_Conformation Control List_ Tian Jian_PUD to client 2" xfId="16625"/>
    <cellStyle name="_Conformation Control List_ Tian Jian_PUD to client 2 2" xfId="3961"/>
    <cellStyle name="_Conformation Control List_ Tian Jian_PUD to client 3" xfId="16626"/>
    <cellStyle name="_Conformation Control List_ Tian Jian_PUD to client_Evergreen Consolidation (RMB)-1118AM" xfId="16627"/>
    <cellStyle name="_Conformation Control List_ Tian Jian_PUD to client_Evergreen Consolidation (RMB)-1118AM 2" xfId="16628"/>
    <cellStyle name="_Conformation Control List_ Tian Jian_PUD to client_RPT-Evergreen-2006~2008 (RMB)" xfId="16629"/>
    <cellStyle name="_Conformation Control List_ Tian Jian_PUD to client_RPT-Evergreen-2006~2008 (RMB) 2" xfId="16630"/>
    <cellStyle name="_Conformation Control List_ Tian Jian_Rental re-test 2005" xfId="16631"/>
    <cellStyle name="_Conformation Control List_ Tian Jian_Rental re-test 2005 1" xfId="16632"/>
    <cellStyle name="_Conformation Control List_ Tian Jian_Rental re-test 2005 1 2" xfId="16635"/>
    <cellStyle name="_Conformation Control List_ Tian Jian_Rental re-test 2005 2" xfId="16638"/>
    <cellStyle name="_Conformation Control List_ Tian Jian_Rental re-test 2005 2 2" xfId="16641"/>
    <cellStyle name="_Conformation Control List_ Tian Jian_Rental re-test 2005 3" xfId="16644"/>
    <cellStyle name="_Conformation Control List_ Tian Jian_Rental re-test 2005_Evergreen Consolidation (RMB)-1118AM" xfId="16647"/>
    <cellStyle name="_Conformation Control List_ Tian Jian_Rental re-test 2005_Evergreen Consolidation (RMB)-1118AM 2" xfId="16650"/>
    <cellStyle name="_Conformation Control List_ Tian Jian_Rental re-test 2005_RPT-Evergreen-2006~2008 (RMB)" xfId="16651"/>
    <cellStyle name="_Conformation Control List_ Tian Jian_Rental re-test 2005_RPT-Evergreen-2006~2008 (RMB) 2" xfId="16653"/>
    <cellStyle name="_Conformation Control List_ Tian Jian_Revised adjustment of Zhongtianying for 03,04,05" xfId="781"/>
    <cellStyle name="_Conformation Control List_ Tian Jian_Revised adjustment of Zhongtianying for 03,04,05 1" xfId="16654"/>
    <cellStyle name="_Conformation Control List_ Tian Jian_Revised adjustment of Zhongtianying for 03,04,05 1 2" xfId="16655"/>
    <cellStyle name="_Conformation Control List_ Tian Jian_Revised adjustment of Zhongtianying for 03,04,05 2" xfId="955"/>
    <cellStyle name="_Conformation Control List_ Tian Jian_Revised adjustment of Zhongtianying for 03,04,05 2 2" xfId="16656"/>
    <cellStyle name="_Conformation Control List_ Tian Jian_Revised adjustment of Zhongtianying for 03,04,05 3" xfId="16657"/>
    <cellStyle name="_Conformation Control List_ Tian Jian_Revised adjustment of Zhongtianying for 03,04,05_C600 - PUD Aug 2007" xfId="16658"/>
    <cellStyle name="_Conformation Control List_ Tian Jian_Revised adjustment of Zhongtianying for 03,04,05_C600 - PUD Aug 2007 1" xfId="16659"/>
    <cellStyle name="_Conformation Control List_ Tian Jian_Revised adjustment of Zhongtianying for 03,04,05_C600 - PUD Aug 2007 1 2" xfId="16662"/>
    <cellStyle name="_Conformation Control List_ Tian Jian_Revised adjustment of Zhongtianying for 03,04,05_C600 - PUD Aug 2007 2" xfId="16664"/>
    <cellStyle name="_Conformation Control List_ Tian Jian_Revised adjustment of Zhongtianying for 03,04,05_C600 - PUD Aug 2007 2 2" xfId="16667"/>
    <cellStyle name="_Conformation Control List_ Tian Jian_Revised adjustment of Zhongtianying for 03,04,05_C600 - PUD Aug 2007 3" xfId="6563"/>
    <cellStyle name="_Conformation Control List_ Tian Jian_Revised adjustment of Zhongtianying for 03,04,05_C600 - PUD Aug 2007_Evergreen Consolidation (RMB)-1118AM" xfId="4721"/>
    <cellStyle name="_Conformation Control List_ Tian Jian_Revised adjustment of Zhongtianying for 03,04,05_C600 - PUD Aug 2007_Evergreen Consolidation (RMB)-1118AM 2" xfId="2016"/>
    <cellStyle name="_Conformation Control List_ Tian Jian_Revised adjustment of Zhongtianying for 03,04,05_C600 - PUD Aug 2007_RPT-Evergreen-2006~2008 (RMB)" xfId="8663"/>
    <cellStyle name="_Conformation Control List_ Tian Jian_Revised adjustment of Zhongtianying for 03,04,05_C600 - PUD Aug 2007_RPT-Evergreen-2006~2008 (RMB) 2" xfId="9473"/>
    <cellStyle name="_Conformation Control List_ Tian Jian_Revised adjustment of Zhongtianying for 03,04,05_Evergreen Consolidation (RMB)-1118AM" xfId="16669"/>
    <cellStyle name="_Conformation Control List_ Tian Jian_Revised adjustment of Zhongtianying for 03,04,05_Evergreen Consolidation (RMB)-1118AM 2" xfId="16670"/>
    <cellStyle name="_Conformation Control List_ Tian Jian_Revised adjustment of Zhongtianying for 03,04,05_Hejing adj list_to client_24.7.07" xfId="16671"/>
    <cellStyle name="_Conformation Control List_ Tian Jian_Revised adjustment of Zhongtianying for 03,04,05_Hejing adj list_to client_24.7.07 1" xfId="16672"/>
    <cellStyle name="_Conformation Control List_ Tian Jian_Revised adjustment of Zhongtianying for 03,04,05_Hejing adj list_to client_24.7.07 1 2" xfId="16675"/>
    <cellStyle name="_Conformation Control List_ Tian Jian_Revised adjustment of Zhongtianying for 03,04,05_Hejing adj list_to client_24.7.07 2" xfId="16676"/>
    <cellStyle name="_Conformation Control List_ Tian Jian_Revised adjustment of Zhongtianying for 03,04,05_Hejing adj list_to client_24.7.07 2 2" xfId="16678"/>
    <cellStyle name="_Conformation Control List_ Tian Jian_Revised adjustment of Zhongtianying for 03,04,05_Hejing adj list_to client_24.7.07 3" xfId="6458"/>
    <cellStyle name="_Conformation Control List_ Tian Jian_Revised adjustment of Zhongtianying for 03,04,05_Hejing adj list_to client_24.7.07_Evergreen Consolidation (RMB)-1118AM" xfId="12801"/>
    <cellStyle name="_Conformation Control List_ Tian Jian_Revised adjustment of Zhongtianying for 03,04,05_Hejing adj list_to client_24.7.07_Evergreen Consolidation (RMB)-1118AM 2" xfId="12805"/>
    <cellStyle name="_Conformation Control List_ Tian Jian_Revised adjustment of Zhongtianying for 03,04,05_Hejing adj list_to client_24.7.07_RPT-Evergreen-2006~2008 (RMB)" xfId="1067"/>
    <cellStyle name="_Conformation Control List_ Tian Jian_Revised adjustment of Zhongtianying for 03,04,05_Hejing adj list_to client_24.7.07_RPT-Evergreen-2006~2008 (RMB) 2" xfId="12757"/>
    <cellStyle name="_Conformation Control List_ Tian Jian_Revised adjustment of Zhongtianying for 03,04,05_Note 18 - PUD" xfId="16681"/>
    <cellStyle name="_Conformation Control List_ Tian Jian_Revised adjustment of Zhongtianying for 03,04,05_Note 18 - PUD 1" xfId="16683"/>
    <cellStyle name="_Conformation Control List_ Tian Jian_Revised adjustment of Zhongtianying for 03,04,05_Note 18 - PUD 1 2" xfId="16686"/>
    <cellStyle name="_Conformation Control List_ Tian Jian_Revised adjustment of Zhongtianying for 03,04,05_Note 18 - PUD 2" xfId="16687"/>
    <cellStyle name="_Conformation Control List_ Tian Jian_Revised adjustment of Zhongtianying for 03,04,05_Note 18 - PUD 2 2" xfId="16689"/>
    <cellStyle name="_Conformation Control List_ Tian Jian_Revised adjustment of Zhongtianying for 03,04,05_Note 18 - PUD 3" xfId="16691"/>
    <cellStyle name="_Conformation Control List_ Tian Jian_Revised adjustment of Zhongtianying for 03,04,05_Note 18 - PUD_Evergreen Consolidation (RMB)-1118AM" xfId="6404"/>
    <cellStyle name="_Conformation Control List_ Tian Jian_Revised adjustment of Zhongtianying for 03,04,05_Note 18 - PUD_Evergreen Consolidation (RMB)-1118AM 2" xfId="16693"/>
    <cellStyle name="_Conformation Control List_ Tian Jian_Revised adjustment of Zhongtianying for 03,04,05_Note 18 - PUD_RPT-Evergreen-2006~2008 (RMB)" xfId="16696"/>
    <cellStyle name="_Conformation Control List_ Tian Jian_Revised adjustment of Zhongtianying for 03,04,05_Note 18 - PUD_RPT-Evergreen-2006~2008 (RMB) 2" xfId="16697"/>
    <cellStyle name="_Conformation Control List_ Tian Jian_Revised adjustment of Zhongtianying for 03,04,05_PUD breakdown (25 May 07)" xfId="16698"/>
    <cellStyle name="_Conformation Control List_ Tian Jian_Revised adjustment of Zhongtianying for 03,04,05_PUD breakdown (25 May 07) 1" xfId="8773"/>
    <cellStyle name="_Conformation Control List_ Tian Jian_Revised adjustment of Zhongtianying for 03,04,05_PUD breakdown (25 May 07) 1 2" xfId="16699"/>
    <cellStyle name="_Conformation Control List_ Tian Jian_Revised adjustment of Zhongtianying for 03,04,05_PUD breakdown (25 May 07) 2" xfId="16700"/>
    <cellStyle name="_Conformation Control List_ Tian Jian_Revised adjustment of Zhongtianying for 03,04,05_PUD breakdown (25 May 07) 2 2" xfId="16701"/>
    <cellStyle name="_Conformation Control List_ Tian Jian_Revised adjustment of Zhongtianying for 03,04,05_PUD breakdown (25 May 07) 3" xfId="16702"/>
    <cellStyle name="_Conformation Control List_ Tian Jian_Revised adjustment of Zhongtianying for 03,04,05_PUD breakdown (25 May 07)_Evergreen Consolidation (RMB)-1118AM" xfId="16703"/>
    <cellStyle name="_Conformation Control List_ Tian Jian_Revised adjustment of Zhongtianying for 03,04,05_PUD breakdown (25 May 07)_Evergreen Consolidation (RMB)-1118AM 2" xfId="16704"/>
    <cellStyle name="_Conformation Control List_ Tian Jian_Revised adjustment of Zhongtianying for 03,04,05_PUD breakdown (25 May 07)_RPT-Evergreen-2006~2008 (RMB)" xfId="16705"/>
    <cellStyle name="_Conformation Control List_ Tian Jian_Revised adjustment of Zhongtianying for 03,04,05_PUD breakdown (25 May 07)_RPT-Evergreen-2006~2008 (RMB) 2" xfId="16707"/>
    <cellStyle name="_Conformation Control List_ Tian Jian_Revised adjustment of Zhongtianying for 03,04,05_PUD by company (26 May 07)" xfId="16709"/>
    <cellStyle name="_Conformation Control List_ Tian Jian_Revised adjustment of Zhongtianying for 03,04,05_PUD by company (26 May 07) 1" xfId="16710"/>
    <cellStyle name="_Conformation Control List_ Tian Jian_Revised adjustment of Zhongtianying for 03,04,05_PUD by company (26 May 07) 1 2" xfId="16713"/>
    <cellStyle name="_Conformation Control List_ Tian Jian_Revised adjustment of Zhongtianying for 03,04,05_PUD by company (26 May 07) 2" xfId="16718"/>
    <cellStyle name="_Conformation Control List_ Tian Jian_Revised adjustment of Zhongtianying for 03,04,05_PUD by company (26 May 07) 2 2" xfId="16720"/>
    <cellStyle name="_Conformation Control List_ Tian Jian_Revised adjustment of Zhongtianying for 03,04,05_PUD by company (26 May 07) 3" xfId="16722"/>
    <cellStyle name="_Conformation Control List_ Tian Jian_Revised adjustment of Zhongtianying for 03,04,05_PUD by company (26 May 07)_Evergreen Consolidation (RMB)-1118AM" xfId="16724"/>
    <cellStyle name="_Conformation Control List_ Tian Jian_Revised adjustment of Zhongtianying for 03,04,05_PUD by company (26 May 07)_Evergreen Consolidation (RMB)-1118AM 2" xfId="16725"/>
    <cellStyle name="_Conformation Control List_ Tian Jian_Revised adjustment of Zhongtianying for 03,04,05_PUD by company (26 May 07)_RPT-Evergreen-2006~2008 (RMB)" xfId="16728"/>
    <cellStyle name="_Conformation Control List_ Tian Jian_Revised adjustment of Zhongtianying for 03,04,05_PUD by company (26 May 07)_RPT-Evergreen-2006~2008 (RMB) 2" xfId="16729"/>
    <cellStyle name="_Conformation Control List_ Tian Jian_Revised adjustment of Zhongtianying for 03,04,05_PUD by company (3 Sep 07)" xfId="16730"/>
    <cellStyle name="_Conformation Control List_ Tian Jian_Revised adjustment of Zhongtianying for 03,04,05_PUD by company (3 Sep 07) 1" xfId="16732"/>
    <cellStyle name="_Conformation Control List_ Tian Jian_Revised adjustment of Zhongtianying for 03,04,05_PUD by company (3 Sep 07) 1 2" xfId="16734"/>
    <cellStyle name="_Conformation Control List_ Tian Jian_Revised adjustment of Zhongtianying for 03,04,05_PUD by company (3 Sep 07) 2" xfId="16737"/>
    <cellStyle name="_Conformation Control List_ Tian Jian_Revised adjustment of Zhongtianying for 03,04,05_PUD by company (3 Sep 07) 2 2" xfId="16739"/>
    <cellStyle name="_Conformation Control List_ Tian Jian_Revised adjustment of Zhongtianying for 03,04,05_PUD by company (3 Sep 07) 3" xfId="16740"/>
    <cellStyle name="_Conformation Control List_ Tian Jian_Revised adjustment of Zhongtianying for 03,04,05_PUD by company (3 Sep 07)_Evergreen Consolidation (RMB)-1118AM" xfId="16742"/>
    <cellStyle name="_Conformation Control List_ Tian Jian_Revised adjustment of Zhongtianying for 03,04,05_PUD by company (3 Sep 07)_Evergreen Consolidation (RMB)-1118AM 2" xfId="16743"/>
    <cellStyle name="_Conformation Control List_ Tian Jian_Revised adjustment of Zhongtianying for 03,04,05_PUD by company (3 Sep 07)_RPT-Evergreen-2006~2008 (RMB)" xfId="16075"/>
    <cellStyle name="_Conformation Control List_ Tian Jian_Revised adjustment of Zhongtianying for 03,04,05_PUD by company (3 Sep 07)_RPT-Evergreen-2006~2008 (RMB) 2" xfId="16744"/>
    <cellStyle name="_Conformation Control List_ Tian Jian_Revised adjustment of Zhongtianying for 03,04,05_PUD to client" xfId="16747"/>
    <cellStyle name="_Conformation Control List_ Tian Jian_Revised adjustment of Zhongtianying for 03,04,05_PUD to client 1" xfId="16748"/>
    <cellStyle name="_Conformation Control List_ Tian Jian_Revised adjustment of Zhongtianying for 03,04,05_PUD to client 1 2" xfId="16749"/>
    <cellStyle name="_Conformation Control List_ Tian Jian_Revised adjustment of Zhongtianying for 03,04,05_PUD to client 2" xfId="16751"/>
    <cellStyle name="_Conformation Control List_ Tian Jian_Revised adjustment of Zhongtianying for 03,04,05_PUD to client 2 2" xfId="16752"/>
    <cellStyle name="_Conformation Control List_ Tian Jian_Revised adjustment of Zhongtianying for 03,04,05_PUD to client 3" xfId="16754"/>
    <cellStyle name="_Conformation Control List_ Tian Jian_Revised adjustment of Zhongtianying for 03,04,05_PUD to client_Evergreen Consolidation (RMB)-1118AM" xfId="10207"/>
    <cellStyle name="_Conformation Control List_ Tian Jian_Revised adjustment of Zhongtianying for 03,04,05_PUD to client_Evergreen Consolidation (RMB)-1118AM 2" xfId="10209"/>
    <cellStyle name="_Conformation Control List_ Tian Jian_Revised adjustment of Zhongtianying for 03,04,05_PUD to client_RPT-Evergreen-2006~2008 (RMB)" xfId="16757"/>
    <cellStyle name="_Conformation Control List_ Tian Jian_Revised adjustment of Zhongtianying for 03,04,05_PUD to client_RPT-Evergreen-2006~2008 (RMB) 2" xfId="16758"/>
    <cellStyle name="_Conformation Control List_ Tian Jian_Revised adjustment of Zhongtianying for 03,04,05_RPT-Evergreen-2006~2008 (RMB)" xfId="16761"/>
    <cellStyle name="_Conformation Control List_ Tian Jian_Revised adjustment of Zhongtianying for 03,04,05_RPT-Evergreen-2006~2008 (RMB) 2" xfId="16763"/>
    <cellStyle name="_Conformation Control List_ Tian Jian_Revised Hejing A500 03,04,05,06" xfId="16766"/>
    <cellStyle name="_Conformation Control List_ Tian Jian_Revised Hejing A500 03,04,05,06 1" xfId="16769"/>
    <cellStyle name="_Conformation Control List_ Tian Jian_Revised Hejing A500 03,04,05,06 1 2" xfId="16772"/>
    <cellStyle name="_Conformation Control List_ Tian Jian_Revised Hejing A500 03,04,05,06 2" xfId="16775"/>
    <cellStyle name="_Conformation Control List_ Tian Jian_Revised Hejing A500 03,04,05,06 2 2" xfId="16777"/>
    <cellStyle name="_Conformation Control List_ Tian Jian_Revised Hejing A500 03,04,05,06 3" xfId="16779"/>
    <cellStyle name="_Conformation Control List_ Tian Jian_Revised Hejing A500 03,04,05,06_C600 - PUD Aug 2007" xfId="15232"/>
    <cellStyle name="_Conformation Control List_ Tian Jian_Revised Hejing A500 03,04,05,06_C600 - PUD Aug 2007 1" xfId="15234"/>
    <cellStyle name="_Conformation Control List_ Tian Jian_Revised Hejing A500 03,04,05,06_C600 - PUD Aug 2007 1 2" xfId="15236"/>
    <cellStyle name="_Conformation Control List_ Tian Jian_Revised Hejing A500 03,04,05,06_C600 - PUD Aug 2007 2" xfId="15239"/>
    <cellStyle name="_Conformation Control List_ Tian Jian_Revised Hejing A500 03,04,05,06_C600 - PUD Aug 2007 2 2" xfId="15242"/>
    <cellStyle name="_Conformation Control List_ Tian Jian_Revised Hejing A500 03,04,05,06_C600 - PUD Aug 2007 3" xfId="15246"/>
    <cellStyle name="_Conformation Control List_ Tian Jian_Revised Hejing A500 03,04,05,06_C600 - PUD Aug 2007_Evergreen Consolidation (RMB)-1118AM" xfId="10730"/>
    <cellStyle name="_Conformation Control List_ Tian Jian_Revised Hejing A500 03,04,05,06_C600 - PUD Aug 2007_Evergreen Consolidation (RMB)-1118AM 2" xfId="10733"/>
    <cellStyle name="_Conformation Control List_ Tian Jian_Revised Hejing A500 03,04,05,06_C600 - PUD Aug 2007_RPT-Evergreen-2006~2008 (RMB)" xfId="16780"/>
    <cellStyle name="_Conformation Control List_ Tian Jian_Revised Hejing A500 03,04,05,06_C600 - PUD Aug 2007_RPT-Evergreen-2006~2008 (RMB) 2" xfId="16782"/>
    <cellStyle name="_Conformation Control List_ Tian Jian_Revised Hejing A500 03,04,05,06_Evergreen Consolidation (RMB)-1118AM" xfId="16784"/>
    <cellStyle name="_Conformation Control List_ Tian Jian_Revised Hejing A500 03,04,05,06_Evergreen Consolidation (RMB)-1118AM 2" xfId="16785"/>
    <cellStyle name="_Conformation Control List_ Tian Jian_Revised Hejing A500 03,04,05,06_Hejing adj list_to client_24.7.07" xfId="16787"/>
    <cellStyle name="_Conformation Control List_ Tian Jian_Revised Hejing A500 03,04,05,06_Hejing adj list_to client_24.7.07 1" xfId="7717"/>
    <cellStyle name="_Conformation Control List_ Tian Jian_Revised Hejing A500 03,04,05,06_Hejing adj list_to client_24.7.07 1 2" xfId="16788"/>
    <cellStyle name="_Conformation Control List_ Tian Jian_Revised Hejing A500 03,04,05,06_Hejing adj list_to client_24.7.07 2" xfId="16791"/>
    <cellStyle name="_Conformation Control List_ Tian Jian_Revised Hejing A500 03,04,05,06_Hejing adj list_to client_24.7.07 2 2" xfId="16794"/>
    <cellStyle name="_Conformation Control List_ Tian Jian_Revised Hejing A500 03,04,05,06_Hejing adj list_to client_24.7.07 3" xfId="16796"/>
    <cellStyle name="_Conformation Control List_ Tian Jian_Revised Hejing A500 03,04,05,06_Hejing adj list_to client_24.7.07_Evergreen Consolidation (RMB)-1118AM" xfId="16797"/>
    <cellStyle name="_Conformation Control List_ Tian Jian_Revised Hejing A500 03,04,05,06_Hejing adj list_to client_24.7.07_Evergreen Consolidation (RMB)-1118AM 2" xfId="16798"/>
    <cellStyle name="_Conformation Control List_ Tian Jian_Revised Hejing A500 03,04,05,06_Hejing adj list_to client_24.7.07_RPT-Evergreen-2006~2008 (RMB)" xfId="16799"/>
    <cellStyle name="_Conformation Control List_ Tian Jian_Revised Hejing A500 03,04,05,06_Hejing adj list_to client_24.7.07_RPT-Evergreen-2006~2008 (RMB) 2" xfId="16800"/>
    <cellStyle name="_Conformation Control List_ Tian Jian_Revised Hejing A500 03,04,05,06_Note 18 - PUD" xfId="16801"/>
    <cellStyle name="_Conformation Control List_ Tian Jian_Revised Hejing A500 03,04,05,06_Note 18 - PUD 1" xfId="16803"/>
    <cellStyle name="_Conformation Control List_ Tian Jian_Revised Hejing A500 03,04,05,06_Note 18 - PUD 1 2" xfId="16806"/>
    <cellStyle name="_Conformation Control List_ Tian Jian_Revised Hejing A500 03,04,05,06_Note 18 - PUD 2" xfId="16809"/>
    <cellStyle name="_Conformation Control List_ Tian Jian_Revised Hejing A500 03,04,05,06_Note 18 - PUD 2 2" xfId="7932"/>
    <cellStyle name="_Conformation Control List_ Tian Jian_Revised Hejing A500 03,04,05,06_Note 18 - PUD 3" xfId="16812"/>
    <cellStyle name="_Conformation Control List_ Tian Jian_Revised Hejing A500 03,04,05,06_Note 18 - PUD_Evergreen Consolidation (RMB)-1118AM" xfId="16814"/>
    <cellStyle name="_Conformation Control List_ Tian Jian_Revised Hejing A500 03,04,05,06_Note 18 - PUD_Evergreen Consolidation (RMB)-1118AM 2" xfId="16816"/>
    <cellStyle name="_Conformation Control List_ Tian Jian_Revised Hejing A500 03,04,05,06_Note 18 - PUD_RPT-Evergreen-2006~2008 (RMB)" xfId="6046"/>
    <cellStyle name="_Conformation Control List_ Tian Jian_Revised Hejing A500 03,04,05,06_Note 18 - PUD_RPT-Evergreen-2006~2008 (RMB) 2" xfId="6799"/>
    <cellStyle name="_Conformation Control List_ Tian Jian_Revised Hejing A500 03,04,05,06_PUD breakdown (25 May 07)" xfId="12453"/>
    <cellStyle name="_Conformation Control List_ Tian Jian_Revised Hejing A500 03,04,05,06_PUD breakdown (25 May 07) 1" xfId="16820"/>
    <cellStyle name="_Conformation Control List_ Tian Jian_Revised Hejing A500 03,04,05,06_PUD breakdown (25 May 07) 1 2" xfId="16822"/>
    <cellStyle name="_Conformation Control List_ Tian Jian_Revised Hejing A500 03,04,05,06_PUD breakdown (25 May 07) 2" xfId="16823"/>
    <cellStyle name="_Conformation Control List_ Tian Jian_Revised Hejing A500 03,04,05,06_PUD breakdown (25 May 07) 2 2" xfId="16825"/>
    <cellStyle name="_Conformation Control List_ Tian Jian_Revised Hejing A500 03,04,05,06_PUD breakdown (25 May 07) 3" xfId="16827"/>
    <cellStyle name="_Conformation Control List_ Tian Jian_Revised Hejing A500 03,04,05,06_PUD breakdown (25 May 07)_Evergreen Consolidation (RMB)-1118AM" xfId="12967"/>
    <cellStyle name="_Conformation Control List_ Tian Jian_Revised Hejing A500 03,04,05,06_PUD breakdown (25 May 07)_Evergreen Consolidation (RMB)-1118AM 2" xfId="2121"/>
    <cellStyle name="_Conformation Control List_ Tian Jian_Revised Hejing A500 03,04,05,06_PUD breakdown (25 May 07)_RPT-Evergreen-2006~2008 (RMB)" xfId="16829"/>
    <cellStyle name="_Conformation Control List_ Tian Jian_Revised Hejing A500 03,04,05,06_PUD breakdown (25 May 07)_RPT-Evergreen-2006~2008 (RMB) 2" xfId="16830"/>
    <cellStyle name="_Conformation Control List_ Tian Jian_Revised Hejing A500 03,04,05,06_PUD by company (26 May 07)" xfId="16831"/>
    <cellStyle name="_Conformation Control List_ Tian Jian_Revised Hejing A500 03,04,05,06_PUD by company (26 May 07) 1" xfId="10820"/>
    <cellStyle name="_Conformation Control List_ Tian Jian_Revised Hejing A500 03,04,05,06_PUD by company (26 May 07) 1 2" xfId="10822"/>
    <cellStyle name="_Conformation Control List_ Tian Jian_Revised Hejing A500 03,04,05,06_PUD by company (26 May 07) 2" xfId="16833"/>
    <cellStyle name="_Conformation Control List_ Tian Jian_Revised Hejing A500 03,04,05,06_PUD by company (26 May 07) 2 2" xfId="16270"/>
    <cellStyle name="_Conformation Control List_ Tian Jian_Revised Hejing A500 03,04,05,06_PUD by company (26 May 07) 3" xfId="16835"/>
    <cellStyle name="_Conformation Control List_ Tian Jian_Revised Hejing A500 03,04,05,06_PUD by company (26 May 07)_Evergreen Consolidation (RMB)-1118AM" xfId="16839"/>
    <cellStyle name="_Conformation Control List_ Tian Jian_Revised Hejing A500 03,04,05,06_PUD by company (26 May 07)_Evergreen Consolidation (RMB)-1118AM 2" xfId="16842"/>
    <cellStyle name="_Conformation Control List_ Tian Jian_Revised Hejing A500 03,04,05,06_PUD by company (26 May 07)_RPT-Evergreen-2006~2008 (RMB)" xfId="8422"/>
    <cellStyle name="_Conformation Control List_ Tian Jian_Revised Hejing A500 03,04,05,06_PUD by company (26 May 07)_RPT-Evergreen-2006~2008 (RMB) 2" xfId="8423"/>
    <cellStyle name="_Conformation Control List_ Tian Jian_Revised Hejing A500 03,04,05,06_PUD by company (3 Sep 07)" xfId="8292"/>
    <cellStyle name="_Conformation Control List_ Tian Jian_Revised Hejing A500 03,04,05,06_PUD by company (3 Sep 07) 1" xfId="11117"/>
    <cellStyle name="_Conformation Control List_ Tian Jian_Revised Hejing A500 03,04,05,06_PUD by company (3 Sep 07) 1 2" xfId="11123"/>
    <cellStyle name="_Conformation Control List_ Tian Jian_Revised Hejing A500 03,04,05,06_PUD by company (3 Sep 07) 2" xfId="16844"/>
    <cellStyle name="_Conformation Control List_ Tian Jian_Revised Hejing A500 03,04,05,06_PUD by company (3 Sep 07) 2 2" xfId="16848"/>
    <cellStyle name="_Conformation Control List_ Tian Jian_Revised Hejing A500 03,04,05,06_PUD by company (3 Sep 07) 3" xfId="10709"/>
    <cellStyle name="_Conformation Control List_ Tian Jian_Revised Hejing A500 03,04,05,06_PUD by company (3 Sep 07)_Evergreen Consolidation (RMB)-1118AM" xfId="4546"/>
    <cellStyle name="_Conformation Control List_ Tian Jian_Revised Hejing A500 03,04,05,06_PUD by company (3 Sep 07)_Evergreen Consolidation (RMB)-1118AM 2" xfId="16849"/>
    <cellStyle name="_Conformation Control List_ Tian Jian_Revised Hejing A500 03,04,05,06_PUD by company (3 Sep 07)_RPT-Evergreen-2006~2008 (RMB)" xfId="16851"/>
    <cellStyle name="_Conformation Control List_ Tian Jian_Revised Hejing A500 03,04,05,06_PUD by company (3 Sep 07)_RPT-Evergreen-2006~2008 (RMB) 2" xfId="16852"/>
    <cellStyle name="_Conformation Control List_ Tian Jian_Revised Hejing A500 03,04,05,06_PUD to client" xfId="699"/>
    <cellStyle name="_Conformation Control List_ Tian Jian_Revised Hejing A500 03,04,05,06_PUD to client 1" xfId="16853"/>
    <cellStyle name="_Conformation Control List_ Tian Jian_Revised Hejing A500 03,04,05,06_PUD to client 1 2" xfId="16854"/>
    <cellStyle name="_Conformation Control List_ Tian Jian_Revised Hejing A500 03,04,05,06_PUD to client 2" xfId="16856"/>
    <cellStyle name="_Conformation Control List_ Tian Jian_Revised Hejing A500 03,04,05,06_PUD to client 2 2" xfId="16857"/>
    <cellStyle name="_Conformation Control List_ Tian Jian_Revised Hejing A500 03,04,05,06_PUD to client 3" xfId="10065"/>
    <cellStyle name="_Conformation Control List_ Tian Jian_Revised Hejing A500 03,04,05,06_PUD to client_Evergreen Consolidation (RMB)-1118AM" xfId="16858"/>
    <cellStyle name="_Conformation Control List_ Tian Jian_Revised Hejing A500 03,04,05,06_PUD to client_Evergreen Consolidation (RMB)-1118AM 2" xfId="16859"/>
    <cellStyle name="_Conformation Control List_ Tian Jian_Revised Hejing A500 03,04,05,06_PUD to client_RPT-Evergreen-2006~2008 (RMB)" xfId="6611"/>
    <cellStyle name="_Conformation Control List_ Tian Jian_Revised Hejing A500 03,04,05,06_PUD to client_RPT-Evergreen-2006~2008 (RMB) 2" xfId="6615"/>
    <cellStyle name="_Conformation Control List_ Tian Jian_Revised Hejing A500 03,04,05,06_RPT-Evergreen-2006~2008 (RMB)" xfId="16860"/>
    <cellStyle name="_Conformation Control List_ Tian Jian_Revised Hejing A500 03,04,05,06_RPT-Evergreen-2006~2008 (RMB) 2" xfId="2067"/>
    <cellStyle name="_Conformation Control List_ Tian Jian_RPT-Evergreen-2006~2008 (RMB)" xfId="3793"/>
    <cellStyle name="_Conformation Control List_ Tian Jian_RPT-Evergreen-2006~2008 (RMB) 2" xfId="16862"/>
    <cellStyle name="_Conformation Control List_ Tian Jian_合景泰富集團 - 待處理清單  (13.4.07)" xfId="16876"/>
    <cellStyle name="_Conformation Control List_ Tian Jian_合景泰富集團 - 待處理清單  (13.4.07) 1" xfId="16878"/>
    <cellStyle name="_Conformation Control List_ Tian Jian_合景泰富集團 - 待處理清單  (13.4.07) 1 2" xfId="16882"/>
    <cellStyle name="_Conformation Control List_ Tian Jian_合景泰富集團 - 待處理清單  (13.4.07) 2" xfId="16883"/>
    <cellStyle name="_Conformation Control List_ Tian Jian_合景泰富集團 - 待處理清單  (13.4.07) 2 2" xfId="16884"/>
    <cellStyle name="_Conformation Control List_ Tian Jian_合景泰富集團 - 待處理清單  (13.4.07) 3" xfId="16885"/>
    <cellStyle name="_Conformation Control List_ Tian Jian_合景泰富集團 - 待處理清單  (13.4.07)_Evergreen Consolidation (RMB)-1118AM" xfId="16886"/>
    <cellStyle name="_Conformation Control List_ Tian Jian_合景泰富集團 - 待處理清單  (13.4.07)_Evergreen Consolidation (RMB)-1118AM 2" xfId="2040"/>
    <cellStyle name="_Conformation Control List_ Tian Jian_合景泰富集團 - 待處理清單  (13.4.07)_RPT-Evergreen-2006~2008 (RMB)" xfId="14606"/>
    <cellStyle name="_Conformation Control List_ Tian Jian_合景泰富集團 - 待處理清單  (13.4.07)_RPT-Evergreen-2006~2008 (RMB) 2" xfId="14608"/>
    <cellStyle name="_Conformation Control List_ Tian Jian_合景泰富集團 - 待處理清單  (27.1.07)" xfId="16887"/>
    <cellStyle name="_Conformation Control List_ Tian Jian_合景泰富集團 - 待處理清單  (27.1.07) 1" xfId="16888"/>
    <cellStyle name="_Conformation Control List_ Tian Jian_合景泰富集團 - 待處理清單  (27.1.07) 1 2" xfId="16890"/>
    <cellStyle name="_Conformation Control List_ Tian Jian_合景泰富集團 - 待處理清單  (27.1.07) 2" xfId="16893"/>
    <cellStyle name="_Conformation Control List_ Tian Jian_合景泰富集團 - 待處理清單  (27.1.07) 2 2" xfId="16895"/>
    <cellStyle name="_Conformation Control List_ Tian Jian_合景泰富集團 - 待處理清單  (27.1.07) 3" xfId="16897"/>
    <cellStyle name="_Conformation Control List_ Tian Jian_合景泰富集團 - 待處理清單  (27.1.07)_Evergreen Consolidation (RMB)-1118AM" xfId="14312"/>
    <cellStyle name="_Conformation Control List_ Tian Jian_合景泰富集團 - 待處理清單  (27.1.07)_Evergreen Consolidation (RMB)-1118AM 2" xfId="14315"/>
    <cellStyle name="_Conformation Control List_ Tian Jian_合景泰富集團 - 待處理清單  (27.1.07)_RPT-Evergreen-2006~2008 (RMB)" xfId="16899"/>
    <cellStyle name="_Conformation Control List_ Tian Jian_合景泰富集團 - 待處理清單  (27.1.07)_RPT-Evergreen-2006~2008 (RMB) 2" xfId="16901"/>
    <cellStyle name="_Conformation Control List_ Tian Jian_待處理事项 - 所有公司 (2006年11月8日)  Discussion with KONG" xfId="16863"/>
    <cellStyle name="_Conformation Control List_ Tian Jian_待處理事项 - 所有公司 (2006年11月8日)  Discussion with KONG 1" xfId="2778"/>
    <cellStyle name="_Conformation Control List_ Tian Jian_待處理事项 - 所有公司 (2006年11月8日)  Discussion with KONG 1 2" xfId="2785"/>
    <cellStyle name="_Conformation Control List_ Tian Jian_待處理事项 - 所有公司 (2006年11月8日)  Discussion with KONG 2" xfId="16865"/>
    <cellStyle name="_Conformation Control List_ Tian Jian_待處理事项 - 所有公司 (2006年11月8日)  Discussion with KONG 2 2" xfId="16868"/>
    <cellStyle name="_Conformation Control List_ Tian Jian_待處理事项 - 所有公司 (2006年11月8日)  Discussion with KONG 3" xfId="5672"/>
    <cellStyle name="_Conformation Control List_ Tian Jian_待處理事项 - 所有公司 (2006年11月8日)  Discussion with KONG_Evergreen Consolidation (RMB)-1118AM" xfId="3197"/>
    <cellStyle name="_Conformation Control List_ Tian Jian_待處理事项 - 所有公司 (2006年11月8日)  Discussion with KONG_Evergreen Consolidation (RMB)-1118AM 2" xfId="16870"/>
    <cellStyle name="_Conformation Control List_ Tian Jian_待處理事项 - 所有公司 (2006年11月8日)  Discussion with KONG_RPT-Evergreen-2006~2008 (RMB)" xfId="16871"/>
    <cellStyle name="_Conformation Control List_ Tian Jian_待處理事项 - 所有公司 (2006年11月8日)  Discussion with KONG_RPT-Evergreen-2006~2008 (RMB) 2" xfId="16873"/>
    <cellStyle name="_Conformation Control List_ Tian Jian_暫掛其他應收款之工程項目支出明細_070507" xfId="7994"/>
    <cellStyle name="_Conformation Control List_ Tian Jian_暫掛其他應收款之工程項目支出明細_070507 1" xfId="16903"/>
    <cellStyle name="_Conformation Control List_ Tian Jian_暫掛其他應收款之工程項目支出明細_070507 1 2" xfId="16904"/>
    <cellStyle name="_Conformation Control List_ Tian Jian_暫掛其他應收款之工程項目支出明細_070507 2" xfId="6450"/>
    <cellStyle name="_Conformation Control List_ Tian Jian_暫掛其他應收款之工程項目支出明細_070507 2 2" xfId="8215"/>
    <cellStyle name="_Conformation Control List_ Tian Jian_暫掛其他應收款之工程項目支出明細_070507 3" xfId="16905"/>
    <cellStyle name="_Conformation Control List_ Tian Jian_暫掛其他應收款之工程項目支出明細_070507_Evergreen Consolidation (RMB)-1118AM" xfId="16907"/>
    <cellStyle name="_Conformation Control List_ Tian Jian_暫掛其他應收款之工程項目支出明細_070507_Evergreen Consolidation (RMB)-1118AM 2" xfId="16911"/>
    <cellStyle name="_Conformation Control List_ Tian Jian_暫掛其他應收款之工程項目支出明細_070507_RPT-Evergreen-2006~2008 (RMB)" xfId="16917"/>
    <cellStyle name="_Conformation Control List_ Tian Jian_暫掛其他應收款之工程項目支出明細_070507_RPT-Evergreen-2006~2008 (RMB) 2" xfId="13187"/>
    <cellStyle name="_Consol adjustment reference 2006" xfId="16918"/>
    <cellStyle name="_Consol adjustment reference 2006 1" xfId="16919"/>
    <cellStyle name="_Consol adjustment reference 2006 1 2" xfId="16922"/>
    <cellStyle name="_Consol adjustment reference 2006 2" xfId="1341"/>
    <cellStyle name="_Consol adjustment reference 2006 2 2" xfId="16923"/>
    <cellStyle name="_Consol adjustment reference 2006 3" xfId="16924"/>
    <cellStyle name="_Consol package 8 April" xfId="16925"/>
    <cellStyle name="_Consol package 8 April 2" xfId="7279"/>
    <cellStyle name="_Consol package 8 April 2 2" xfId="7708"/>
    <cellStyle name="_Consol package 8 April 3" xfId="5266"/>
    <cellStyle name="_Consol package 8 April 3 2" xfId="16928"/>
    <cellStyle name="_Consol package 8 April 4" xfId="16930"/>
    <cellStyle name="_Consol package 8 April 5" xfId="16931"/>
    <cellStyle name="_Consol package 8 April_addition2003" xfId="16936"/>
    <cellStyle name="_Consol package 8 April_addition2003 2" xfId="1789"/>
    <cellStyle name="_Consol package 8 April_addition2003 3" xfId="16938"/>
    <cellStyle name="_Consol package 8 April_Book1" xfId="16939"/>
    <cellStyle name="_Consol package 8 April_Book1 2" xfId="16941"/>
    <cellStyle name="_Consol package 8 April_Book1 3" xfId="12223"/>
    <cellStyle name="_Consol package 8 April_D" xfId="16943"/>
    <cellStyle name="_Consol package 8 April_D 2" xfId="15893"/>
    <cellStyle name="_Consol package 8 April_D 2 2" xfId="15897"/>
    <cellStyle name="_Consol package 8 April_D 3" xfId="15899"/>
    <cellStyle name="_Consol package 8 April_D 3 2" xfId="15903"/>
    <cellStyle name="_Consol package 8 April_D 4" xfId="15905"/>
    <cellStyle name="_Consol package 8 April_D 5" xfId="16944"/>
    <cellStyle name="_Consol package 8 April_DEG- K - Fixed Assets" xfId="11964"/>
    <cellStyle name="_Consol package 8 April_DEG- K - Fixed Assets 2" xfId="16946"/>
    <cellStyle name="_Consol package 8 April_DEG- K - Fixed Assets 2 2" xfId="16947"/>
    <cellStyle name="_Consol package 8 April_DEG- K - Fixed Assets 3" xfId="16948"/>
    <cellStyle name="_Consol package 8 April_DEG- K - Fixed Assets 3 2" xfId="16949"/>
    <cellStyle name="_Consol package 8 April_DEG- K - Fixed Assets 4" xfId="16951"/>
    <cellStyle name="_Consol package 8 April_DEG- K - Fixed Assets 5" xfId="16954"/>
    <cellStyle name="_Consol package 8 April_DEG- K - Fixed Assets_K_YF_Fixed Assets-12.13" xfId="6776"/>
    <cellStyle name="_Consol package 8 April_DEG- K - Fixed Assets_K_YF_Fixed Assets-12.13 2" xfId="8028"/>
    <cellStyle name="_Consol package 8 April_DEG- K - Fixed Assets_K_YF_Fixed Assets-12.13 3" xfId="16955"/>
    <cellStyle name="_Consol package 8 April_DEG- K - Fixed Assets_K_YF_Fixed Assets-12.13_addition2003" xfId="16957"/>
    <cellStyle name="_Consol package 8 April_DEG- K - Fixed Assets_K_YF_Fixed Assets-12.13_addition2003 2" xfId="13173"/>
    <cellStyle name="_Consol package 8 April_DEG- K - Fixed Assets_K_YF_Fixed Assets-12.13_addition2003 3" xfId="13179"/>
    <cellStyle name="_Consol package 8 April_DEG- K - Fixed Assets_K_YF_Fixed Assets-12.13_Book1" xfId="16960"/>
    <cellStyle name="_Consol package 8 April_DEG- K - Fixed Assets_K_YF_Fixed Assets-12.13_Book1 2" xfId="16963"/>
    <cellStyle name="_Consol package 8 April_DEG- K - Fixed Assets_K_YF_Fixed Assets-12.13_Book1 2 2" xfId="15955"/>
    <cellStyle name="_Consol package 8 April_DEG- K - Fixed Assets_K_YF_Fixed Assets-12.13_Book1 3" xfId="2571"/>
    <cellStyle name="_Consol package 8 April_DEG- K - Fixed Assets_K_YF_Fixed Assets-12.13_Book1 3 2" xfId="3268"/>
    <cellStyle name="_Consol package 8 April_DEG- K - Fixed Assets_K_YF_Fixed Assets-12.13_Book1 4" xfId="16968"/>
    <cellStyle name="_Consol package 8 April_DEG- K - Fixed Assets_K_YF_Fixed Assets-12.13_Book1 5" xfId="16970"/>
    <cellStyle name="_Consol package 8 April_DEG- K - Fixed Assets_K_YF_Fixed Assets-12.13_D" xfId="16971"/>
    <cellStyle name="_Consol package 8 April_DEG- K - Fixed Assets_K_YF_Fixed Assets-12.13_D 2" xfId="16973"/>
    <cellStyle name="_Consol package 8 April_DEG- K - Fixed Assets_K_YF_Fixed Assets-12.13_D 3" xfId="16976"/>
    <cellStyle name="_Consol package 8 April_DEG- K - Fixed Assets_K_YF_Fixed Assets-12.13_K_YF_Fixed Assets-12.22" xfId="1988"/>
    <cellStyle name="_Consol package 8 April_DEG- K - Fixed Assets_K_YF_Fixed Assets-12.13_K_YF_Fixed Assets-12.22 2" xfId="10894"/>
    <cellStyle name="_Consol package 8 April_DEG- K - Fixed Assets_K_YF_Fixed Assets-12.13_K_YF_Fixed Assets-12.22 2 2" xfId="10899"/>
    <cellStyle name="_Consol package 8 April_DEG- K - Fixed Assets_K_YF_Fixed Assets-12.13_K_YF_Fixed Assets-12.22 3" xfId="16978"/>
    <cellStyle name="_Consol package 8 April_DEG- K - Fixed Assets_K_YF_Fixed Assets-12.13_K_YF_Fixed Assets-12.22 3 2" xfId="16980"/>
    <cellStyle name="_Consol package 8 April_DEG- K - Fixed Assets_K_YF_Fixed Assets-12.13_K_YF_Fixed Assets-12.22 4" xfId="16981"/>
    <cellStyle name="_Consol package 8 April_DEG- K - Fixed Assets_K_YF_Fixed Assets-12.13_K_YF_Fixed Assets-12.22 5" xfId="16982"/>
    <cellStyle name="_Consol package 8 April_DEG- K - Fixed Assets_SX-FA-12.14" xfId="9122"/>
    <cellStyle name="_Consol package 8 April_DEG- K - Fixed Assets_SX-FA-12.14 2" xfId="9124"/>
    <cellStyle name="_Consol package 8 April_DEG- K - Fixed Assets_SX-FA-12.14 2 2" xfId="16983"/>
    <cellStyle name="_Consol package 8 April_DEG- K - Fixed Assets_SX-FA-12.14 3" xfId="594"/>
    <cellStyle name="_Consol package 8 April_DEG- K - Fixed Assets_SX-FA-12.14 3 2" xfId="16984"/>
    <cellStyle name="_Consol package 8 April_DEG- K - Fixed Assets_SX-FA-12.14 4" xfId="8803"/>
    <cellStyle name="_Consol package 8 April_DEG- K - Fixed Assets_SX-FA-12.14 5" xfId="13143"/>
    <cellStyle name="_Consol package 8 April_DEG- K - Fixed Assets_SX-FA-12.14_addition2003" xfId="13791"/>
    <cellStyle name="_Consol package 8 April_DEG- K - Fixed Assets_SX-FA-12.14_addition2003 2" xfId="16991"/>
    <cellStyle name="_Consol package 8 April_DEG- K - Fixed Assets_SX-FA-12.14_addition2003 3" xfId="11972"/>
    <cellStyle name="_Consol package 8 April_DEG- K - Fixed Assets_SX-FA-12.14_Book1" xfId="13334"/>
    <cellStyle name="_Consol package 8 April_DEG- K - Fixed Assets_SX-FA-12.14_Book1 2" xfId="16994"/>
    <cellStyle name="_Consol package 8 April_DEG- K - Fixed Assets_SX-FA-12.14_Book1 3" xfId="16996"/>
    <cellStyle name="_Consol package 8 April_DEG- K - Fixed Assets_SX-FA-12.14_D" xfId="16997"/>
    <cellStyle name="_Consol package 8 April_DEG- K - Fixed Assets_SX-FA-12.14_D 2" xfId="16998"/>
    <cellStyle name="_Consol package 8 April_DEG- K - Fixed Assets_SX-FA-12.14_D 2 2" xfId="17000"/>
    <cellStyle name="_Consol package 8 April_DEG- K - Fixed Assets_SX-FA-12.14_D 3" xfId="17001"/>
    <cellStyle name="_Consol package 8 April_DEG- K - Fixed Assets_SX-FA-12.14_D 3 2" xfId="17003"/>
    <cellStyle name="_Consol package 8 April_DEG- K - Fixed Assets_SX-FA-12.14_D 4" xfId="8658"/>
    <cellStyle name="_Consol package 8 April_DEG- K - Fixed Assets_SX-FA-12.14_D 5" xfId="17004"/>
    <cellStyle name="_Consol package 8 April_DEG- K - Fixed Assets_SX-FA-12.14_K_YF_Fixed Assets-12.22" xfId="17005"/>
    <cellStyle name="_Consol package 8 April_DEG- K - Fixed Assets_SX-FA-12.14_K_YF_Fixed Assets-12.22 2" xfId="17008"/>
    <cellStyle name="_Consol package 8 April_DEG- K - Fixed Assets_SX-FA-12.14_K_YF_Fixed Assets-12.22 2 2" xfId="17010"/>
    <cellStyle name="_Consol package 8 April_DEG- K - Fixed Assets_SX-FA-12.14_K_YF_Fixed Assets-12.22 3" xfId="17011"/>
    <cellStyle name="_Consol package 8 April_DEG- K - Fixed Assets_SX-FA-12.14_K_YF_Fixed Assets-12.22 3 2" xfId="17013"/>
    <cellStyle name="_Consol package 8 April_DEG- K - Fixed Assets_SX-FA-12.14_K_YF_Fixed Assets-12.22 4" xfId="17014"/>
    <cellStyle name="_Consol package 8 April_DEG- K - Fixed Assets_SX-FA-12.14_K_YF_Fixed Assets-12.22 5" xfId="17015"/>
    <cellStyle name="_Consol package 8 April_DEG- K - Fixed Assets_YF_K_Fixed assets" xfId="2266"/>
    <cellStyle name="_Consol package 8 April_DEG- K - Fixed Assets_YF_K_Fixed Assets 03 &amp; 04" xfId="17016"/>
    <cellStyle name="_Consol package 8 April_DEG- K - Fixed Assets_YF_K_Fixed Assets 03 &amp; 04 2" xfId="17017"/>
    <cellStyle name="_Consol package 8 April_DEG- K - Fixed Assets_YF_K_Fixed Assets 03 &amp; 04 3" xfId="17019"/>
    <cellStyle name="_Consol package 8 April_DEG- K - Fixed Assets_YF_K_Fixed Assets 03 &amp; 04_addition2003" xfId="17021"/>
    <cellStyle name="_Consol package 8 April_DEG- K - Fixed Assets_YF_K_Fixed Assets 03 &amp; 04_addition2003 2" xfId="17022"/>
    <cellStyle name="_Consol package 8 April_DEG- K - Fixed Assets_YF_K_Fixed Assets 03 &amp; 04_addition2003 3" xfId="17023"/>
    <cellStyle name="_Consol package 8 April_DEG- K - Fixed Assets_YF_K_Fixed Assets 03 &amp; 04_Book1" xfId="17024"/>
    <cellStyle name="_Consol package 8 April_DEG- K - Fixed Assets_YF_K_Fixed Assets 03 &amp; 04_Book1 2" xfId="17025"/>
    <cellStyle name="_Consol package 8 April_DEG- K - Fixed Assets_YF_K_Fixed Assets 03 &amp; 04_Book1 3" xfId="17026"/>
    <cellStyle name="_Consol package 8 April_DEG- K - Fixed Assets_YF_K_Fixed Assets 03 &amp; 04_D" xfId="17027"/>
    <cellStyle name="_Consol package 8 April_DEG- K - Fixed Assets_YF_K_Fixed Assets 03 &amp; 04_D 2" xfId="13770"/>
    <cellStyle name="_Consol package 8 April_DEG- K - Fixed Assets_YF_K_Fixed Assets 03 &amp; 04_D 2 2" xfId="6935"/>
    <cellStyle name="_Consol package 8 April_DEG- K - Fixed Assets_YF_K_Fixed Assets 03 &amp; 04_D 3" xfId="9726"/>
    <cellStyle name="_Consol package 8 April_DEG- K - Fixed Assets_YF_K_Fixed Assets 03 &amp; 04_D 3 2" xfId="17031"/>
    <cellStyle name="_Consol package 8 April_DEG- K - Fixed Assets_YF_K_Fixed Assets 03 &amp; 04_D 4" xfId="17033"/>
    <cellStyle name="_Consol package 8 April_DEG- K - Fixed Assets_YF_K_Fixed Assets 03 &amp; 04_D 5" xfId="17037"/>
    <cellStyle name="_Consol package 8 April_DEG- K - Fixed Assets_YF_K_Fixed Assets 03 &amp; 04_K_YF_Fixed Assets-12.22" xfId="11994"/>
    <cellStyle name="_Consol package 8 April_DEG- K - Fixed Assets_YF_K_Fixed Assets 03 &amp; 04_K_YF_Fixed Assets-12.22 2" xfId="12001"/>
    <cellStyle name="_Consol package 8 April_DEG- K - Fixed Assets_YF_K_Fixed Assets 03 &amp; 04_K_YF_Fixed Assets-12.22 3" xfId="11416"/>
    <cellStyle name="_Consol package 8 April_DEG- K - Fixed Assets_YF_K_Fixed Assets 03 &amp; 04-1" xfId="17041"/>
    <cellStyle name="_Consol package 8 April_DEG- K - Fixed Assets_YF_K_Fixed Assets 03 &amp; 04-1 2" xfId="17042"/>
    <cellStyle name="_Consol package 8 April_DEG- K - Fixed Assets_YF_K_Fixed Assets 03 &amp; 04-1 2 2" xfId="17044"/>
    <cellStyle name="_Consol package 8 April_DEG- K - Fixed Assets_YF_K_Fixed Assets 03 &amp; 04-1 3" xfId="17046"/>
    <cellStyle name="_Consol package 8 April_DEG- K - Fixed Assets_YF_K_Fixed Assets 03 &amp; 04-1 3 2" xfId="17047"/>
    <cellStyle name="_Consol package 8 April_DEG- K - Fixed Assets_YF_K_Fixed Assets 03 &amp; 04-1 4" xfId="17049"/>
    <cellStyle name="_Consol package 8 April_DEG- K - Fixed Assets_YF_K_Fixed Assets 03 &amp; 04-1 5" xfId="17050"/>
    <cellStyle name="_Consol package 8 April_DEG- K - Fixed Assets_YF_K_Fixed Assets 03 &amp; 04-1_addition2003" xfId="17051"/>
    <cellStyle name="_Consol package 8 April_DEG- K - Fixed Assets_YF_K_Fixed Assets 03 &amp; 04-1_addition2003 2" xfId="17053"/>
    <cellStyle name="_Consol package 8 April_DEG- K - Fixed Assets_YF_K_Fixed Assets 03 &amp; 04-1_addition2003 2 2" xfId="10683"/>
    <cellStyle name="_Consol package 8 April_DEG- K - Fixed Assets_YF_K_Fixed Assets 03 &amp; 04-1_addition2003 3" xfId="10651"/>
    <cellStyle name="_Consol package 8 April_DEG- K - Fixed Assets_YF_K_Fixed Assets 03 &amp; 04-1_addition2003 3 2" xfId="10655"/>
    <cellStyle name="_Consol package 8 April_DEG- K - Fixed Assets_YF_K_Fixed Assets 03 &amp; 04-1_addition2003 4" xfId="17055"/>
    <cellStyle name="_Consol package 8 April_DEG- K - Fixed Assets_YF_K_Fixed Assets 03 &amp; 04-1_addition2003 5" xfId="17058"/>
    <cellStyle name="_Consol package 8 April_DEG- K - Fixed Assets_YF_K_Fixed Assets 03 &amp; 04-1_Book1" xfId="17061"/>
    <cellStyle name="_Consol package 8 April_DEG- K - Fixed Assets_YF_K_Fixed Assets 03 &amp; 04-1_Book1 2" xfId="17062"/>
    <cellStyle name="_Consol package 8 April_DEG- K - Fixed Assets_YF_K_Fixed Assets 03 &amp; 04-1_Book1 2 2" xfId="4717"/>
    <cellStyle name="_Consol package 8 April_DEG- K - Fixed Assets_YF_K_Fixed Assets 03 &amp; 04-1_Book1 3" xfId="17063"/>
    <cellStyle name="_Consol package 8 April_DEG- K - Fixed Assets_YF_K_Fixed Assets 03 &amp; 04-1_Book1 3 2" xfId="16945"/>
    <cellStyle name="_Consol package 8 April_DEG- K - Fixed Assets_YF_K_Fixed Assets 03 &amp; 04-1_Book1 4" xfId="9157"/>
    <cellStyle name="_Consol package 8 April_DEG- K - Fixed Assets_YF_K_Fixed Assets 03 &amp; 04-1_Book1 5" xfId="6583"/>
    <cellStyle name="_Consol package 8 April_DEG- K - Fixed Assets_YF_K_Fixed Assets 03 &amp; 04-1_D" xfId="17065"/>
    <cellStyle name="_Consol package 8 April_DEG- K - Fixed Assets_YF_K_Fixed Assets 03 &amp; 04-1_D 2" xfId="17066"/>
    <cellStyle name="_Consol package 8 April_DEG- K - Fixed Assets_YF_K_Fixed Assets 03 &amp; 04-1_D 2 2" xfId="17067"/>
    <cellStyle name="_Consol package 8 April_DEG- K - Fixed Assets_YF_K_Fixed Assets 03 &amp; 04-1_D 3" xfId="17068"/>
    <cellStyle name="_Consol package 8 April_DEG- K - Fixed Assets_YF_K_Fixed Assets 03 &amp; 04-1_D 3 2" xfId="17069"/>
    <cellStyle name="_Consol package 8 April_DEG- K - Fixed Assets_YF_K_Fixed Assets 03 &amp; 04-1_D 4" xfId="17073"/>
    <cellStyle name="_Consol package 8 April_DEG- K - Fixed Assets_YF_K_Fixed Assets 03 &amp; 04-1_D 5" xfId="12207"/>
    <cellStyle name="_Consol package 8 April_DEG- K - Fixed Assets_YF_K_Fixed Assets 03 &amp; 04-1_K_YF_Fixed Assets-12.22" xfId="17074"/>
    <cellStyle name="_Consol package 8 April_DEG- K - Fixed Assets_YF_K_Fixed Assets 03 &amp; 04-1_K_YF_Fixed Assets-12.22 2" xfId="17075"/>
    <cellStyle name="_Consol package 8 April_DEG- K - Fixed Assets_YF_K_Fixed Assets 03 &amp; 04-1_K_YF_Fixed Assets-12.22 2 2" xfId="17076"/>
    <cellStyle name="_Consol package 8 April_DEG- K - Fixed Assets_YF_K_Fixed Assets 03 &amp; 04-1_K_YF_Fixed Assets-12.22 3" xfId="17078"/>
    <cellStyle name="_Consol package 8 April_DEG- K - Fixed Assets_YF_K_Fixed Assets 03 &amp; 04-1_K_YF_Fixed Assets-12.22 3 2" xfId="17079"/>
    <cellStyle name="_Consol package 8 April_DEG- K - Fixed Assets_YF_K_Fixed Assets 03 &amp; 04-1_K_YF_Fixed Assets-12.22 4" xfId="17081"/>
    <cellStyle name="_Consol package 8 April_DEG- K - Fixed Assets_YF_K_Fixed Assets 03 &amp; 04-1_K_YF_Fixed Assets-12.22 5" xfId="17082"/>
    <cellStyle name="_Consol package 8 April_DEG- K - Fixed Assets_YF_K_Fixed Assets 03 &amp; 04-2" xfId="17083"/>
    <cellStyle name="_Consol package 8 April_DEG- K - Fixed Assets_YF_K_Fixed Assets 03 &amp; 04-2 2" xfId="17085"/>
    <cellStyle name="_Consol package 8 April_DEG- K - Fixed Assets_YF_K_Fixed Assets 03 &amp; 04-2 2 2" xfId="17088"/>
    <cellStyle name="_Consol package 8 April_DEG- K - Fixed Assets_YF_K_Fixed Assets 03 &amp; 04-2 3" xfId="17091"/>
    <cellStyle name="_Consol package 8 April_DEG- K - Fixed Assets_YF_K_Fixed Assets 03 &amp; 04-2 3 2" xfId="17094"/>
    <cellStyle name="_Consol package 8 April_DEG- K - Fixed Assets_YF_K_Fixed Assets 03 &amp; 04-2 4" xfId="17096"/>
    <cellStyle name="_Consol package 8 April_DEG- K - Fixed Assets_YF_K_Fixed Assets 03 &amp; 04-2 5" xfId="17098"/>
    <cellStyle name="_Consol package 8 April_DEG- K - Fixed Assets_YF_K_Fixed Assets 03 &amp; 04-2_addition2003" xfId="4465"/>
    <cellStyle name="_Consol package 8 April_DEG- K - Fixed Assets_YF_K_Fixed Assets 03 &amp; 04-2_addition2003 2" xfId="17100"/>
    <cellStyle name="_Consol package 8 April_DEG- K - Fixed Assets_YF_K_Fixed Assets 03 &amp; 04-2_addition2003 2 2" xfId="17101"/>
    <cellStyle name="_Consol package 8 April_DEG- K - Fixed Assets_YF_K_Fixed Assets 03 &amp; 04-2_addition2003 3" xfId="17103"/>
    <cellStyle name="_Consol package 8 April_DEG- K - Fixed Assets_YF_K_Fixed Assets 03 &amp; 04-2_addition2003 3 2" xfId="17104"/>
    <cellStyle name="_Consol package 8 April_DEG- K - Fixed Assets_YF_K_Fixed Assets 03 &amp; 04-2_addition2003 4" xfId="17105"/>
    <cellStyle name="_Consol package 8 April_DEG- K - Fixed Assets_YF_K_Fixed Assets 03 &amp; 04-2_addition2003 5" xfId="17107"/>
    <cellStyle name="_Consol package 8 April_DEG- K - Fixed Assets_YF_K_Fixed Assets 03 &amp; 04-2_Book1" xfId="2662"/>
    <cellStyle name="_Consol package 8 April_DEG- K - Fixed Assets_YF_K_Fixed Assets 03 &amp; 04-2_Book1 2" xfId="2666"/>
    <cellStyle name="_Consol package 8 April_DEG- K - Fixed Assets_YF_K_Fixed Assets 03 &amp; 04-2_Book1 3" xfId="17110"/>
    <cellStyle name="_Consol package 8 April_DEG- K - Fixed Assets_YF_K_Fixed Assets 03 &amp; 04-2_D" xfId="17111"/>
    <cellStyle name="_Consol package 8 April_DEG- K - Fixed Assets_YF_K_Fixed Assets 03 &amp; 04-2_D 2" xfId="17112"/>
    <cellStyle name="_Consol package 8 April_DEG- K - Fixed Assets_YF_K_Fixed Assets 03 &amp; 04-2_D 2 2" xfId="17114"/>
    <cellStyle name="_Consol package 8 April_DEG- K - Fixed Assets_YF_K_Fixed Assets 03 &amp; 04-2_D 3" xfId="7966"/>
    <cellStyle name="_Consol package 8 April_DEG- K - Fixed Assets_YF_K_Fixed Assets 03 &amp; 04-2_D 3 2" xfId="7968"/>
    <cellStyle name="_Consol package 8 April_DEG- K - Fixed Assets_YF_K_Fixed Assets 03 &amp; 04-2_D 4" xfId="17115"/>
    <cellStyle name="_Consol package 8 April_DEG- K - Fixed Assets_YF_K_Fixed Assets 03 &amp; 04-2_D 5" xfId="17117"/>
    <cellStyle name="_Consol package 8 April_DEG- K - Fixed Assets_YF_K_Fixed Assets 03 &amp; 04-2_K_YF_Fixed Assets-12.22" xfId="17118"/>
    <cellStyle name="_Consol package 8 April_DEG- K - Fixed Assets_YF_K_Fixed Assets 03 &amp; 04-2_K_YF_Fixed Assets-12.22 2" xfId="17119"/>
    <cellStyle name="_Consol package 8 April_DEG- K - Fixed Assets_YF_K_Fixed Assets 03 &amp; 04-2_K_YF_Fixed Assets-12.22 2 2" xfId="17121"/>
    <cellStyle name="_Consol package 8 April_DEG- K - Fixed Assets_YF_K_Fixed Assets 03 &amp; 04-2_K_YF_Fixed Assets-12.22 3" xfId="17123"/>
    <cellStyle name="_Consol package 8 April_DEG- K - Fixed Assets_YF_K_Fixed Assets 03 &amp; 04-2_K_YF_Fixed Assets-12.22 3 2" xfId="17124"/>
    <cellStyle name="_Consol package 8 April_DEG- K - Fixed Assets_YF_K_Fixed Assets 03 &amp; 04-2_K_YF_Fixed Assets-12.22 4" xfId="4516"/>
    <cellStyle name="_Consol package 8 April_DEG- K - Fixed Assets_YF_K_Fixed Assets 03 &amp; 04-2_K_YF_Fixed Assets-12.22 5" xfId="17125"/>
    <cellStyle name="_Consol package 8 April_DEG- K - Fixed Assets_YF_K_Fixed Assets 03 &amp; 04-3" xfId="17126"/>
    <cellStyle name="_Consol package 8 April_DEG- K - Fixed Assets_YF_K_Fixed Assets 03 &amp; 04-3 2" xfId="17128"/>
    <cellStyle name="_Consol package 8 April_DEG- K - Fixed Assets_YF_K_Fixed Assets 03 &amp; 04-3 2 2" xfId="17131"/>
    <cellStyle name="_Consol package 8 April_DEG- K - Fixed Assets_YF_K_Fixed Assets 03 &amp; 04-3 3" xfId="12849"/>
    <cellStyle name="_Consol package 8 April_DEG- K - Fixed Assets_YF_K_Fixed Assets 03 &amp; 04-3 3 2" xfId="17132"/>
    <cellStyle name="_Consol package 8 April_DEG- K - Fixed Assets_YF_K_Fixed Assets 03 &amp; 04-3 4" xfId="17133"/>
    <cellStyle name="_Consol package 8 April_DEG- K - Fixed Assets_YF_K_Fixed Assets 03 &amp; 04-3 5" xfId="9396"/>
    <cellStyle name="_Consol package 8 April_DEG- K - Fixed Assets_YF_K_Fixed Assets 03 &amp; 04-3_addition2003" xfId="17136"/>
    <cellStyle name="_Consol package 8 April_DEG- K - Fixed Assets_YF_K_Fixed Assets 03 &amp; 04-3_addition2003 2" xfId="17137"/>
    <cellStyle name="_Consol package 8 April_DEG- K - Fixed Assets_YF_K_Fixed Assets 03 &amp; 04-3_addition2003 2 2" xfId="17138"/>
    <cellStyle name="_Consol package 8 April_DEG- K - Fixed Assets_YF_K_Fixed Assets 03 &amp; 04-3_addition2003 3" xfId="742"/>
    <cellStyle name="_Consol package 8 April_DEG- K - Fixed Assets_YF_K_Fixed Assets 03 &amp; 04-3_addition2003 3 2" xfId="17139"/>
    <cellStyle name="_Consol package 8 April_DEG- K - Fixed Assets_YF_K_Fixed Assets 03 &amp; 04-3_addition2003 4" xfId="17142"/>
    <cellStyle name="_Consol package 8 April_DEG- K - Fixed Assets_YF_K_Fixed Assets 03 &amp; 04-3_addition2003 5" xfId="15583"/>
    <cellStyle name="_Consol package 8 April_DEG- K - Fixed Assets_YF_K_Fixed Assets 03 &amp; 04-3_Book1" xfId="2595"/>
    <cellStyle name="_Consol package 8 April_DEG- K - Fixed Assets_YF_K_Fixed Assets 03 &amp; 04-3_Book1 2" xfId="2603"/>
    <cellStyle name="_Consol package 8 April_DEG- K - Fixed Assets_YF_K_Fixed Assets 03 &amp; 04-3_Book1 2 2" xfId="6037"/>
    <cellStyle name="_Consol package 8 April_DEG- K - Fixed Assets_YF_K_Fixed Assets 03 &amp; 04-3_Book1 3" xfId="16690"/>
    <cellStyle name="_Consol package 8 April_DEG- K - Fixed Assets_YF_K_Fixed Assets 03 &amp; 04-3_Book1 3 2" xfId="17144"/>
    <cellStyle name="_Consol package 8 April_DEG- K - Fixed Assets_YF_K_Fixed Assets 03 &amp; 04-3_Book1 4" xfId="17146"/>
    <cellStyle name="_Consol package 8 April_DEG- K - Fixed Assets_YF_K_Fixed Assets 03 &amp; 04-3_Book1 5" xfId="17147"/>
    <cellStyle name="_Consol package 8 April_DEG- K - Fixed Assets_YF_K_Fixed Assets 03 &amp; 04-3_D" xfId="17148"/>
    <cellStyle name="_Consol package 8 April_DEG- K - Fixed Assets_YF_K_Fixed Assets 03 &amp; 04-3_D 2" xfId="17151"/>
    <cellStyle name="_Consol package 8 April_DEG- K - Fixed Assets_YF_K_Fixed Assets 03 &amp; 04-3_D 2 2" xfId="17153"/>
    <cellStyle name="_Consol package 8 April_DEG- K - Fixed Assets_YF_K_Fixed Assets 03 &amp; 04-3_D 3" xfId="15122"/>
    <cellStyle name="_Consol package 8 April_DEG- K - Fixed Assets_YF_K_Fixed Assets 03 &amp; 04-3_D 3 2" xfId="15125"/>
    <cellStyle name="_Consol package 8 April_DEG- K - Fixed Assets_YF_K_Fixed Assets 03 &amp; 04-3_D 4" xfId="15128"/>
    <cellStyle name="_Consol package 8 April_DEG- K - Fixed Assets_YF_K_Fixed Assets 03 &amp; 04-3_D 5" xfId="15134"/>
    <cellStyle name="_Consol package 8 April_DEG- K - Fixed Assets_YF_K_Fixed Assets 03 &amp; 04-3_K_YF_Fixed Assets-12.22" xfId="17158"/>
    <cellStyle name="_Consol package 8 April_DEG- K - Fixed Assets_YF_K_Fixed Assets 03 &amp; 04-3_K_YF_Fixed Assets-12.22 2" xfId="17159"/>
    <cellStyle name="_Consol package 8 April_DEG- K - Fixed Assets_YF_K_Fixed Assets 03 &amp; 04-3_K_YF_Fixed Assets-12.22 2 2" xfId="17161"/>
    <cellStyle name="_Consol package 8 April_DEG- K - Fixed Assets_YF_K_Fixed Assets 03 &amp; 04-3_K_YF_Fixed Assets-12.22 3" xfId="17164"/>
    <cellStyle name="_Consol package 8 April_DEG- K - Fixed Assets_YF_K_Fixed Assets 03 &amp; 04-3_K_YF_Fixed Assets-12.22 3 2" xfId="17166"/>
    <cellStyle name="_Consol package 8 April_DEG- K - Fixed Assets_YF_K_Fixed Assets 03 &amp; 04-3_K_YF_Fixed Assets-12.22 4" xfId="10527"/>
    <cellStyle name="_Consol package 8 April_DEG- K - Fixed Assets_YF_K_Fixed Assets 03 &amp; 04-3_K_YF_Fixed Assets-12.22 5" xfId="5771"/>
    <cellStyle name="_Consol package 8 April_DEG- K - Fixed Assets_YF_K_Fixed assets 10" xfId="17168"/>
    <cellStyle name="_Consol package 8 April_DEG- K - Fixed Assets_YF_K_Fixed assets 11" xfId="17170"/>
    <cellStyle name="_Consol package 8 April_DEG- K - Fixed Assets_YF_K_Fixed assets 12" xfId="17172"/>
    <cellStyle name="_Consol package 8 April_DEG- K - Fixed Assets_YF_K_Fixed assets 13" xfId="17174"/>
    <cellStyle name="_Consol package 8 April_DEG- K - Fixed Assets_YF_K_Fixed assets 14" xfId="17177"/>
    <cellStyle name="_Consol package 8 April_DEG- K - Fixed Assets_YF_K_Fixed assets 15" xfId="17178"/>
    <cellStyle name="_Consol package 8 April_DEG- K - Fixed Assets_YF_K_Fixed assets 16" xfId="7340"/>
    <cellStyle name="_Consol package 8 April_DEG- K - Fixed Assets_YF_K_Fixed assets 17" xfId="17180"/>
    <cellStyle name="_Consol package 8 April_DEG- K - Fixed Assets_YF_K_Fixed assets 18" xfId="17182"/>
    <cellStyle name="_Consol package 8 April_DEG- K - Fixed Assets_YF_K_Fixed assets 19" xfId="17183"/>
    <cellStyle name="_Consol package 8 April_DEG- K - Fixed Assets_YF_K_Fixed assets 2" xfId="2270"/>
    <cellStyle name="_Consol package 8 April_DEG- K - Fixed Assets_YF_K_Fixed assets 2 2" xfId="3482"/>
    <cellStyle name="_Consol package 8 April_DEG- K - Fixed Assets_YF_K_Fixed assets 20" xfId="17179"/>
    <cellStyle name="_Consol package 8 April_DEG- K - Fixed Assets_YF_K_Fixed assets 21" xfId="7341"/>
    <cellStyle name="_Consol package 8 April_DEG- K - Fixed Assets_YF_K_Fixed assets 3" xfId="17184"/>
    <cellStyle name="_Consol package 8 April_DEG- K - Fixed Assets_YF_K_Fixed assets 3 2" xfId="17186"/>
    <cellStyle name="_Consol package 8 April_DEG- K - Fixed Assets_YF_K_Fixed assets 4" xfId="10141"/>
    <cellStyle name="_Consol package 8 April_DEG- K - Fixed Assets_YF_K_Fixed assets 5" xfId="17187"/>
    <cellStyle name="_Consol package 8 April_DEG- K - Fixed Assets_YF_K_Fixed assets 6" xfId="17188"/>
    <cellStyle name="_Consol package 8 April_DEG- K - Fixed Assets_YF_K_Fixed assets 7" xfId="17189"/>
    <cellStyle name="_Consol package 8 April_DEG- K - Fixed Assets_YF_K_Fixed assets 8" xfId="17190"/>
    <cellStyle name="_Consol package 8 April_DEG- K - Fixed Assets_YF_K_Fixed assets 9" xfId="17192"/>
    <cellStyle name="_Consol package 8 April_DEG- K - Fixed Assets_YF_K_Fixed assets_addition2003" xfId="17195"/>
    <cellStyle name="_Consol package 8 April_DEG- K - Fixed Assets_YF_K_Fixed assets_addition2003 2" xfId="17197"/>
    <cellStyle name="_Consol package 8 April_DEG- K - Fixed Assets_YF_K_Fixed assets_addition2003 3" xfId="17199"/>
    <cellStyle name="_Consol package 8 April_DEG- K - Fixed Assets_YF_K_Fixed assets_Book1" xfId="17201"/>
    <cellStyle name="_Consol package 8 April_DEG- K - Fixed Assets_YF_K_Fixed assets_Book1 2" xfId="17204"/>
    <cellStyle name="_Consol package 8 April_DEG- K - Fixed Assets_YF_K_Fixed assets_Book1 3" xfId="17209"/>
    <cellStyle name="_Consol package 8 April_DEG- K - Fixed Assets_YF_K_Fixed assets_D" xfId="14940"/>
    <cellStyle name="_Consol package 8 April_DEG- K - Fixed Assets_YF_K_Fixed assets_D 2" xfId="14944"/>
    <cellStyle name="_Consol package 8 April_DEG- K - Fixed Assets_YF_K_Fixed assets_D 2 2" xfId="17210"/>
    <cellStyle name="_Consol package 8 April_DEG- K - Fixed Assets_YF_K_Fixed assets_D 3" xfId="11505"/>
    <cellStyle name="_Consol package 8 April_DEG- K - Fixed Assets_YF_K_Fixed assets_D 3 2" xfId="17213"/>
    <cellStyle name="_Consol package 8 April_DEG- K - Fixed Assets_YF_K_Fixed assets_D 4" xfId="17217"/>
    <cellStyle name="_Consol package 8 April_DEG- K - Fixed Assets_YF_K_Fixed assets_D 5" xfId="17220"/>
    <cellStyle name="_Consol package 8 April_DEG- K - Fixed Assets_YF_K_Fixed assets_K_YF_Fixed Assets-12.22" xfId="17221"/>
    <cellStyle name="_Consol package 8 April_DEG- K - Fixed Assets_YF_K_Fixed assets_K_YF_Fixed Assets-12.22 2" xfId="17222"/>
    <cellStyle name="_Consol package 8 April_DEG- K - Fixed Assets_YF_K_Fixed assets_K_YF_Fixed Assets-12.22 2 2" xfId="13231"/>
    <cellStyle name="_Consol package 8 April_DEG- K - Fixed Assets_YF_K_Fixed assets_K_YF_Fixed Assets-12.22 3" xfId="7719"/>
    <cellStyle name="_Consol package 8 April_DEG- K - Fixed Assets_YF_K_Fixed assets_K_YF_Fixed Assets-12.22 3 2" xfId="4375"/>
    <cellStyle name="_Consol package 8 April_DEG- K - Fixed Assets_YF_K_Fixed assets_K_YF_Fixed Assets-12.22 4" xfId="17225"/>
    <cellStyle name="_Consol package 8 April_DEG- K - Fixed Assets_YF_K_Fixed assets_K_YF_Fixed Assets-12.22 5" xfId="5384"/>
    <cellStyle name="_Consol package 8 April_K_YF_Fixed Assets-12.22" xfId="17226"/>
    <cellStyle name="_Consol package 8 April_K_YF_Fixed Assets-12.22 2" xfId="17228"/>
    <cellStyle name="_Consol package 8 April_K_YF_Fixed Assets-12.22 2 2" xfId="17231"/>
    <cellStyle name="_Consol package 8 April_K_YF_Fixed Assets-12.22 3" xfId="17233"/>
    <cellStyle name="_Consol package 8 April_K_YF_Fixed Assets-12.22 3 2" xfId="17235"/>
    <cellStyle name="_Consol package 8 April_K_YF_Fixed Assets-12.22 4" xfId="17237"/>
    <cellStyle name="_Consol package 8 April_K_YF_Fixed Assets-12.22 5" xfId="17240"/>
    <cellStyle name="_Contract Summary" xfId="17242"/>
    <cellStyle name="_Contract Summary 1" xfId="17244"/>
    <cellStyle name="_Contract Summary 1 2" xfId="17245"/>
    <cellStyle name="_Contract Summary 2" xfId="17246"/>
    <cellStyle name="_Contract Summary 2 2" xfId="17248"/>
    <cellStyle name="_Contract Summary 2 2 2" xfId="17249"/>
    <cellStyle name="_Contract Summary 2 3" xfId="10213"/>
    <cellStyle name="_Contract Summary 3" xfId="17251"/>
    <cellStyle name="_Contract Summary_HeJing" xfId="4665"/>
    <cellStyle name="_Contract Summary_HeJing 1" xfId="17252"/>
    <cellStyle name="_Contract Summary_HeJing 1 2" xfId="17253"/>
    <cellStyle name="_Contract Summary_HeJing 2" xfId="10504"/>
    <cellStyle name="_Contract Summary_HeJing 2 2" xfId="17254"/>
    <cellStyle name="_Contract Summary_HeJing 2 2 2" xfId="17255"/>
    <cellStyle name="_Contract Summary_HeJing 2 3" xfId="17257"/>
    <cellStyle name="_Contract Summary_HeJing 3" xfId="6947"/>
    <cellStyle name="_Contract Summary_HeJing_RPT-Evergreen-2006~2008 (RMB)" xfId="12317"/>
    <cellStyle name="_Contract Summary_HeJing_RPT-Evergreen-2006~2008 (RMB) 2" xfId="12319"/>
    <cellStyle name="_Contract Summary_RPT-Evergreen-2006~2008 (RMB)" xfId="15817"/>
    <cellStyle name="_Contract Summary_RPT-Evergreen-2006~2008 (RMB) 2" xfId="17258"/>
    <cellStyle name="_COS" xfId="17260"/>
    <cellStyle name="_COS 1" xfId="17263"/>
    <cellStyle name="_COS 1 2" xfId="17266"/>
    <cellStyle name="_COS 2" xfId="17268"/>
    <cellStyle name="_COS 2 2" xfId="17270"/>
    <cellStyle name="_COS 3" xfId="17273"/>
    <cellStyle name="_COS_New Polyol Consignment 31.12.2008_v2" xfId="17274"/>
    <cellStyle name="_COS_New Polyol Consignment 31.12.2008_v2 1" xfId="17276"/>
    <cellStyle name="_COS_New Polyol Consignment 31.12.2008_v2 1 2" xfId="17277"/>
    <cellStyle name="_COS_New Polyol Consignment 31.12.2008_v2 2" xfId="17279"/>
    <cellStyle name="_COS_New Polyol Consignment 31.12.2008_v2 2 2" xfId="17280"/>
    <cellStyle name="_COS_New Polyol Consignment 31.12.2008_v2 3" xfId="17281"/>
    <cellStyle name="_COS_RPT-Evergreen-2006~2008 (RMB)" xfId="17282"/>
    <cellStyle name="_COS_RPT-Evergreen-2006~2008 (RMB) 2" xfId="17284"/>
    <cellStyle name="_cost of sales" xfId="17285"/>
    <cellStyle name="_cost of sales 2" xfId="15140"/>
    <cellStyle name="_cost of sales 3" xfId="13374"/>
    <cellStyle name="_cost of sales 4" xfId="5628"/>
    <cellStyle name="_Currency" xfId="601"/>
    <cellStyle name="_Currency 1" xfId="17289"/>
    <cellStyle name="_Currency 1 2" xfId="12096"/>
    <cellStyle name="_Currency 2" xfId="777"/>
    <cellStyle name="_Currency 2 2" xfId="17291"/>
    <cellStyle name="_Currency 2 2 2" xfId="17292"/>
    <cellStyle name="_Currency 2 3" xfId="4976"/>
    <cellStyle name="_Currency 3" xfId="17293"/>
    <cellStyle name="_CurrencySpace" xfId="17294"/>
    <cellStyle name="_CurrencySpace 1" xfId="17296"/>
    <cellStyle name="_CurrencySpace 1 2" xfId="17298"/>
    <cellStyle name="_CurrencySpace 2" xfId="17300"/>
    <cellStyle name="_CurrencySpace 2 2" xfId="17301"/>
    <cellStyle name="_CurrencySpace 2 2 2" xfId="11483"/>
    <cellStyle name="_CurrencySpace 2 3" xfId="5912"/>
    <cellStyle name="_CurrencySpace 3" xfId="17304"/>
    <cellStyle name="_Current account (shareholders) 2005" xfId="17306"/>
    <cellStyle name="_Current account (shareholders) 2005 1" xfId="17308"/>
    <cellStyle name="_Current account (shareholders) 2005 1 2" xfId="17311"/>
    <cellStyle name="_Current account (shareholders) 2005 2" xfId="17313"/>
    <cellStyle name="_Current account (shareholders) 2005 2 2" xfId="17315"/>
    <cellStyle name="_Current account (shareholders) 2005 3" xfId="17317"/>
    <cellStyle name="_Current account 06 to client" xfId="17319"/>
    <cellStyle name="_Current account 06 to client 1" xfId="17320"/>
    <cellStyle name="_Current account 06 to client 1 2" xfId="17322"/>
    <cellStyle name="_Current account 06 to client 2" xfId="17324"/>
    <cellStyle name="_Current account 06 to client 2 2" xfId="17326"/>
    <cellStyle name="_Current account 06 to client 3" xfId="17328"/>
    <cellStyle name="_current account explanation" xfId="17330"/>
    <cellStyle name="_current account explanation 1" xfId="3865"/>
    <cellStyle name="_current account explanation 1 2" xfId="3870"/>
    <cellStyle name="_current account explanation 2" xfId="17331"/>
    <cellStyle name="_current account explanation 2 2" xfId="17332"/>
    <cellStyle name="_current account explanation 2 2 2" xfId="4388"/>
    <cellStyle name="_current account explanation 2 3" xfId="17334"/>
    <cellStyle name="_current account explanation 3" xfId="6492"/>
    <cellStyle name="_current account explanation_RPT-Evergreen-2006~2008 (RMB)" xfId="17336"/>
    <cellStyle name="_current account explanation_RPT-Evergreen-2006~2008 (RMB) 2" xfId="17338"/>
    <cellStyle name="_Cut off" xfId="2517"/>
    <cellStyle name="_Cut off 1" xfId="17340"/>
    <cellStyle name="_Cut off 1 2" xfId="17341"/>
    <cellStyle name="_Cut off 2" xfId="7926"/>
    <cellStyle name="_Cut off 2 2" xfId="17343"/>
    <cellStyle name="_Cut off 3" xfId="17344"/>
    <cellStyle name="_Cut off_A-Industrial 2007" xfId="17345"/>
    <cellStyle name="_Cut off_A-Industrial 2007 1" xfId="17348"/>
    <cellStyle name="_Cut off_A-Industrial 2007 1 2" xfId="17350"/>
    <cellStyle name="_Cut off_A-Industrial 2007 2" xfId="17352"/>
    <cellStyle name="_Cut off_A-Industrial 2007 2 2" xfId="17354"/>
    <cellStyle name="_Cut off_A-Industrial 2007 3" xfId="17356"/>
    <cellStyle name="_Cut off_A-Songyuan 2006" xfId="17358"/>
    <cellStyle name="_Cut off_A-Songyuan 2006 1" xfId="17360"/>
    <cellStyle name="_Cut off_A-Songyuan 2006 1 2" xfId="17361"/>
    <cellStyle name="_Cut off_A-Songyuan 2006 2" xfId="16603"/>
    <cellStyle name="_Cut off_A-Songyuan 2006 2 2" xfId="16605"/>
    <cellStyle name="_Cut off_A-Songyuan 2006 3" xfId="17362"/>
    <cellStyle name="_Cut-off test" xfId="17365"/>
    <cellStyle name="_Cut-off test 1" xfId="17366"/>
    <cellStyle name="_Cut-off test 1 2" xfId="17367"/>
    <cellStyle name="_Cut-off test 2" xfId="17368"/>
    <cellStyle name="_Cut-off test 2 2" xfId="17369"/>
    <cellStyle name="_Cut-off test 2 2 2" xfId="17370"/>
    <cellStyle name="_Cut-off test 2 3" xfId="17372"/>
    <cellStyle name="_Cut-off test 3" xfId="14084"/>
    <cellStyle name="_Cut-off test_RPT-Evergreen-2006~2008 (RMB)" xfId="17374"/>
    <cellStyle name="_Cut-off test_RPT-Evergreen-2006~2008 (RMB) 2" xfId="9717"/>
    <cellStyle name="_D" xfId="17376"/>
    <cellStyle name="_D 2" xfId="17377"/>
    <cellStyle name="_D 3" xfId="17378"/>
    <cellStyle name="_D.Tax reconciliation" xfId="17380"/>
    <cellStyle name="_D.Tax reconciliation 2" xfId="17383"/>
    <cellStyle name="_D.Tax reconciliation 2 2" xfId="17386"/>
    <cellStyle name="_D.Tax reconciliation 3" xfId="17387"/>
    <cellStyle name="_D.Tax reconciliation 3 2" xfId="17388"/>
    <cellStyle name="_D.Tax reconciliation 4" xfId="17390"/>
    <cellStyle name="_D.Tax reconciliation 5" xfId="17391"/>
    <cellStyle name="_Dabao adjustment Supporting" xfId="17394"/>
    <cellStyle name="_Dabao adjustment Supporting 1" xfId="5117"/>
    <cellStyle name="_Dabao adjustment Supporting 1 2" xfId="17395"/>
    <cellStyle name="_Dabao adjustment Supporting 2" xfId="17397"/>
    <cellStyle name="_Dabao adjustment Supporting 2 2" xfId="626"/>
    <cellStyle name="_Dabao adjustment Supporting 3" xfId="17398"/>
    <cellStyle name="_Dabao adjustment Supporting_2008" xfId="5492"/>
    <cellStyle name="_Dabao adjustment Supporting_2008 1" xfId="17399"/>
    <cellStyle name="_Dabao adjustment Supporting_2008 1 2" xfId="17400"/>
    <cellStyle name="_Dabao adjustment Supporting_2008 2" xfId="17402"/>
    <cellStyle name="_Dabao adjustment Supporting_2008 2 2" xfId="17403"/>
    <cellStyle name="_Dabao adjustment Supporting_2008 3" xfId="17404"/>
    <cellStyle name="_Dabao adjustment Supporting_Evergreen - TPE - Appendix V_Scope determination_Dec4" xfId="17405"/>
    <cellStyle name="_Dabao adjustment Supporting_Evergreen - TPE - Appendix V_Scope determination_Dec4 1" xfId="17406"/>
    <cellStyle name="_Dabao adjustment Supporting_Evergreen - TPE - Appendix V_Scope determination_Dec4 1 2" xfId="17408"/>
    <cellStyle name="_Dabao adjustment Supporting_Evergreen - TPE - Appendix V_Scope determination_Dec4 2" xfId="17409"/>
    <cellStyle name="_Dabao adjustment Supporting_Evergreen - TPE - Appendix V_Scope determination_Dec4 2 2" xfId="17410"/>
    <cellStyle name="_Dabao adjustment Supporting_Evergreen - TPE - Appendix V_Scope determination_Dec4 3" xfId="17411"/>
    <cellStyle name="_Dabao adjustment Supporting_Evergreen - TPE - Appendix V_Scope determination_Dec4_Evergreen - TPE - Appendix V_Scope determination_090902" xfId="17413"/>
    <cellStyle name="_Dabao adjustment Supporting_Evergreen - TPE - Appendix V_Scope determination_Dec4_Evergreen - TPE - Appendix V_Scope determination_090902 1" xfId="17414"/>
    <cellStyle name="_Dabao adjustment Supporting_Evergreen - TPE - Appendix V_Scope determination_Dec4_Evergreen - TPE - Appendix V_Scope determination_090902 1 2" xfId="17417"/>
    <cellStyle name="_Dabao adjustment Supporting_Evergreen - TPE - Appendix V_Scope determination_Dec4_Evergreen - TPE - Appendix V_Scope determination_090902 2" xfId="17418"/>
    <cellStyle name="_Dabao adjustment Supporting_Evergreen - TPE - Appendix V_Scope determination_Dec4_Evergreen - TPE - Appendix V_Scope determination_090902 2 2" xfId="17419"/>
    <cellStyle name="_Dabao adjustment Supporting_Evergreen - TPE - Appendix V_Scope determination_Dec4_Evergreen - TPE - Appendix V_Scope determination_090902 3" xfId="17420"/>
    <cellStyle name="_Dabao adjustment Supporting_Evergreen - TPE - Appendix V_Scope determination_Dec4_Evergreen - TPE - Appendix V_Scope determination_090902_2008" xfId="17421"/>
    <cellStyle name="_Dabao adjustment Supporting_Evergreen - TPE - Appendix V_Scope determination_Dec4_Evergreen - TPE - Appendix V_Scope determination_090902_2008 1" xfId="17422"/>
    <cellStyle name="_Dabao adjustment Supporting_Evergreen - TPE - Appendix V_Scope determination_Dec4_Evergreen - TPE - Appendix V_Scope determination_090902_2008 1 2" xfId="17423"/>
    <cellStyle name="_Dabao adjustment Supporting_Evergreen - TPE - Appendix V_Scope determination_Dec4_Evergreen - TPE - Appendix V_Scope determination_090902_2008 2" xfId="17424"/>
    <cellStyle name="_Dabao adjustment Supporting_Evergreen - TPE - Appendix V_Scope determination_Dec4_Evergreen - TPE - Appendix V_Scope determination_090902_2008 2 2" xfId="17425"/>
    <cellStyle name="_Dabao adjustment Supporting_Evergreen - TPE - Appendix V_Scope determination_Dec4_Evergreen - TPE - Appendix V_Scope determination_090902_2008 3" xfId="1608"/>
    <cellStyle name="_Deferred tax - PBC" xfId="17426"/>
    <cellStyle name="_Deferred tax - PBC 2" xfId="3645"/>
    <cellStyle name="_Deferred tax - PBC_2006年佛山车轮审计资料（安永）" xfId="17427"/>
    <cellStyle name="_Deferred tax - PBC_2006年佛山车轮审计资料（安永） 2" xfId="17428"/>
    <cellStyle name="_Deferred tax - PBC_2006年佛山车轮审计资料（安永）_OS of F09" xfId="17429"/>
    <cellStyle name="_Deferred tax - PBC_2006年佛山车轮审计资料（安永）_OS of F09 2" xfId="17430"/>
    <cellStyle name="_Deferred tax - PBC_OS list-Tina" xfId="17431"/>
    <cellStyle name="_Deferred tax - PBC_OS list-Tina 2" xfId="852"/>
    <cellStyle name="_Deferred tax - PBC_OS list-Tina_2006年佛山车轮审计资料（安永）" xfId="17433"/>
    <cellStyle name="_Deferred tax - PBC_OS list-Tina_2006年佛山车轮审计资料（安永） 2" xfId="17435"/>
    <cellStyle name="_Deferred tax - PBC_OS list-Tina_2006年佛山车轮审计资料（安永）_OS of F09" xfId="2323"/>
    <cellStyle name="_Deferred tax - PBC_OS list-Tina_2006年佛山车轮审计资料（安永）_OS of F09 2" xfId="2331"/>
    <cellStyle name="_Deferred tax - PBC_OS list-Tina_OS of F09" xfId="17436"/>
    <cellStyle name="_Deferred tax - PBC_OS list-Tina_OS of F09 2" xfId="17438"/>
    <cellStyle name="_Deferred tax - PBC_OS list-Tina_公司信息（往来款函证）" xfId="17440"/>
    <cellStyle name="_Deferred tax - PBC_OS list-Tina_公司信息（往来款函证） 2" xfId="3114"/>
    <cellStyle name="_Deferred tax - PBC_OS list-Tina_公司信息（往来款函证）_2006年佛山车轮审计资料（安永）" xfId="6246"/>
    <cellStyle name="_Deferred tax - PBC_OS list-Tina_公司信息（往来款函证）_2006年佛山车轮审计资料（安永） 2" xfId="17442"/>
    <cellStyle name="_Deferred tax - PBC_OS list-Tina_公司信息（往来款函证）_2006年佛山车轮审计资料（安永）_OS of F09" xfId="1337"/>
    <cellStyle name="_Deferred tax - PBC_OS list-Tina_公司信息（往来款函证）_2006年佛山车轮审计资料（安永）_OS of F09 2" xfId="5902"/>
    <cellStyle name="_Deferred tax - PBC_OS list-Tina_公司信息（往来款函证）_OS of F09" xfId="17445"/>
    <cellStyle name="_Deferred tax - PBC_OS list-Tina_公司信息（往来款函证）_OS of F09 2" xfId="17447"/>
    <cellStyle name="_Deferred tax - PBC_OS of F09" xfId="17448"/>
    <cellStyle name="_Deferred tax - PBC_OS of F09 2" xfId="17449"/>
    <cellStyle name="_Deferred tax - PBC_公司信息（往来款函证）" xfId="16509"/>
    <cellStyle name="_Deferred tax - PBC_公司信息（往来款函证） 2" xfId="17450"/>
    <cellStyle name="_Deferred tax - PBC_公司信息（往来款函证）_2006年佛山车轮审计资料（安永）" xfId="17452"/>
    <cellStyle name="_Deferred tax - PBC_公司信息（往来款函证）_2006年佛山车轮审计资料（安永） 2" xfId="4533"/>
    <cellStyle name="_Deferred tax - PBC_公司信息（往来款函证）_2006年佛山车轮审计资料（安永）_OS of F09" xfId="17455"/>
    <cellStyle name="_Deferred tax - PBC_公司信息（往来款函证）_2006年佛山车轮审计资料（安永）_OS of F09 2" xfId="15322"/>
    <cellStyle name="_Deferred tax - PBC_公司信息（往来款函证）_OS of F09" xfId="17456"/>
    <cellStyle name="_Deferred tax - PBC_公司信息（往来款函证）_OS of F09 2" xfId="17457"/>
    <cellStyle name="_DEG A300&amp;A500" xfId="17459"/>
    <cellStyle name="_DEG A300&amp;A500 2" xfId="17461"/>
    <cellStyle name="_DEG A300&amp;A500_2006年佛山车轮审计资料（安永）" xfId="17462"/>
    <cellStyle name="_DEG A300&amp;A500_2006年佛山车轮审计资料（安永） 2" xfId="4505"/>
    <cellStyle name="_DEG A300&amp;A500_2006年佛山车轮审计资料（安永）_OS of F09" xfId="3345"/>
    <cellStyle name="_DEG A300&amp;A500_2006年佛山车轮审计资料（安永）_OS of F09 2" xfId="796"/>
    <cellStyle name="_DEG A300&amp;A500_OS of F09" xfId="8066"/>
    <cellStyle name="_DEG A300&amp;A500_OS of F09 2" xfId="17463"/>
    <cellStyle name="_DEG A300&amp;A500_公司信息（往来款函证）" xfId="17464"/>
    <cellStyle name="_DEG A300&amp;A500_公司信息（往来款函证） 2" xfId="17465"/>
    <cellStyle name="_DEG A300&amp;A500_公司信息（往来款函证）_2006年佛山车轮审计资料（安永）" xfId="17466"/>
    <cellStyle name="_DEG A300&amp;A500_公司信息（往来款函证）_2006年佛山车轮审计资料（安永） 2" xfId="17467"/>
    <cellStyle name="_DEG A300&amp;A500_公司信息（往来款函证）_2006年佛山车轮审计资料（安永）_OS of F09" xfId="17468"/>
    <cellStyle name="_DEG A300&amp;A500_公司信息（往来款函证）_2006年佛山车轮审计资料（安永）_OS of F09 2" xfId="17469"/>
    <cellStyle name="_DEG A300&amp;A500_公司信息（往来款函证）_OS of F09" xfId="17471"/>
    <cellStyle name="_DEG A300&amp;A500_公司信息（往来款函证）_OS of F09 2" xfId="17473"/>
    <cellStyle name="_DEG- K - Fixed Assets" xfId="17475"/>
    <cellStyle name="_DEG- K - Fixed Assets 2" xfId="17476"/>
    <cellStyle name="_DEG- K - Fixed Assets 2 2" xfId="17477"/>
    <cellStyle name="_DEG- K - Fixed Assets 3" xfId="17478"/>
    <cellStyle name="_DEG- K - Fixed Assets 3 2" xfId="17480"/>
    <cellStyle name="_DEG- K - Fixed Assets 4" xfId="13632"/>
    <cellStyle name="_DEG- K - Fixed Assets 5" xfId="13639"/>
    <cellStyle name="_DEG- K - Fixed Assets_K_YF_Fixed Assets-12.13" xfId="17481"/>
    <cellStyle name="_DEG- K - Fixed Assets_K_YF_Fixed Assets-12.13 2" xfId="5026"/>
    <cellStyle name="_DEG- K - Fixed Assets_K_YF_Fixed Assets-12.13 3" xfId="17482"/>
    <cellStyle name="_DEG- K - Fixed Assets_K_YF_Fixed Assets-12.13_addition2003" xfId="17483"/>
    <cellStyle name="_DEG- K - Fixed Assets_K_YF_Fixed Assets-12.13_addition2003 2" xfId="17485"/>
    <cellStyle name="_DEG- K - Fixed Assets_K_YF_Fixed Assets-12.13_addition2003 3" xfId="17488"/>
    <cellStyle name="_DEG- K - Fixed Assets_K_YF_Fixed Assets-12.13_Book1" xfId="17492"/>
    <cellStyle name="_DEG- K - Fixed Assets_K_YF_Fixed Assets-12.13_Book1 2" xfId="17493"/>
    <cellStyle name="_DEG- K - Fixed Assets_K_YF_Fixed Assets-12.13_Book1 2 2" xfId="17494"/>
    <cellStyle name="_DEG- K - Fixed Assets_K_YF_Fixed Assets-12.13_Book1 3" xfId="7212"/>
    <cellStyle name="_DEG- K - Fixed Assets_K_YF_Fixed Assets-12.13_Book1 3 2" xfId="5952"/>
    <cellStyle name="_DEG- K - Fixed Assets_K_YF_Fixed Assets-12.13_Book1 4" xfId="13750"/>
    <cellStyle name="_DEG- K - Fixed Assets_K_YF_Fixed Assets-12.13_Book1 5" xfId="9111"/>
    <cellStyle name="_DEG- K - Fixed Assets_K_YF_Fixed Assets-12.13_D" xfId="17496"/>
    <cellStyle name="_DEG- K - Fixed Assets_K_YF_Fixed Assets-12.13_D 2" xfId="17497"/>
    <cellStyle name="_DEG- K - Fixed Assets_K_YF_Fixed Assets-12.13_D 3" xfId="17499"/>
    <cellStyle name="_DEG- K - Fixed Assets_K_YF_Fixed Assets-12.13_K_YF_Fixed Assets-12.22" xfId="17500"/>
    <cellStyle name="_DEG- K - Fixed Assets_K_YF_Fixed Assets-12.13_K_YF_Fixed Assets-12.22 2" xfId="17501"/>
    <cellStyle name="_DEG- K - Fixed Assets_K_YF_Fixed Assets-12.13_K_YF_Fixed Assets-12.22 2 2" xfId="17502"/>
    <cellStyle name="_DEG- K - Fixed Assets_K_YF_Fixed Assets-12.13_K_YF_Fixed Assets-12.22 3" xfId="5688"/>
    <cellStyle name="_DEG- K - Fixed Assets_K_YF_Fixed Assets-12.13_K_YF_Fixed Assets-12.22 3 2" xfId="17503"/>
    <cellStyle name="_DEG- K - Fixed Assets_K_YF_Fixed Assets-12.13_K_YF_Fixed Assets-12.22 4" xfId="10761"/>
    <cellStyle name="_DEG- K - Fixed Assets_K_YF_Fixed Assets-12.13_K_YF_Fixed Assets-12.22 5" xfId="866"/>
    <cellStyle name="_DEG- K - Fixed Assets_SX-FA-12.14" xfId="17504"/>
    <cellStyle name="_DEG- K - Fixed Assets_SX-FA-12.14 2" xfId="17506"/>
    <cellStyle name="_DEG- K - Fixed Assets_SX-FA-12.14 2 2" xfId="11927"/>
    <cellStyle name="_DEG- K - Fixed Assets_SX-FA-12.14 3" xfId="17507"/>
    <cellStyle name="_DEG- K - Fixed Assets_SX-FA-12.14 3 2" xfId="17508"/>
    <cellStyle name="_DEG- K - Fixed Assets_SX-FA-12.14 4" xfId="17509"/>
    <cellStyle name="_DEG- K - Fixed Assets_SX-FA-12.14 5" xfId="15292"/>
    <cellStyle name="_DEG- K - Fixed Assets_SX-FA-12.14_addition2003" xfId="17510"/>
    <cellStyle name="_DEG- K - Fixed Assets_SX-FA-12.14_addition2003 2" xfId="17514"/>
    <cellStyle name="_DEG- K - Fixed Assets_SX-FA-12.14_addition2003 2 2" xfId="17517"/>
    <cellStyle name="_DEG- K - Fixed Assets_SX-FA-12.14_addition2003 3" xfId="17519"/>
    <cellStyle name="_DEG- K - Fixed Assets_SX-FA-12.14_addition2003 3 2" xfId="17521"/>
    <cellStyle name="_DEG- K - Fixed Assets_SX-FA-12.14_addition2003 4" xfId="17523"/>
    <cellStyle name="_DEG- K - Fixed Assets_SX-FA-12.14_addition2003 5" xfId="17525"/>
    <cellStyle name="_DEG- K - Fixed Assets_SX-FA-12.14_Book1" xfId="17527"/>
    <cellStyle name="_DEG- K - Fixed Assets_SX-FA-12.14_Book1 2" xfId="17528"/>
    <cellStyle name="_DEG- K - Fixed Assets_SX-FA-12.14_Book1 3" xfId="17529"/>
    <cellStyle name="_DEG- K - Fixed Assets_SX-FA-12.14_D" xfId="17530"/>
    <cellStyle name="_DEG- K - Fixed Assets_SX-FA-12.14_D 2" xfId="17531"/>
    <cellStyle name="_DEG- K - Fixed Assets_SX-FA-12.14_D 3" xfId="17533"/>
    <cellStyle name="_DEG- K - Fixed Assets_SX-FA-12.14_K_YF_Fixed Assets-12.22" xfId="17536"/>
    <cellStyle name="_DEG- K - Fixed Assets_SX-FA-12.14_K_YF_Fixed Assets-12.22 2" xfId="17538"/>
    <cellStyle name="_DEG- K - Fixed Assets_SX-FA-12.14_K_YF_Fixed Assets-12.22 2 2" xfId="17540"/>
    <cellStyle name="_DEG- K - Fixed Assets_SX-FA-12.14_K_YF_Fixed Assets-12.22 3" xfId="17541"/>
    <cellStyle name="_DEG- K - Fixed Assets_SX-FA-12.14_K_YF_Fixed Assets-12.22 3 2" xfId="17545"/>
    <cellStyle name="_DEG- K - Fixed Assets_SX-FA-12.14_K_YF_Fixed Assets-12.22 4" xfId="7976"/>
    <cellStyle name="_DEG- K - Fixed Assets_SX-FA-12.14_K_YF_Fixed Assets-12.22 5" xfId="8533"/>
    <cellStyle name="_DEG- K - Fixed Assets_YF_K_Fixed assets" xfId="17549"/>
    <cellStyle name="_DEG- K - Fixed Assets_YF_K_Fixed Assets 03 &amp; 04" xfId="14405"/>
    <cellStyle name="_DEG- K - Fixed Assets_YF_K_Fixed Assets 03 &amp; 04 2" xfId="10287"/>
    <cellStyle name="_DEG- K - Fixed Assets_YF_K_Fixed Assets 03 &amp; 04 3" xfId="17550"/>
    <cellStyle name="_DEG- K - Fixed Assets_YF_K_Fixed Assets 03 &amp; 04_addition2003" xfId="17551"/>
    <cellStyle name="_DEG- K - Fixed Assets_YF_K_Fixed Assets 03 &amp; 04_addition2003 2" xfId="17552"/>
    <cellStyle name="_DEG- K - Fixed Assets_YF_K_Fixed Assets 03 &amp; 04_addition2003 2 2" xfId="17553"/>
    <cellStyle name="_DEG- K - Fixed Assets_YF_K_Fixed Assets 03 &amp; 04_addition2003 3" xfId="17554"/>
    <cellStyle name="_DEG- K - Fixed Assets_YF_K_Fixed Assets 03 &amp; 04_addition2003 3 2" xfId="17555"/>
    <cellStyle name="_DEG- K - Fixed Assets_YF_K_Fixed Assets 03 &amp; 04_addition2003 4" xfId="7700"/>
    <cellStyle name="_DEG- K - Fixed Assets_YF_K_Fixed Assets 03 &amp; 04_addition2003 5" xfId="17558"/>
    <cellStyle name="_DEG- K - Fixed Assets_YF_K_Fixed Assets 03 &amp; 04_Book1" xfId="17561"/>
    <cellStyle name="_DEG- K - Fixed Assets_YF_K_Fixed Assets 03 &amp; 04_Book1 2" xfId="17563"/>
    <cellStyle name="_DEG- K - Fixed Assets_YF_K_Fixed Assets 03 &amp; 04_Book1 2 2" xfId="17564"/>
    <cellStyle name="_DEG- K - Fixed Assets_YF_K_Fixed Assets 03 &amp; 04_Book1 3" xfId="17565"/>
    <cellStyle name="_DEG- K - Fixed Assets_YF_K_Fixed Assets 03 &amp; 04_Book1 3 2" xfId="17566"/>
    <cellStyle name="_DEG- K - Fixed Assets_YF_K_Fixed Assets 03 &amp; 04_Book1 4" xfId="16584"/>
    <cellStyle name="_DEG- K - Fixed Assets_YF_K_Fixed Assets 03 &amp; 04_Book1 5" xfId="1698"/>
    <cellStyle name="_DEG- K - Fixed Assets_YF_K_Fixed Assets 03 &amp; 04_D" xfId="17568"/>
    <cellStyle name="_DEG- K - Fixed Assets_YF_K_Fixed Assets 03 &amp; 04_D 2" xfId="15917"/>
    <cellStyle name="_DEG- K - Fixed Assets_YF_K_Fixed Assets 03 &amp; 04_D 3" xfId="13674"/>
    <cellStyle name="_DEG- K - Fixed Assets_YF_K_Fixed Assets 03 &amp; 04_K_YF_Fixed Assets-12.22" xfId="17572"/>
    <cellStyle name="_DEG- K - Fixed Assets_YF_K_Fixed Assets 03 &amp; 04_K_YF_Fixed Assets-12.22 2" xfId="17574"/>
    <cellStyle name="_DEG- K - Fixed Assets_YF_K_Fixed Assets 03 &amp; 04_K_YF_Fixed Assets-12.22 3" xfId="15398"/>
    <cellStyle name="_DEG- K - Fixed Assets_YF_K_Fixed Assets 03 &amp; 04-1" xfId="17576"/>
    <cellStyle name="_DEG- K - Fixed Assets_YF_K_Fixed Assets 03 &amp; 04-1 2" xfId="17577"/>
    <cellStyle name="_DEG- K - Fixed Assets_YF_K_Fixed Assets 03 &amp; 04-1 3" xfId="17578"/>
    <cellStyle name="_DEG- K - Fixed Assets_YF_K_Fixed Assets 03 &amp; 04-1_addition2003" xfId="17579"/>
    <cellStyle name="_DEG- K - Fixed Assets_YF_K_Fixed Assets 03 &amp; 04-1_addition2003 2" xfId="17580"/>
    <cellStyle name="_DEG- K - Fixed Assets_YF_K_Fixed Assets 03 &amp; 04-1_addition2003 3" xfId="17583"/>
    <cellStyle name="_DEG- K - Fixed Assets_YF_K_Fixed Assets 03 &amp; 04-1_Book1" xfId="17584"/>
    <cellStyle name="_DEG- K - Fixed Assets_YF_K_Fixed Assets 03 &amp; 04-1_Book1 2" xfId="17587"/>
    <cellStyle name="_DEG- K - Fixed Assets_YF_K_Fixed Assets 03 &amp; 04-1_Book1 3" xfId="17588"/>
    <cellStyle name="_DEG- K - Fixed Assets_YF_K_Fixed Assets 03 &amp; 04-1_D" xfId="17591"/>
    <cellStyle name="_DEG- K - Fixed Assets_YF_K_Fixed Assets 03 &amp; 04-1_D 2" xfId="17592"/>
    <cellStyle name="_DEG- K - Fixed Assets_YF_K_Fixed Assets 03 &amp; 04-1_D 2 2" xfId="17593"/>
    <cellStyle name="_DEG- K - Fixed Assets_YF_K_Fixed Assets 03 &amp; 04-1_D 3" xfId="17594"/>
    <cellStyle name="_DEG- K - Fixed Assets_YF_K_Fixed Assets 03 &amp; 04-1_D 3 2" xfId="17595"/>
    <cellStyle name="_DEG- K - Fixed Assets_YF_K_Fixed Assets 03 &amp; 04-1_D 4" xfId="17596"/>
    <cellStyle name="_DEG- K - Fixed Assets_YF_K_Fixed Assets 03 &amp; 04-1_D 5" xfId="17599"/>
    <cellStyle name="_DEG- K - Fixed Assets_YF_K_Fixed Assets 03 &amp; 04-1_K_YF_Fixed Assets-12.22" xfId="17601"/>
    <cellStyle name="_DEG- K - Fixed Assets_YF_K_Fixed Assets 03 &amp; 04-1_K_YF_Fixed Assets-12.22 2" xfId="17602"/>
    <cellStyle name="_DEG- K - Fixed Assets_YF_K_Fixed Assets 03 &amp; 04-1_K_YF_Fixed Assets-12.22 3" xfId="17603"/>
    <cellStyle name="_DEG- K - Fixed Assets_YF_K_Fixed Assets 03 &amp; 04-2" xfId="17604"/>
    <cellStyle name="_DEG- K - Fixed Assets_YF_K_Fixed Assets 03 &amp; 04-2 2" xfId="17605"/>
    <cellStyle name="_DEG- K - Fixed Assets_YF_K_Fixed Assets 03 &amp; 04-2 3" xfId="17607"/>
    <cellStyle name="_DEG- K - Fixed Assets_YF_K_Fixed Assets 03 &amp; 04-2_addition2003" xfId="17609"/>
    <cellStyle name="_DEG- K - Fixed Assets_YF_K_Fixed Assets 03 &amp; 04-2_addition2003 2" xfId="17610"/>
    <cellStyle name="_DEG- K - Fixed Assets_YF_K_Fixed Assets 03 &amp; 04-2_addition2003 3" xfId="17612"/>
    <cellStyle name="_DEG- K - Fixed Assets_YF_K_Fixed Assets 03 &amp; 04-2_Book1" xfId="9762"/>
    <cellStyle name="_DEG- K - Fixed Assets_YF_K_Fixed Assets 03 &amp; 04-2_Book1 2" xfId="17613"/>
    <cellStyle name="_DEG- K - Fixed Assets_YF_K_Fixed Assets 03 &amp; 04-2_Book1 2 2" xfId="17614"/>
    <cellStyle name="_DEG- K - Fixed Assets_YF_K_Fixed Assets 03 &amp; 04-2_Book1 3" xfId="17615"/>
    <cellStyle name="_DEG- K - Fixed Assets_YF_K_Fixed Assets 03 &amp; 04-2_Book1 3 2" xfId="10435"/>
    <cellStyle name="_DEG- K - Fixed Assets_YF_K_Fixed Assets 03 &amp; 04-2_Book1 4" xfId="17618"/>
    <cellStyle name="_DEG- K - Fixed Assets_YF_K_Fixed Assets 03 &amp; 04-2_Book1 5" xfId="9462"/>
    <cellStyle name="_DEG- K - Fixed Assets_YF_K_Fixed Assets 03 &amp; 04-2_D" xfId="17621"/>
    <cellStyle name="_DEG- K - Fixed Assets_YF_K_Fixed Assets 03 &amp; 04-2_D 2" xfId="10800"/>
    <cellStyle name="_DEG- K - Fixed Assets_YF_K_Fixed Assets 03 &amp; 04-2_D 2 2" xfId="10803"/>
    <cellStyle name="_DEG- K - Fixed Assets_YF_K_Fixed Assets 03 &amp; 04-2_D 3" xfId="17622"/>
    <cellStyle name="_DEG- K - Fixed Assets_YF_K_Fixed Assets 03 &amp; 04-2_D 3 2" xfId="17623"/>
    <cellStyle name="_DEG- K - Fixed Assets_YF_K_Fixed Assets 03 &amp; 04-2_D 4" xfId="17625"/>
    <cellStyle name="_DEG- K - Fixed Assets_YF_K_Fixed Assets 03 &amp; 04-2_D 5" xfId="17627"/>
    <cellStyle name="_DEG- K - Fixed Assets_YF_K_Fixed Assets 03 &amp; 04-2_K_YF_Fixed Assets-12.22" xfId="17628"/>
    <cellStyle name="_DEG- K - Fixed Assets_YF_K_Fixed Assets 03 &amp; 04-2_K_YF_Fixed Assets-12.22 2" xfId="17631"/>
    <cellStyle name="_DEG- K - Fixed Assets_YF_K_Fixed Assets 03 &amp; 04-2_K_YF_Fixed Assets-12.22 2 2" xfId="17634"/>
    <cellStyle name="_DEG- K - Fixed Assets_YF_K_Fixed Assets 03 &amp; 04-2_K_YF_Fixed Assets-12.22 3" xfId="17635"/>
    <cellStyle name="_DEG- K - Fixed Assets_YF_K_Fixed Assets 03 &amp; 04-2_K_YF_Fixed Assets-12.22 3 2" xfId="17636"/>
    <cellStyle name="_DEG- K - Fixed Assets_YF_K_Fixed Assets 03 &amp; 04-2_K_YF_Fixed Assets-12.22 4" xfId="17637"/>
    <cellStyle name="_DEG- K - Fixed Assets_YF_K_Fixed Assets 03 &amp; 04-2_K_YF_Fixed Assets-12.22 5" xfId="17640"/>
    <cellStyle name="_DEG- K - Fixed Assets_YF_K_Fixed Assets 03 &amp; 04-3" xfId="17641"/>
    <cellStyle name="_DEG- K - Fixed Assets_YF_K_Fixed Assets 03 &amp; 04-3 2" xfId="17642"/>
    <cellStyle name="_DEG- K - Fixed Assets_YF_K_Fixed Assets 03 &amp; 04-3 3" xfId="13767"/>
    <cellStyle name="_DEG- K - Fixed Assets_YF_K_Fixed Assets 03 &amp; 04-3_addition2003" xfId="17644"/>
    <cellStyle name="_DEG- K - Fixed Assets_YF_K_Fixed Assets 03 &amp; 04-3_addition2003 2" xfId="17646"/>
    <cellStyle name="_DEG- K - Fixed Assets_YF_K_Fixed Assets 03 &amp; 04-3_addition2003 3" xfId="17649"/>
    <cellStyle name="_DEG- K - Fixed Assets_YF_K_Fixed Assets 03 &amp; 04-3_Book1" xfId="3123"/>
    <cellStyle name="_DEG- K - Fixed Assets_YF_K_Fixed Assets 03 &amp; 04-3_Book1 2" xfId="3127"/>
    <cellStyle name="_DEG- K - Fixed Assets_YF_K_Fixed Assets 03 &amp; 04-3_Book1 2 2" xfId="17651"/>
    <cellStyle name="_DEG- K - Fixed Assets_YF_K_Fixed Assets 03 &amp; 04-3_Book1 3" xfId="17653"/>
    <cellStyle name="_DEG- K - Fixed Assets_YF_K_Fixed Assets 03 &amp; 04-3_Book1 3 2" xfId="17654"/>
    <cellStyle name="_DEG- K - Fixed Assets_YF_K_Fixed Assets 03 &amp; 04-3_Book1 4" xfId="17655"/>
    <cellStyle name="_DEG- K - Fixed Assets_YF_K_Fixed Assets 03 &amp; 04-3_Book1 5" xfId="10614"/>
    <cellStyle name="_DEG- K - Fixed Assets_YF_K_Fixed Assets 03 &amp; 04-3_D" xfId="17656"/>
    <cellStyle name="_DEG- K - Fixed Assets_YF_K_Fixed Assets 03 &amp; 04-3_D 2" xfId="17659"/>
    <cellStyle name="_DEG- K - Fixed Assets_YF_K_Fixed Assets 03 &amp; 04-3_D 2 2" xfId="17661"/>
    <cellStyle name="_DEG- K - Fixed Assets_YF_K_Fixed Assets 03 &amp; 04-3_D 3" xfId="17663"/>
    <cellStyle name="_DEG- K - Fixed Assets_YF_K_Fixed Assets 03 &amp; 04-3_D 3 2" xfId="17664"/>
    <cellStyle name="_DEG- K - Fixed Assets_YF_K_Fixed Assets 03 &amp; 04-3_D 4" xfId="17486"/>
    <cellStyle name="_DEG- K - Fixed Assets_YF_K_Fixed Assets 03 &amp; 04-3_D 5" xfId="17489"/>
    <cellStyle name="_DEG- K - Fixed Assets_YF_K_Fixed Assets 03 &amp; 04-3_K_YF_Fixed Assets-12.22" xfId="17666"/>
    <cellStyle name="_DEG- K - Fixed Assets_YF_K_Fixed Assets 03 &amp; 04-3_K_YF_Fixed Assets-12.22 2" xfId="17667"/>
    <cellStyle name="_DEG- K - Fixed Assets_YF_K_Fixed Assets 03 &amp; 04-3_K_YF_Fixed Assets-12.22 3" xfId="17668"/>
    <cellStyle name="_DEG- K - Fixed Assets_YF_K_Fixed assets 10" xfId="17669"/>
    <cellStyle name="_DEG- K - Fixed Assets_YF_K_Fixed assets 11" xfId="9513"/>
    <cellStyle name="_DEG- K - Fixed Assets_YF_K_Fixed assets 12" xfId="17670"/>
    <cellStyle name="_DEG- K - Fixed Assets_YF_K_Fixed assets 13" xfId="17673"/>
    <cellStyle name="_DEG- K - Fixed Assets_YF_K_Fixed assets 14" xfId="8012"/>
    <cellStyle name="_DEG- K - Fixed Assets_YF_K_Fixed assets 15" xfId="14798"/>
    <cellStyle name="_DEG- K - Fixed Assets_YF_K_Fixed assets 16" xfId="14802"/>
    <cellStyle name="_DEG- K - Fixed Assets_YF_K_Fixed assets 17" xfId="14808"/>
    <cellStyle name="_DEG- K - Fixed Assets_YF_K_Fixed assets 18" xfId="14993"/>
    <cellStyle name="_DEG- K - Fixed Assets_YF_K_Fixed assets 19" xfId="14996"/>
    <cellStyle name="_DEG- K - Fixed Assets_YF_K_Fixed assets 2" xfId="17674"/>
    <cellStyle name="_DEG- K - Fixed Assets_YF_K_Fixed assets 2 2" xfId="17675"/>
    <cellStyle name="_DEG- K - Fixed Assets_YF_K_Fixed assets 20" xfId="14799"/>
    <cellStyle name="_DEG- K - Fixed Assets_YF_K_Fixed assets 21" xfId="14803"/>
    <cellStyle name="_DEG- K - Fixed Assets_YF_K_Fixed assets 3" xfId="17676"/>
    <cellStyle name="_DEG- K - Fixed Assets_YF_K_Fixed assets 3 2" xfId="16447"/>
    <cellStyle name="_DEG- K - Fixed Assets_YF_K_Fixed assets 4" xfId="17678"/>
    <cellStyle name="_DEG- K - Fixed Assets_YF_K_Fixed assets 5" xfId="17680"/>
    <cellStyle name="_DEG- K - Fixed Assets_YF_K_Fixed assets 6" xfId="4786"/>
    <cellStyle name="_DEG- K - Fixed Assets_YF_K_Fixed assets 7" xfId="8231"/>
    <cellStyle name="_DEG- K - Fixed Assets_YF_K_Fixed assets 8" xfId="17681"/>
    <cellStyle name="_DEG- K - Fixed Assets_YF_K_Fixed assets 9" xfId="17682"/>
    <cellStyle name="_DEG- K - Fixed Assets_YF_K_Fixed assets_addition2003" xfId="17684"/>
    <cellStyle name="_DEG- K - Fixed Assets_YF_K_Fixed assets_addition2003 2" xfId="17686"/>
    <cellStyle name="_DEG- K - Fixed Assets_YF_K_Fixed assets_addition2003 3" xfId="17687"/>
    <cellStyle name="_DEG- K - Fixed Assets_YF_K_Fixed assets_Book1" xfId="11307"/>
    <cellStyle name="_DEG- K - Fixed Assets_YF_K_Fixed assets_Book1 2" xfId="17688"/>
    <cellStyle name="_DEG- K - Fixed Assets_YF_K_Fixed assets_Book1 2 2" xfId="15253"/>
    <cellStyle name="_DEG- K - Fixed Assets_YF_K_Fixed assets_Book1 3" xfId="17689"/>
    <cellStyle name="_DEG- K - Fixed Assets_YF_K_Fixed assets_Book1 3 2" xfId="17690"/>
    <cellStyle name="_DEG- K - Fixed Assets_YF_K_Fixed assets_Book1 4" xfId="17691"/>
    <cellStyle name="_DEG- K - Fixed Assets_YF_K_Fixed assets_Book1 5" xfId="17693"/>
    <cellStyle name="_DEG- K - Fixed Assets_YF_K_Fixed assets_D" xfId="12255"/>
    <cellStyle name="_DEG- K - Fixed Assets_YF_K_Fixed assets_D 2" xfId="12259"/>
    <cellStyle name="_DEG- K - Fixed Assets_YF_K_Fixed assets_D 2 2" xfId="12263"/>
    <cellStyle name="_DEG- K - Fixed Assets_YF_K_Fixed assets_D 3" xfId="10003"/>
    <cellStyle name="_DEG- K - Fixed Assets_YF_K_Fixed assets_D 3 2" xfId="14864"/>
    <cellStyle name="_DEG- K - Fixed Assets_YF_K_Fixed assets_D 4" xfId="3789"/>
    <cellStyle name="_DEG- K - Fixed Assets_YF_K_Fixed assets_D 5" xfId="3881"/>
    <cellStyle name="_DEG- K - Fixed Assets_YF_K_Fixed assets_K_YF_Fixed Assets-12.22" xfId="17695"/>
    <cellStyle name="_DEG- K - Fixed Assets_YF_K_Fixed assets_K_YF_Fixed Assets-12.22 2" xfId="17696"/>
    <cellStyle name="_DEG- K - Fixed Assets_YF_K_Fixed assets_K_YF_Fixed Assets-12.22 3" xfId="17699"/>
    <cellStyle name="_Determiniation of PM, TE, SAD" xfId="17701"/>
    <cellStyle name="_Determiniation of PM, TE, SAD 1" xfId="10040"/>
    <cellStyle name="_Determiniation of PM, TE, SAD 1 2" xfId="17702"/>
    <cellStyle name="_Determiniation of PM, TE, SAD 2" xfId="17703"/>
    <cellStyle name="_Determiniation of PM, TE, SAD 2 2" xfId="17704"/>
    <cellStyle name="_Determiniation of PM, TE, SAD 2 2 2" xfId="17705"/>
    <cellStyle name="_Determiniation of PM, TE, SAD 2 3" xfId="17706"/>
    <cellStyle name="_Determiniation of PM, TE, SAD 3" xfId="17707"/>
    <cellStyle name="_Determiniation of PM, TE, SAD_RPT-Evergreen-2006~2008 (RMB)" xfId="7455"/>
    <cellStyle name="_Determiniation of PM, TE, SAD_RPT-Evergreen-2006~2008 (RMB) 2" xfId="17708"/>
    <cellStyle name="_E_07PP-up" xfId="17710"/>
    <cellStyle name="_E_07PP-up 2" xfId="17713"/>
    <cellStyle name="_E_07PP-up 3" xfId="17716"/>
    <cellStyle name="_E_07PP-up 4" xfId="17719"/>
    <cellStyle name="_E_Start" xfId="14643"/>
    <cellStyle name="_E_Start 1" xfId="17721"/>
    <cellStyle name="_E_Start 1 2" xfId="17724"/>
    <cellStyle name="_E_Start 2" xfId="17726"/>
    <cellStyle name="_E_Start 2 2" xfId="17729"/>
    <cellStyle name="_E_Start 3" xfId="17730"/>
    <cellStyle name="_E_Start_2008" xfId="17732"/>
    <cellStyle name="_E_Start_2008 1" xfId="17733"/>
    <cellStyle name="_E_Start_2008 1 2" xfId="11869"/>
    <cellStyle name="_E_Start_2008 2" xfId="17734"/>
    <cellStyle name="_E_Start_2008 2 2" xfId="17736"/>
    <cellStyle name="_E_Start_2008 3" xfId="17738"/>
    <cellStyle name="_E_Start_Evergreen - TPE - Appendix V_Scope determination_Dec4" xfId="17740"/>
    <cellStyle name="_E_Start_Evergreen - TPE - Appendix V_Scope determination_Dec4 1" xfId="17741"/>
    <cellStyle name="_E_Start_Evergreen - TPE - Appendix V_Scope determination_Dec4 1 2" xfId="17742"/>
    <cellStyle name="_E_Start_Evergreen - TPE - Appendix V_Scope determination_Dec4 2" xfId="17743"/>
    <cellStyle name="_E_Start_Evergreen - TPE - Appendix V_Scope determination_Dec4 2 2" xfId="17744"/>
    <cellStyle name="_E_Start_Evergreen - TPE - Appendix V_Scope determination_Dec4 3" xfId="17746"/>
    <cellStyle name="_E_Start_Evergreen - TPE - Appendix V_Scope determination_Dec4_Evergreen - TPE - Appendix V_Scope determination_090902" xfId="6422"/>
    <cellStyle name="_E_Start_Evergreen - TPE - Appendix V_Scope determination_Dec4_Evergreen - TPE - Appendix V_Scope determination_090902 1" xfId="5823"/>
    <cellStyle name="_E_Start_Evergreen - TPE - Appendix V_Scope determination_Dec4_Evergreen - TPE - Appendix V_Scope determination_090902 1 2" xfId="17747"/>
    <cellStyle name="_E_Start_Evergreen - TPE - Appendix V_Scope determination_Dec4_Evergreen - TPE - Appendix V_Scope determination_090902 2" xfId="4594"/>
    <cellStyle name="_E_Start_Evergreen - TPE - Appendix V_Scope determination_Dec4_Evergreen - TPE - Appendix V_Scope determination_090902 2 2" xfId="17748"/>
    <cellStyle name="_E_Start_Evergreen - TPE - Appendix V_Scope determination_Dec4_Evergreen - TPE - Appendix V_Scope determination_090902 3" xfId="17749"/>
    <cellStyle name="_E_Start_Evergreen - TPE - Appendix V_Scope determination_Dec4_Evergreen - TPE - Appendix V_Scope determination_090902_2008" xfId="17750"/>
    <cellStyle name="_E_Start_Evergreen - TPE - Appendix V_Scope determination_Dec4_Evergreen - TPE - Appendix V_Scope determination_090902_2008 1" xfId="17754"/>
    <cellStyle name="_E_Start_Evergreen - TPE - Appendix V_Scope determination_Dec4_Evergreen - TPE - Appendix V_Scope determination_090902_2008 1 2" xfId="17757"/>
    <cellStyle name="_E_Start_Evergreen - TPE - Appendix V_Scope determination_Dec4_Evergreen - TPE - Appendix V_Scope determination_090902_2008 2" xfId="17761"/>
    <cellStyle name="_E_Start_Evergreen - TPE - Appendix V_Scope determination_Dec4_Evergreen - TPE - Appendix V_Scope determination_090902_2008 2 2" xfId="17764"/>
    <cellStyle name="_E_Start_Evergreen - TPE - Appendix V_Scope determination_Dec4_Evergreen - TPE - Appendix V_Scope determination_090902_2008 3" xfId="17767"/>
    <cellStyle name="_E_Yingfu_06" xfId="17768"/>
    <cellStyle name="_E_Yingfu_06 1" xfId="17770"/>
    <cellStyle name="_E_Yingfu_06 1 2" xfId="17773"/>
    <cellStyle name="_E_Yingfu_06 2" xfId="9993"/>
    <cellStyle name="_E_Yingfu_06 2 2" xfId="17776"/>
    <cellStyle name="_E_Yingfu_06 3" xfId="17778"/>
    <cellStyle name="_E100" xfId="17780"/>
    <cellStyle name="_E100 2" xfId="5956"/>
    <cellStyle name="_E100 3" xfId="5959"/>
    <cellStyle name="_E100 4" xfId="12777"/>
    <cellStyle name="_E100-05" xfId="17781"/>
    <cellStyle name="_E100-05 2" xfId="17782"/>
    <cellStyle name="_Equity pickup" xfId="17783"/>
    <cellStyle name="_Equity pickup 1" xfId="17784"/>
    <cellStyle name="_Equity pickup 1 2" xfId="17786"/>
    <cellStyle name="_Equity pickup 2" xfId="17788"/>
    <cellStyle name="_Equity pickup 2 2" xfId="16101"/>
    <cellStyle name="_Equity pickup 3" xfId="17790"/>
    <cellStyle name="_Equity pickup_C600 - PUD Aug 2007" xfId="17792"/>
    <cellStyle name="_Equity pickup_C600 - PUD Aug 2007 1" xfId="17794"/>
    <cellStyle name="_Equity pickup_C600 - PUD Aug 2007 1 2" xfId="17795"/>
    <cellStyle name="_Equity pickup_C600 - PUD Aug 2007 2" xfId="17796"/>
    <cellStyle name="_Equity pickup_C600 - PUD Aug 2007 2 2" xfId="17797"/>
    <cellStyle name="_Equity pickup_C600 - PUD Aug 2007 3" xfId="2665"/>
    <cellStyle name="_Equity pickup_Note 18 - PUD" xfId="935"/>
    <cellStyle name="_Equity pickup_Note 18 - PUD 1" xfId="17800"/>
    <cellStyle name="_Equity pickup_Note 18 - PUD 1 2" xfId="13259"/>
    <cellStyle name="_Equity pickup_Note 18 - PUD 2" xfId="17802"/>
    <cellStyle name="_Equity pickup_Note 18 - PUD 2 2" xfId="17804"/>
    <cellStyle name="_Equity pickup_Note 18 - PUD 3" xfId="17806"/>
    <cellStyle name="_Equity pickup_PUD breakdown (25 May 07)" xfId="17811"/>
    <cellStyle name="_Equity pickup_PUD breakdown (25 May 07) 1" xfId="17812"/>
    <cellStyle name="_Equity pickup_PUD breakdown (25 May 07) 1 2" xfId="17814"/>
    <cellStyle name="_Equity pickup_PUD breakdown (25 May 07) 2" xfId="17815"/>
    <cellStyle name="_Equity pickup_PUD breakdown (25 May 07) 2 2" xfId="5155"/>
    <cellStyle name="_Equity pickup_PUD breakdown (25 May 07) 3" xfId="17816"/>
    <cellStyle name="_Equity pickup_PUD by company (26 May 07)" xfId="17818"/>
    <cellStyle name="_Equity pickup_PUD by company (26 May 07) 1" xfId="17819"/>
    <cellStyle name="_Equity pickup_PUD by company (26 May 07) 1 2" xfId="5194"/>
    <cellStyle name="_Equity pickup_PUD by company (26 May 07) 2" xfId="17821"/>
    <cellStyle name="_Equity pickup_PUD by company (26 May 07) 2 2" xfId="17822"/>
    <cellStyle name="_Equity pickup_PUD by company (26 May 07) 3" xfId="17823"/>
    <cellStyle name="_Equity pickup_PUD by company (3 Sep 07)" xfId="17824"/>
    <cellStyle name="_Equity pickup_PUD by company (3 Sep 07) 1" xfId="17825"/>
    <cellStyle name="_Equity pickup_PUD by company (3 Sep 07) 1 2" xfId="17828"/>
    <cellStyle name="_Equity pickup_PUD by company (3 Sep 07) 2" xfId="17829"/>
    <cellStyle name="_Equity pickup_PUD by company (3 Sep 07) 2 2" xfId="17831"/>
    <cellStyle name="_Equity pickup_PUD by company (3 Sep 07) 3" xfId="17832"/>
    <cellStyle name="_Equity pickup_PUD to client" xfId="10710"/>
    <cellStyle name="_Equity pickup_PUD to client 1" xfId="17833"/>
    <cellStyle name="_Equity pickup_PUD to client 1 2" xfId="17834"/>
    <cellStyle name="_Equity pickup_PUD to client 2" xfId="10713"/>
    <cellStyle name="_Equity pickup_PUD to client 2 2" xfId="3191"/>
    <cellStyle name="_Equity pickup_PUD to client 3" xfId="7442"/>
    <cellStyle name="_ET_STYLE_NoName_00_" xfId="80"/>
    <cellStyle name="_ET_STYLE_NoName_00_ 2" xfId="6280"/>
    <cellStyle name="_ET_STYLE_NoName_00_ 2 2" xfId="6291"/>
    <cellStyle name="_ET_STYLE_NoName_00_ 2 3" xfId="17837"/>
    <cellStyle name="_ET_STYLE_NoName_00_ 2 4" xfId="17840"/>
    <cellStyle name="_ET_STYLE_NoName_00_ 3" xfId="17841"/>
    <cellStyle name="_ET_STYLE_NoName_00_ 4" xfId="17842"/>
    <cellStyle name="_ET_STYLE_NoName_00_ 5" xfId="17843"/>
    <cellStyle name="_ET_STYLE_NoName_00_ 6" xfId="17835"/>
    <cellStyle name="_ET_STYLE_NoName_00__09年03月管理费用预算执行情况-成都乳业" xfId="81"/>
    <cellStyle name="_ET_STYLE_NoName_00__09年11月管理费用预算执行情况-成都乳业" xfId="82"/>
    <cellStyle name="_ET_STYLE_NoName_00__09年管理费用预算执行情况表样" xfId="83"/>
    <cellStyle name="_ET_STYLE_NoName_00__2013年社保及住房公积金明细-3月" xfId="17844"/>
    <cellStyle name="_ET_STYLE_NoName_00__TB_CX_2006-2009" xfId="2491"/>
    <cellStyle name="_ET_STYLE_NoName_00__TB_CX_2006-2009 2" xfId="17848"/>
    <cellStyle name="_ET_STYLE_NoName_00__TB_CX_2006-2009 3" xfId="12684"/>
    <cellStyle name="_ET_STYLE_NoName_-218_" xfId="17849"/>
    <cellStyle name="_ET_STYLE_NoName_-218_ 2" xfId="17851"/>
    <cellStyle name="_ET_STYLE_NoName_-218__2012年5月报表-20120628" xfId="17852"/>
    <cellStyle name="_ET_STYLE_NoName_-218__2012年5月报表-20120628 2" xfId="17854"/>
    <cellStyle name="_ET_STYLE_NoName_-51_" xfId="9961"/>
    <cellStyle name="_ET_STYLE_NoName_-51_ 2" xfId="9963"/>
    <cellStyle name="_ET_STYLE_NoName_-51__2012年5月报表-20120628" xfId="3752"/>
    <cellStyle name="_ET_STYLE_NoName_-51__2012年5月报表-20120628 2" xfId="17855"/>
    <cellStyle name="_ET_STYLE_NoName_-51__各部门费用明细表-10月" xfId="17856"/>
    <cellStyle name="_ET_STYLE_NoName_-51__各部门费用明细表-10月 2" xfId="17857"/>
    <cellStyle name="_ET_STYLE_NoName_-51__各部门费用明细表-11月" xfId="10436"/>
    <cellStyle name="_ET_STYLE_NoName_-51__各部门费用明细表-11月 2" xfId="10439"/>
    <cellStyle name="_ET_STYLE_NoName_-51__各部门费用明细表-12月" xfId="17858"/>
    <cellStyle name="_ET_STYLE_NoName_-51__各部门费用明细表-1月" xfId="17859"/>
    <cellStyle name="_ET_STYLE_NoName_-51__各部门费用明细表-2月" xfId="4401"/>
    <cellStyle name="_ET_STYLE_NoName_-51__各部门费用明细表-2月 2" xfId="10903"/>
    <cellStyle name="_ET_STYLE_NoName_-51__各部门费用明细表-3月" xfId="4672"/>
    <cellStyle name="_ET_STYLE_NoName_-51__各部门费用明细表-4月" xfId="17861"/>
    <cellStyle name="_ET_STYLE_NoName_-51__各部门费用明细表-4月 2" xfId="17862"/>
    <cellStyle name="_ET_STYLE_NoName_-51__各部门费用明细表-5月" xfId="17863"/>
    <cellStyle name="_ET_STYLE_NoName_-51__各部门费用明细表-5月 2" xfId="17864"/>
    <cellStyle name="_ET_STYLE_NoName_-51__各部门费用明细表-6月" xfId="17868"/>
    <cellStyle name="_ET_STYLE_NoName_-51__各部门费用明细表-7月" xfId="9704"/>
    <cellStyle name="_ET_STYLE_NoName_-51__各部门费用明细表-8月" xfId="17871"/>
    <cellStyle name="_ET_STYLE_NoName_-51__各部门费用明细表-9月" xfId="17874"/>
    <cellStyle name="_ET_STYLE_NoName_-51__各部门费用明细表-9月 2" xfId="17875"/>
    <cellStyle name="_Euro" xfId="17878"/>
    <cellStyle name="_Euro 1" xfId="17880"/>
    <cellStyle name="_Euro 1 2" xfId="17881"/>
    <cellStyle name="_Euro 2" xfId="17883"/>
    <cellStyle name="_Euro 2 2" xfId="17885"/>
    <cellStyle name="_Euro 2 2 2" xfId="17626"/>
    <cellStyle name="_Euro 2 3" xfId="17886"/>
    <cellStyle name="_Euro 3" xfId="17887"/>
    <cellStyle name="_Evergreen - TPE - Appendix V_Scope determination_090902" xfId="17889"/>
    <cellStyle name="_Evergreen - TPE - Appendix V_Scope determination_090902 1" xfId="14349"/>
    <cellStyle name="_Evergreen - TPE - Appendix V_Scope determination_090902 1 2" xfId="5948"/>
    <cellStyle name="_Evergreen - TPE - Appendix V_Scope determination_090902 2" xfId="17890"/>
    <cellStyle name="_Evergreen - TPE - Appendix V_Scope determination_090902 2 2" xfId="17891"/>
    <cellStyle name="_Evergreen - TPE - Appendix V_Scope determination_090902 3" xfId="17892"/>
    <cellStyle name="_Evergreen - TPE - Appendix V_Scope determination_090902_2008" xfId="17893"/>
    <cellStyle name="_Evergreen - TPE - Appendix V_Scope determination_090902_2008 1" xfId="14833"/>
    <cellStyle name="_Evergreen - TPE - Appendix V_Scope determination_090902_2008 1 2" xfId="14838"/>
    <cellStyle name="_Evergreen - TPE - Appendix V_Scope determination_090902_2008 2" xfId="14842"/>
    <cellStyle name="_Evergreen - TPE - Appendix V_Scope determination_090902_2008 2 2" xfId="2275"/>
    <cellStyle name="_Evergreen - TPE - Appendix V_Scope determination_090902_2008 3" xfId="17758"/>
    <cellStyle name="_Evergreen - TPE - Appendix V_Scope determination_Aug11" xfId="10823"/>
    <cellStyle name="_Evergreen - TPE - Appendix V_Scope determination_Aug11 1" xfId="17896"/>
    <cellStyle name="_Evergreen - TPE - Appendix V_Scope determination_Aug11 1 2" xfId="902"/>
    <cellStyle name="_Evergreen - TPE - Appendix V_Scope determination_Aug11 2" xfId="10825"/>
    <cellStyle name="_Evergreen - TPE - Appendix V_Scope determination_Aug11 2 2" xfId="17898"/>
    <cellStyle name="_Evergreen - TPE - Appendix V_Scope determination_Aug11 3" xfId="17899"/>
    <cellStyle name="_Evergreen - TPE - Appendix V_Scope determination_Aug11_2008" xfId="17900"/>
    <cellStyle name="_Evergreen - TPE - Appendix V_Scope determination_Aug11_2008 1" xfId="17902"/>
    <cellStyle name="_Evergreen - TPE - Appendix V_Scope determination_Aug11_2008 1 2" xfId="17904"/>
    <cellStyle name="_Evergreen - TPE - Appendix V_Scope determination_Aug11_2008 2" xfId="17905"/>
    <cellStyle name="_Evergreen - TPE - Appendix V_Scope determination_Aug11_2008 2 2" xfId="17906"/>
    <cellStyle name="_Evergreen - TPE - Appendix V_Scope determination_Aug11_2008 3" xfId="17908"/>
    <cellStyle name="_Evergreen - TPE - Appendix V_Scope determination_Aug11_Evergreen - TPE - Appendix V_Scope determination_Dec4" xfId="5425"/>
    <cellStyle name="_Evergreen - TPE - Appendix V_Scope determination_Aug11_Evergreen - TPE - Appendix V_Scope determination_Dec4 1" xfId="13456"/>
    <cellStyle name="_Evergreen - TPE - Appendix V_Scope determination_Aug11_Evergreen - TPE - Appendix V_Scope determination_Dec4 1 2" xfId="13461"/>
    <cellStyle name="_Evergreen - TPE - Appendix V_Scope determination_Aug11_Evergreen - TPE - Appendix V_Scope determination_Dec4 2" xfId="13463"/>
    <cellStyle name="_Evergreen - TPE - Appendix V_Scope determination_Aug11_Evergreen - TPE - Appendix V_Scope determination_Dec4 2 2" xfId="17909"/>
    <cellStyle name="_Evergreen - TPE - Appendix V_Scope determination_Aug11_Evergreen - TPE - Appendix V_Scope determination_Dec4 3" xfId="17910"/>
    <cellStyle name="_Evergreen - TPE - Appendix V_Scope determination_Aug11_Evergreen - TPE - Appendix V_Scope determination_Dec4_Evergreen - TPE - Appendix V_Scope determination_090902" xfId="17913"/>
    <cellStyle name="_Evergreen - TPE - Appendix V_Scope determination_Aug11_Evergreen - TPE - Appendix V_Scope determination_Dec4_Evergreen - TPE - Appendix V_Scope determination_090902 1" xfId="3599"/>
    <cellStyle name="_Evergreen - TPE - Appendix V_Scope determination_Aug11_Evergreen - TPE - Appendix V_Scope determination_Dec4_Evergreen - TPE - Appendix V_Scope determination_090902 1 2" xfId="17915"/>
    <cellStyle name="_Evergreen - TPE - Appendix V_Scope determination_Aug11_Evergreen - TPE - Appendix V_Scope determination_Dec4_Evergreen - TPE - Appendix V_Scope determination_090902 2" xfId="17918"/>
    <cellStyle name="_Evergreen - TPE - Appendix V_Scope determination_Aug11_Evergreen - TPE - Appendix V_Scope determination_Dec4_Evergreen - TPE - Appendix V_Scope determination_090902 2 2" xfId="17920"/>
    <cellStyle name="_Evergreen - TPE - Appendix V_Scope determination_Aug11_Evergreen - TPE - Appendix V_Scope determination_Dec4_Evergreen - TPE - Appendix V_Scope determination_090902 3" xfId="17924"/>
    <cellStyle name="_Evergreen - TPE - Appendix V_Scope determination_Aug11_Evergreen - TPE - Appendix V_Scope determination_Dec4_Evergreen - TPE - Appendix V_Scope determination_090902_2008" xfId="17926"/>
    <cellStyle name="_Evergreen - TPE - Appendix V_Scope determination_Aug11_Evergreen - TPE - Appendix V_Scope determination_Dec4_Evergreen - TPE - Appendix V_Scope determination_090902_2008 1" xfId="11812"/>
    <cellStyle name="_Evergreen - TPE - Appendix V_Scope determination_Aug11_Evergreen - TPE - Appendix V_Scope determination_Dec4_Evergreen - TPE - Appendix V_Scope determination_090902_2008 1 2" xfId="17927"/>
    <cellStyle name="_Evergreen - TPE - Appendix V_Scope determination_Aug11_Evergreen - TPE - Appendix V_Scope determination_Dec4_Evergreen - TPE - Appendix V_Scope determination_090902_2008 2" xfId="17928"/>
    <cellStyle name="_Evergreen - TPE - Appendix V_Scope determination_Aug11_Evergreen - TPE - Appendix V_Scope determination_Dec4_Evergreen - TPE - Appendix V_Scope determination_090902_2008 2 2" xfId="7113"/>
    <cellStyle name="_Evergreen - TPE - Appendix V_Scope determination_Aug11_Evergreen - TPE - Appendix V_Scope determination_Dec4_Evergreen - TPE - Appendix V_Scope determination_090902_2008 3" xfId="17929"/>
    <cellStyle name="_EY 06 Adj - Hejing" xfId="12596"/>
    <cellStyle name="_EY 06 Adj - Hejing 1" xfId="15471"/>
    <cellStyle name="_EY 06 Adj - Hejing 1 2" xfId="17931"/>
    <cellStyle name="_EY 06 Adj - Hejing 2" xfId="841"/>
    <cellStyle name="_EY 06 Adj - Hejing 2 2" xfId="6547"/>
    <cellStyle name="_EY 06 Adj - Hejing 2 2 2" xfId="6549"/>
    <cellStyle name="_EY 06 Adj - Hejing 2 3" xfId="17932"/>
    <cellStyle name="_EY 06 Adj - Hejing 3" xfId="17933"/>
    <cellStyle name="_EY 06 Adj - Hejing_RPT-Evergreen-2006~2008 (RMB)" xfId="17935"/>
    <cellStyle name="_EY 06 Adj - Hejing_RPT-Evergreen-2006~2008 (RMB) 2" xfId="11039"/>
    <cellStyle name="_F_31102005" xfId="4192"/>
    <cellStyle name="_F_31102005 1" xfId="17937"/>
    <cellStyle name="_F_31102005 1 2" xfId="10851"/>
    <cellStyle name="_F_31102005 2" xfId="4194"/>
    <cellStyle name="_F_31102005 2 2" xfId="8365"/>
    <cellStyle name="_F_31102005 3" xfId="17938"/>
    <cellStyle name="_F_31102005_A_Dihao Foodstuff 2006" xfId="17942"/>
    <cellStyle name="_F_31102005_A_Dihao Foodstuff 2006 1" xfId="17944"/>
    <cellStyle name="_F_31102005_A_Dihao Foodstuff 2006 1 2" xfId="17947"/>
    <cellStyle name="_F_31102005_A_Dihao Foodstuff 2006 2" xfId="3368"/>
    <cellStyle name="_F_31102005_A_Dihao Foodstuff 2006 2 2" xfId="3372"/>
    <cellStyle name="_F_31102005_A_Dihao Foodstuff 2006 3" xfId="17949"/>
    <cellStyle name="_F_31102005_A_Dihao Foodstuff 2006_RPT-Evergreen-2006~2008 (RMB)" xfId="17950"/>
    <cellStyle name="_F_31102005_A_Dihao Foodstuff 2006_RPT-Evergreen-2006~2008 (RMB) 2" xfId="16575"/>
    <cellStyle name="_F_31102005_New Polyol Consignment 31.12.2008_v2" xfId="17952"/>
    <cellStyle name="_F_31102005_New Polyol Consignment 31.12.2008_v2 1" xfId="6434"/>
    <cellStyle name="_F_31102005_New Polyol Consignment 31.12.2008_v2 1 2" xfId="4499"/>
    <cellStyle name="_F_31102005_New Polyol Consignment 31.12.2008_v2 2" xfId="17953"/>
    <cellStyle name="_F_31102005_New Polyol Consignment 31.12.2008_v2 2 2" xfId="17955"/>
    <cellStyle name="_F_31102005_New Polyol Consignment 31.12.2008_v2 3" xfId="17956"/>
    <cellStyle name="_F_31102005_RPT-Evergreen-2006~2008 (RMB)" xfId="14238"/>
    <cellStyle name="_F_31102005_RPT-Evergreen-2006~2008 (RMB) 2" xfId="17957"/>
    <cellStyle name="_F_31102005_TB &amp; adjustments-Dihao-For Single report-After Opening ADJ of FA" xfId="17958"/>
    <cellStyle name="_F_31102005_TB &amp; adjustments-Dihao-For Single report-After Opening ADJ of FA 1" xfId="17959"/>
    <cellStyle name="_F_31102005_TB &amp; adjustments-Dihao-For Single report-After Opening ADJ of FA 1 2" xfId="17960"/>
    <cellStyle name="_F_31102005_TB &amp; adjustments-Dihao-For Single report-After Opening ADJ of FA 2" xfId="17961"/>
    <cellStyle name="_F_31102005_TB &amp; adjustments-Dihao-For Single report-After Opening ADJ of FA 2 2" xfId="17963"/>
    <cellStyle name="_F_31102005_TB &amp; adjustments-Dihao-For Single report-After Opening ADJ of FA 3" xfId="6687"/>
    <cellStyle name="_F_31102005_TB &amp; adjustments-Dihao-For Single report-After Opening ADJ of FA_RPT-Evergreen-2006~2008 (RMB)" xfId="17966"/>
    <cellStyle name="_F_31102005_TB &amp; adjustments-Dihao-For Single report-After Opening ADJ of FA_RPT-Evergreen-2006~2008 (RMB) 2" xfId="17971"/>
    <cellStyle name="_F_Daxin_0603-changed" xfId="17973"/>
    <cellStyle name="_F_Daxin_0603-changed 1" xfId="12042"/>
    <cellStyle name="_F_Daxin_0603-changed 1 2" xfId="12050"/>
    <cellStyle name="_F_Daxin_0603-changed 2" xfId="17975"/>
    <cellStyle name="_F_Daxin_0603-changed 2 2" xfId="17977"/>
    <cellStyle name="_F_Daxin_0603-changed 3" xfId="17513"/>
    <cellStyle name="_F_Daxin_0603-changed_Evergreen Consolidation (RMB)-1118AM" xfId="17978"/>
    <cellStyle name="_F_Daxin_0603-changed_Evergreen Consolidation (RMB)-1118AM 2" xfId="17979"/>
    <cellStyle name="_F_Daxin_0603-changed_RPT-Evergreen-2006~2008 (RMB)" xfId="17981"/>
    <cellStyle name="_F_Daxin_0603-changed_RPT-Evergreen-2006~2008 (RMB) 2" xfId="17985"/>
    <cellStyle name="_F_GY" xfId="17987"/>
    <cellStyle name="_F_GY 2" xfId="17989"/>
    <cellStyle name="_F_GY 3" xfId="17990"/>
    <cellStyle name="_F_GZ" xfId="17991"/>
    <cellStyle name="_F_GZ 2" xfId="17992"/>
    <cellStyle name="_F_GZ 3" xfId="17993"/>
    <cellStyle name="_F_Inventory_Citic Dameng-Kuanguang_06-2" xfId="17994"/>
    <cellStyle name="_F_Inventory_Citic Dameng-Kuanguang_06-2 1" xfId="17996"/>
    <cellStyle name="_F_Inventory_Citic Dameng-Kuanguang_06-2 1 2" xfId="17997"/>
    <cellStyle name="_F_Inventory_Citic Dameng-Kuanguang_06-2 2" xfId="14492"/>
    <cellStyle name="_F_Inventory_Citic Dameng-Kuanguang_06-2 2 2" xfId="8359"/>
    <cellStyle name="_F_Inventory_Citic Dameng-Kuanguang_06-2 3" xfId="5566"/>
    <cellStyle name="_F_Inventory_Citic Dameng-Tiandeng_06_reviewed_up" xfId="11800"/>
    <cellStyle name="_F_Inventory_Citic Dameng-Tiandeng_06_reviewed_up 1" xfId="18000"/>
    <cellStyle name="_F_Inventory_Citic Dameng-Tiandeng_06_reviewed_up 1 2" xfId="18004"/>
    <cellStyle name="_F_Inventory_Citic Dameng-Tiandeng_06_reviewed_up 2" xfId="15508"/>
    <cellStyle name="_F_Inventory_Citic Dameng-Tiandeng_06_reviewed_up 2 2" xfId="18005"/>
    <cellStyle name="_F_Inventory_Citic Dameng-Tiandeng_06_reviewed_up 3" xfId="18006"/>
    <cellStyle name="_F_SH_02&amp;03&amp;04" xfId="14763"/>
    <cellStyle name="_F_SH_02&amp;03&amp;04 2" xfId="14769"/>
    <cellStyle name="_F_SH_02&amp;03&amp;04 2 2" xfId="14771"/>
    <cellStyle name="_F_SH_02&amp;03&amp;04 3" xfId="7031"/>
    <cellStyle name="_F_SH_02&amp;03&amp;04 3 2" xfId="2446"/>
    <cellStyle name="_F_SH_02&amp;03&amp;04 4" xfId="6667"/>
    <cellStyle name="_F_SH_02&amp;03&amp;04 5" xfId="18007"/>
    <cellStyle name="_F_Start_20061231－new" xfId="18008"/>
    <cellStyle name="_F_Start_20061231－new 2" xfId="2032"/>
    <cellStyle name="_F_Start_20061231－new 2 2" xfId="2036"/>
    <cellStyle name="_F_Start_20061231－new 3" xfId="2043"/>
    <cellStyle name="_F_Start_20061231－new 3 2" xfId="2048"/>
    <cellStyle name="_F_Start_20061231－new 4" xfId="18009"/>
    <cellStyle name="_F_Start_20061231－new 5" xfId="18013"/>
    <cellStyle name="_F-05 final" xfId="18016"/>
    <cellStyle name="_F-05 final 1" xfId="18017"/>
    <cellStyle name="_F-05 final 1 2" xfId="18019"/>
    <cellStyle name="_F-05 final 2" xfId="18021"/>
    <cellStyle name="_F-05 final 2 2" xfId="18023"/>
    <cellStyle name="_F-05 final 3" xfId="3314"/>
    <cellStyle name="_F-05 final_A_Dihao Foodstuff 2006" xfId="18025"/>
    <cellStyle name="_F-05 final_A_Dihao Foodstuff 2006 1" xfId="18027"/>
    <cellStyle name="_F-05 final_A_Dihao Foodstuff 2006 1 2" xfId="18031"/>
    <cellStyle name="_F-05 final_A_Dihao Foodstuff 2006 2" xfId="18034"/>
    <cellStyle name="_F-05 final_A_Dihao Foodstuff 2006 2 2" xfId="18035"/>
    <cellStyle name="_F-05 final_A_Dihao Foodstuff 2006 3" xfId="18037"/>
    <cellStyle name="_F-05 final_A_Dihao Foodstuff 2006_RPT-Evergreen-2006~2008 (RMB)" xfId="10274"/>
    <cellStyle name="_F-05 final_A_Dihao Foodstuff 2006_RPT-Evergreen-2006~2008 (RMB) 2" xfId="18039"/>
    <cellStyle name="_F-05 final_New Polyol Consignment 31.12.2008_v2" xfId="18040"/>
    <cellStyle name="_F-05 final_New Polyol Consignment 31.12.2008_v2 1" xfId="18041"/>
    <cellStyle name="_F-05 final_New Polyol Consignment 31.12.2008_v2 1 2" xfId="18044"/>
    <cellStyle name="_F-05 final_New Polyol Consignment 31.12.2008_v2 2" xfId="18048"/>
    <cellStyle name="_F-05 final_New Polyol Consignment 31.12.2008_v2 2 2" xfId="18051"/>
    <cellStyle name="_F-05 final_New Polyol Consignment 31.12.2008_v2 3" xfId="18055"/>
    <cellStyle name="_F-05 final_RPT-Evergreen-2006~2008 (RMB)" xfId="18056"/>
    <cellStyle name="_F-05 final_RPT-Evergreen-2006~2008 (RMB) 2" xfId="18058"/>
    <cellStyle name="_F-05 final_TB &amp; adjustments-Dihao-For Single report-After Opening ADJ of FA" xfId="18059"/>
    <cellStyle name="_F-05 final_TB &amp; adjustments-Dihao-For Single report-After Opening ADJ of FA 1" xfId="18061"/>
    <cellStyle name="_F-05 final_TB &amp; adjustments-Dihao-For Single report-After Opening ADJ of FA 1 2" xfId="18062"/>
    <cellStyle name="_F-05 final_TB &amp; adjustments-Dihao-For Single report-After Opening ADJ of FA 2" xfId="18063"/>
    <cellStyle name="_F-05 final_TB &amp; adjustments-Dihao-For Single report-After Opening ADJ of FA 2 2" xfId="18064"/>
    <cellStyle name="_F-05 final_TB &amp; adjustments-Dihao-For Single report-After Opening ADJ of FA 3" xfId="18066"/>
    <cellStyle name="_F-05 final_TB &amp; adjustments-Dihao-For Single report-After Opening ADJ of FA_RPT-Evergreen-2006~2008 (RMB)" xfId="18067"/>
    <cellStyle name="_F-05 final_TB &amp; adjustments-Dihao-For Single report-After Opening ADJ of FA_RPT-Evergreen-2006~2008 (RMB) 2" xfId="18068"/>
    <cellStyle name="_F05-QD" xfId="16348"/>
    <cellStyle name="_F05-QD 2" xfId="16351"/>
    <cellStyle name="_F05-QD 3" xfId="18070"/>
    <cellStyle name="_F05-QD 4" xfId="18071"/>
    <cellStyle name="_F1005" xfId="18072"/>
    <cellStyle name="_F1005 2" xfId="18073"/>
    <cellStyle name="_F1005 2 2" xfId="18074"/>
    <cellStyle name="_F1005 3" xfId="18075"/>
    <cellStyle name="_F1005 3 2" xfId="18078"/>
    <cellStyle name="_F1005 4" xfId="18079"/>
    <cellStyle name="_F1005 5" xfId="4667"/>
    <cellStyle name="_F501模具完成" xfId="10136"/>
    <cellStyle name="_F501模具完成 2" xfId="18080"/>
    <cellStyle name="_F501模具完成 3" xfId="18081"/>
    <cellStyle name="_F501模具完成 4" xfId="18082"/>
    <cellStyle name="_F-CZX 1030" xfId="18083"/>
    <cellStyle name="_F-CZX 1030 2" xfId="18084"/>
    <cellStyle name="_financial_sanyuan_2005" xfId="18085"/>
    <cellStyle name="_financial_sanyuan_2005 1" xfId="6347"/>
    <cellStyle name="_financial_sanyuan_2005 1 2" xfId="5518"/>
    <cellStyle name="_financial_sanyuan_2005 2" xfId="18087"/>
    <cellStyle name="_financial_sanyuan_2005 2 2" xfId="18089"/>
    <cellStyle name="_financial_sanyuan_2005 2 2 2" xfId="18091"/>
    <cellStyle name="_financial_sanyuan_2005 2 3" xfId="18092"/>
    <cellStyle name="_financial_sanyuan_2005 3" xfId="18093"/>
    <cellStyle name="_financial_sanyuan_2005 4" xfId="18095"/>
    <cellStyle name="_financial_sanyuan_2005 5" xfId="18096"/>
    <cellStyle name="_financial_sanyuan_2005_RPT-Evergreen-2006~2008 (RMB)" xfId="18097"/>
    <cellStyle name="_financial_sanyuan_2005_RPT-Evergreen-2006~2008 (RMB) 2" xfId="18100"/>
    <cellStyle name="_First Tractor 2005 Interim Client Assist Pack (HKFRS)" xfId="16964"/>
    <cellStyle name="_First Tractor 2005 Interim Client Assist Pack (HKFRS) 1" xfId="15947"/>
    <cellStyle name="_First Tractor 2005 Interim Client Assist Pack (HKFRS) 1 2" xfId="15952"/>
    <cellStyle name="_First Tractor 2005 Interim Client Assist Pack (HKFRS) 2" xfId="15956"/>
    <cellStyle name="_First Tractor 2005 Interim Client Assist Pack (HKFRS) 2 2" xfId="8739"/>
    <cellStyle name="_First Tractor 2005 Interim Client Assist Pack (HKFRS) 3" xfId="18103"/>
    <cellStyle name="_First Tractor 2005 Interim Client Assist Pack (HKFRS)_Evergreen Consolidation (RMB)-1118AM" xfId="18104"/>
    <cellStyle name="_First Tractor 2005 Interim Client Assist Pack (HKFRS)_Evergreen Consolidation (RMB)-1118AM 2" xfId="18105"/>
    <cellStyle name="_First Tractor 2005 Interim Client Assist Pack (HKFRS)_New Polyol Consignment 31.12.2008_v2" xfId="18106"/>
    <cellStyle name="_First Tractor 2005 Interim Client Assist Pack (HKFRS)_New Polyol Consignment 31.12.2008_v2 1" xfId="18107"/>
    <cellStyle name="_First Tractor 2005 Interim Client Assist Pack (HKFRS)_New Polyol Consignment 31.12.2008_v2 1 2" xfId="18109"/>
    <cellStyle name="_First Tractor 2005 Interim Client Assist Pack (HKFRS)_New Polyol Consignment 31.12.2008_v2 2" xfId="18111"/>
    <cellStyle name="_First Tractor 2005 Interim Client Assist Pack (HKFRS)_New Polyol Consignment 31.12.2008_v2 2 2" xfId="18113"/>
    <cellStyle name="_First Tractor 2005 Interim Client Assist Pack (HKFRS)_New Polyol Consignment 31.12.2008_v2 3" xfId="8830"/>
    <cellStyle name="_First Tractor 2005 Interim Client Assist Pack (HKFRS)_Rental re-test 2005" xfId="17694"/>
    <cellStyle name="_First Tractor 2005 Interim Client Assist Pack (HKFRS)_Rental re-test 2005 1" xfId="18115"/>
    <cellStyle name="_First Tractor 2005 Interim Client Assist Pack (HKFRS)_Rental re-test 2005 1 2" xfId="15688"/>
    <cellStyle name="_First Tractor 2005 Interim Client Assist Pack (HKFRS)_Rental re-test 2005 2" xfId="18118"/>
    <cellStyle name="_First Tractor 2005 Interim Client Assist Pack (HKFRS)_Rental re-test 2005 2 2" xfId="18119"/>
    <cellStyle name="_First Tractor 2005 Interim Client Assist Pack (HKFRS)_Rental re-test 2005 3" xfId="12690"/>
    <cellStyle name="_First Tractor 2005 Interim Client Assist Pack (HKFRS)_Rental re-test 2005_Evergreen Consolidation (RMB)-1118AM" xfId="18121"/>
    <cellStyle name="_First Tractor 2005 Interim Client Assist Pack (HKFRS)_Rental re-test 2005_Evergreen Consolidation (RMB)-1118AM 2" xfId="18122"/>
    <cellStyle name="_First Tractor 2005 Interim Client Assist Pack (HKFRS)_Rental re-test 2005_RPT-Evergreen-2006~2008 (RMB)" xfId="18124"/>
    <cellStyle name="_First Tractor 2005 Interim Client Assist Pack (HKFRS)_Rental re-test 2005_RPT-Evergreen-2006~2008 (RMB) 2" xfId="18126"/>
    <cellStyle name="_First Tractor 2005 Interim Client Assist Pack (HKFRS)_RPT-Evergreen-2006~2008 (RMB)" xfId="17798"/>
    <cellStyle name="_First Tractor 2005 Interim Client Assist Pack (HKFRS)_RPT-Evergreen-2006~2008 (RMB) 2" xfId="13260"/>
    <cellStyle name="_First Tractor 2005 Interim Client Assist Pack (HKFRS)_合景泰富集團 - 待處理清單  (13.4.07)" xfId="18148"/>
    <cellStyle name="_First Tractor 2005 Interim Client Assist Pack (HKFRS)_合景泰富集團 - 待處理清單  (13.4.07) 1" xfId="13298"/>
    <cellStyle name="_First Tractor 2005 Interim Client Assist Pack (HKFRS)_合景泰富集團 - 待處理清單  (13.4.07) 1 2" xfId="18151"/>
    <cellStyle name="_First Tractor 2005 Interim Client Assist Pack (HKFRS)_合景泰富集團 - 待處理清單  (13.4.07) 2" xfId="18153"/>
    <cellStyle name="_First Tractor 2005 Interim Client Assist Pack (HKFRS)_合景泰富集團 - 待處理清單  (13.4.07) 2 2" xfId="18154"/>
    <cellStyle name="_First Tractor 2005 Interim Client Assist Pack (HKFRS)_合景泰富集團 - 待處理清單  (13.4.07) 3" xfId="18155"/>
    <cellStyle name="_First Tractor 2005 Interim Client Assist Pack (HKFRS)_合景泰富集團 - 待處理清單  (13.4.07)_Evergreen Consolidation (RMB)-1118AM" xfId="18157"/>
    <cellStyle name="_First Tractor 2005 Interim Client Assist Pack (HKFRS)_合景泰富集團 - 待處理清單  (13.4.07)_Evergreen Consolidation (RMB)-1118AM 2" xfId="17557"/>
    <cellStyle name="_First Tractor 2005 Interim Client Assist Pack (HKFRS)_合景泰富集團 - 待處理清單  (13.4.07)_RPT-Evergreen-2006~2008 (RMB)" xfId="18159"/>
    <cellStyle name="_First Tractor 2005 Interim Client Assist Pack (HKFRS)_合景泰富集團 - 待處理清單  (13.4.07)_RPT-Evergreen-2006~2008 (RMB) 2" xfId="18160"/>
    <cellStyle name="_First Tractor 2005 Interim Client Assist Pack (HKFRS)_合景泰富集團 - 待處理清單  (27.1.07)" xfId="18161"/>
    <cellStyle name="_First Tractor 2005 Interim Client Assist Pack (HKFRS)_合景泰富集團 - 待處理清單  (27.1.07) 1" xfId="18162"/>
    <cellStyle name="_First Tractor 2005 Interim Client Assist Pack (HKFRS)_合景泰富集團 - 待處理清單  (27.1.07) 1 2" xfId="18164"/>
    <cellStyle name="_First Tractor 2005 Interim Client Assist Pack (HKFRS)_合景泰富集團 - 待處理清單  (27.1.07) 2" xfId="18166"/>
    <cellStyle name="_First Tractor 2005 Interim Client Assist Pack (HKFRS)_合景泰富集團 - 待處理清單  (27.1.07) 2 2" xfId="18168"/>
    <cellStyle name="_First Tractor 2005 Interim Client Assist Pack (HKFRS)_合景泰富集團 - 待處理清單  (27.1.07) 3" xfId="18169"/>
    <cellStyle name="_First Tractor 2005 Interim Client Assist Pack (HKFRS)_合景泰富集團 - 待處理清單  (27.1.07)_Evergreen Consolidation (RMB)-1118AM" xfId="18171"/>
    <cellStyle name="_First Tractor 2005 Interim Client Assist Pack (HKFRS)_合景泰富集團 - 待處理清單  (27.1.07)_Evergreen Consolidation (RMB)-1118AM 2" xfId="18174"/>
    <cellStyle name="_First Tractor 2005 Interim Client Assist Pack (HKFRS)_合景泰富集團 - 待處理清單  (27.1.07)_RPT-Evergreen-2006~2008 (RMB)" xfId="18176"/>
    <cellStyle name="_First Tractor 2005 Interim Client Assist Pack (HKFRS)_合景泰富集團 - 待處理清單  (27.1.07)_RPT-Evergreen-2006~2008 (RMB) 2" xfId="18177"/>
    <cellStyle name="_First Tractor 2005 Interim Client Assist Pack (HKFRS)_待處理事项 - 所有公司 (2006年11月8日)  Discussion with KONG" xfId="18128"/>
    <cellStyle name="_First Tractor 2005 Interim Client Assist Pack (HKFRS)_待處理事项 - 所有公司 (2006年11月8日)  Discussion with KONG 1" xfId="18129"/>
    <cellStyle name="_First Tractor 2005 Interim Client Assist Pack (HKFRS)_待處理事项 - 所有公司 (2006年11月8日)  Discussion with KONG 1 2" xfId="18132"/>
    <cellStyle name="_First Tractor 2005 Interim Client Assist Pack (HKFRS)_待處理事项 - 所有公司 (2006年11月8日)  Discussion with KONG 2" xfId="18135"/>
    <cellStyle name="_First Tractor 2005 Interim Client Assist Pack (HKFRS)_待處理事项 - 所有公司 (2006年11月8日)  Discussion with KONG 2 2" xfId="18138"/>
    <cellStyle name="_First Tractor 2005 Interim Client Assist Pack (HKFRS)_待處理事项 - 所有公司 (2006年11月8日)  Discussion with KONG 3" xfId="18141"/>
    <cellStyle name="_First Tractor 2005 Interim Client Assist Pack (HKFRS)_待處理事项 - 所有公司 (2006年11月8日)  Discussion with KONG_Evergreen Consolidation (RMB)-1118AM" xfId="7827"/>
    <cellStyle name="_First Tractor 2005 Interim Client Assist Pack (HKFRS)_待處理事项 - 所有公司 (2006年11月8日)  Discussion with KONG_Evergreen Consolidation (RMB)-1118AM 2" xfId="18144"/>
    <cellStyle name="_First Tractor 2005 Interim Client Assist Pack (HKFRS)_待處理事项 - 所有公司 (2006年11月8日)  Discussion with KONG_RPT-Evergreen-2006~2008 (RMB)" xfId="18146"/>
    <cellStyle name="_First Tractor 2005 Interim Client Assist Pack (HKFRS)_待處理事项 - 所有公司 (2006年11月8日)  Discussion with KONG_RPT-Evergreen-2006~2008 (RMB) 2" xfId="18147"/>
    <cellStyle name="_F-SJB-Final2005" xfId="18180"/>
    <cellStyle name="_F-SJB-Final2005 1" xfId="18183"/>
    <cellStyle name="_F-SJB-Final2005 1 2" xfId="5060"/>
    <cellStyle name="_F-SJB-Final2005 2" xfId="18184"/>
    <cellStyle name="_F-SJB-Final2005 2 2" xfId="18185"/>
    <cellStyle name="_F-SJB-Final2005 3" xfId="18187"/>
    <cellStyle name="_F-SJB-Final2005_New Polyol Consignment 31.12.2008_v2" xfId="18189"/>
    <cellStyle name="_F-SJB-Final2005_New Polyol Consignment 31.12.2008_v2 1" xfId="18190"/>
    <cellStyle name="_F-SJB-Final2005_New Polyol Consignment 31.12.2008_v2 1 2" xfId="18191"/>
    <cellStyle name="_F-SJB-Final2005_New Polyol Consignment 31.12.2008_v2 2" xfId="18194"/>
    <cellStyle name="_F-SJB-Final2005_New Polyol Consignment 31.12.2008_v2 2 2" xfId="18196"/>
    <cellStyle name="_F-SJB-Final2005_New Polyol Consignment 31.12.2008_v2 3" xfId="18198"/>
    <cellStyle name="_F-SJB-Final2005_RPT-Evergreen-2006~2008 (RMB)" xfId="9559"/>
    <cellStyle name="_F-SJB-Final2005_RPT-Evergreen-2006~2008 (RMB) 2" xfId="9561"/>
    <cellStyle name="_FT 2005 工机销售" xfId="9792"/>
    <cellStyle name="_FT 2005 工机销售 1" xfId="18199"/>
    <cellStyle name="_FT 2005 工机销售 1 2" xfId="3342"/>
    <cellStyle name="_FT 2005 工机销售 2" xfId="18200"/>
    <cellStyle name="_FT 2005 工机销售 2 2" xfId="18201"/>
    <cellStyle name="_FT 2005 工机销售 3" xfId="18203"/>
    <cellStyle name="_FT 2005 工机销售_New Polyol Consignment 31.12.2008_v2" xfId="18205"/>
    <cellStyle name="_FT 2005 工机销售_New Polyol Consignment 31.12.2008_v2 1" xfId="16106"/>
    <cellStyle name="_FT 2005 工机销售_New Polyol Consignment 31.12.2008_v2 1 2" xfId="18206"/>
    <cellStyle name="_FT 2005 工机销售_New Polyol Consignment 31.12.2008_v2 2" xfId="18207"/>
    <cellStyle name="_FT 2005 工机销售_New Polyol Consignment 31.12.2008_v2 2 2" xfId="18209"/>
    <cellStyle name="_FT 2005 工机销售_New Polyol Consignment 31.12.2008_v2 3" xfId="18211"/>
    <cellStyle name="_FT 2005 工机销售_RPT-Evergreen-2006~2008 (RMB)" xfId="1993"/>
    <cellStyle name="_FT 2005 工机销售_RPT-Evergreen-2006~2008 (RMB) 2" xfId="18212"/>
    <cellStyle name="_x000e__G" xfId="18213"/>
    <cellStyle name="_x000e__G 1" xfId="17437"/>
    <cellStyle name="_x000e__G 1 2" xfId="17439"/>
    <cellStyle name="_x000e__G 2" xfId="18215"/>
    <cellStyle name="_x000e__G 2 2" xfId="17799"/>
    <cellStyle name="_x000e__G 2 2 2" xfId="13261"/>
    <cellStyle name="_x000e__G 2 3" xfId="17803"/>
    <cellStyle name="_x000e__G 3" xfId="18216"/>
    <cellStyle name="_G&amp;A" xfId="10564"/>
    <cellStyle name="_G&amp;A 2" xfId="18219"/>
    <cellStyle name="_G&amp;A 3" xfId="18222"/>
    <cellStyle name="_G&amp;A_addition2003" xfId="18225"/>
    <cellStyle name="_G&amp;A_addition2003 2" xfId="18226"/>
    <cellStyle name="_G&amp;A_addition2003 3" xfId="18227"/>
    <cellStyle name="_G&amp;A_Book1" xfId="18228"/>
    <cellStyle name="_G&amp;A_Book1 2" xfId="18229"/>
    <cellStyle name="_G&amp;A_Book1 2 2" xfId="18230"/>
    <cellStyle name="_G&amp;A_Book1 3" xfId="18232"/>
    <cellStyle name="_G&amp;A_Book1 3 2" xfId="18233"/>
    <cellStyle name="_G&amp;A_Book1 4" xfId="18234"/>
    <cellStyle name="_G&amp;A_Book1 5" xfId="2355"/>
    <cellStyle name="_G&amp;A_D" xfId="18235"/>
    <cellStyle name="_G&amp;A_D 2" xfId="18237"/>
    <cellStyle name="_G&amp;A_D 2 2" xfId="18239"/>
    <cellStyle name="_G&amp;A_D 3" xfId="18241"/>
    <cellStyle name="_G&amp;A_D 3 2" xfId="18242"/>
    <cellStyle name="_G&amp;A_D 4" xfId="5777"/>
    <cellStyle name="_G&amp;A_D 5" xfId="18243"/>
    <cellStyle name="_G&amp;A_DEG- K - Fixed Assets" xfId="18246"/>
    <cellStyle name="_G&amp;A_DEG- K - Fixed Assets 2" xfId="18247"/>
    <cellStyle name="_G&amp;A_DEG- K - Fixed Assets 3" xfId="18248"/>
    <cellStyle name="_G&amp;A_DEG- K - Fixed Assets_K_YF_Fixed Assets-12.13" xfId="18250"/>
    <cellStyle name="_G&amp;A_DEG- K - Fixed Assets_K_YF_Fixed Assets-12.13 2" xfId="18252"/>
    <cellStyle name="_G&amp;A_DEG- K - Fixed Assets_K_YF_Fixed Assets-12.13 2 2" xfId="18254"/>
    <cellStyle name="_G&amp;A_DEG- K - Fixed Assets_K_YF_Fixed Assets-12.13 3" xfId="18256"/>
    <cellStyle name="_G&amp;A_DEG- K - Fixed Assets_K_YF_Fixed Assets-12.13 3 2" xfId="18258"/>
    <cellStyle name="_G&amp;A_DEG- K - Fixed Assets_K_YF_Fixed Assets-12.13 4" xfId="18259"/>
    <cellStyle name="_G&amp;A_DEG- K - Fixed Assets_K_YF_Fixed Assets-12.13 5" xfId="18261"/>
    <cellStyle name="_G&amp;A_DEG- K - Fixed Assets_K_YF_Fixed Assets-12.13_addition2003" xfId="18262"/>
    <cellStyle name="_G&amp;A_DEG- K - Fixed Assets_K_YF_Fixed Assets-12.13_addition2003 2" xfId="18263"/>
    <cellStyle name="_G&amp;A_DEG- K - Fixed Assets_K_YF_Fixed Assets-12.13_addition2003 2 2" xfId="18264"/>
    <cellStyle name="_G&amp;A_DEG- K - Fixed Assets_K_YF_Fixed Assets-12.13_addition2003 3" xfId="8520"/>
    <cellStyle name="_G&amp;A_DEG- K - Fixed Assets_K_YF_Fixed Assets-12.13_addition2003 3 2" xfId="18265"/>
    <cellStyle name="_G&amp;A_DEG- K - Fixed Assets_K_YF_Fixed Assets-12.13_addition2003 4" xfId="15830"/>
    <cellStyle name="_G&amp;A_DEG- K - Fixed Assets_K_YF_Fixed Assets-12.13_addition2003 5" xfId="18268"/>
    <cellStyle name="_G&amp;A_DEG- K - Fixed Assets_K_YF_Fixed Assets-12.13_Book1" xfId="2581"/>
    <cellStyle name="_G&amp;A_DEG- K - Fixed Assets_K_YF_Fixed Assets-12.13_Book1 2" xfId="18269"/>
    <cellStyle name="_G&amp;A_DEG- K - Fixed Assets_K_YF_Fixed Assets-12.13_Book1 3" xfId="18270"/>
    <cellStyle name="_G&amp;A_DEG- K - Fixed Assets_K_YF_Fixed Assets-12.13_D" xfId="12926"/>
    <cellStyle name="_G&amp;A_DEG- K - Fixed Assets_K_YF_Fixed Assets-12.13_D 2" xfId="12930"/>
    <cellStyle name="_G&amp;A_DEG- K - Fixed Assets_K_YF_Fixed Assets-12.13_D 2 2" xfId="12935"/>
    <cellStyle name="_G&amp;A_DEG- K - Fixed Assets_K_YF_Fixed Assets-12.13_D 3" xfId="14447"/>
    <cellStyle name="_G&amp;A_DEG- K - Fixed Assets_K_YF_Fixed Assets-12.13_D 3 2" xfId="14450"/>
    <cellStyle name="_G&amp;A_DEG- K - Fixed Assets_K_YF_Fixed Assets-12.13_D 4" xfId="14453"/>
    <cellStyle name="_G&amp;A_DEG- K - Fixed Assets_K_YF_Fixed Assets-12.13_D 5" xfId="18272"/>
    <cellStyle name="_G&amp;A_DEG- K - Fixed Assets_K_YF_Fixed Assets-12.13_K_YF_Fixed Assets-12.22" xfId="18273"/>
    <cellStyle name="_G&amp;A_DEG- K - Fixed Assets_K_YF_Fixed Assets-12.13_K_YF_Fixed Assets-12.22 2" xfId="18274"/>
    <cellStyle name="_G&amp;A_DEG- K - Fixed Assets_K_YF_Fixed Assets-12.13_K_YF_Fixed Assets-12.22 2 2" xfId="18275"/>
    <cellStyle name="_G&amp;A_DEG- K - Fixed Assets_K_YF_Fixed Assets-12.13_K_YF_Fixed Assets-12.22 3" xfId="18276"/>
    <cellStyle name="_G&amp;A_DEG- K - Fixed Assets_K_YF_Fixed Assets-12.13_K_YF_Fixed Assets-12.22 3 2" xfId="18279"/>
    <cellStyle name="_G&amp;A_DEG- K - Fixed Assets_K_YF_Fixed Assets-12.13_K_YF_Fixed Assets-12.22 4" xfId="9466"/>
    <cellStyle name="_G&amp;A_DEG- K - Fixed Assets_K_YF_Fixed Assets-12.13_K_YF_Fixed Assets-12.22 5" xfId="7024"/>
    <cellStyle name="_G&amp;A_DEG- K - Fixed Assets_SX-FA-12.14" xfId="18280"/>
    <cellStyle name="_G&amp;A_DEG- K - Fixed Assets_SX-FA-12.14 2" xfId="18281"/>
    <cellStyle name="_G&amp;A_DEG- K - Fixed Assets_SX-FA-12.14 2 2" xfId="18283"/>
    <cellStyle name="_G&amp;A_DEG- K - Fixed Assets_SX-FA-12.14 3" xfId="8922"/>
    <cellStyle name="_G&amp;A_DEG- K - Fixed Assets_SX-FA-12.14 3 2" xfId="3708"/>
    <cellStyle name="_G&amp;A_DEG- K - Fixed Assets_SX-FA-12.14 4" xfId="11281"/>
    <cellStyle name="_G&amp;A_DEG- K - Fixed Assets_SX-FA-12.14 5" xfId="18284"/>
    <cellStyle name="_G&amp;A_DEG- K - Fixed Assets_SX-FA-12.14_addition2003" xfId="7919"/>
    <cellStyle name="_G&amp;A_DEG- K - Fixed Assets_SX-FA-12.14_addition2003 2" xfId="17135"/>
    <cellStyle name="_G&amp;A_DEG- K - Fixed Assets_SX-FA-12.14_addition2003 3" xfId="9398"/>
    <cellStyle name="_G&amp;A_DEG- K - Fixed Assets_SX-FA-12.14_Book1" xfId="4585"/>
    <cellStyle name="_G&amp;A_DEG- K - Fixed Assets_SX-FA-12.14_Book1 2" xfId="7875"/>
    <cellStyle name="_G&amp;A_DEG- K - Fixed Assets_SX-FA-12.14_Book1 3" xfId="18288"/>
    <cellStyle name="_G&amp;A_DEG- K - Fixed Assets_SX-FA-12.14_D" xfId="6555"/>
    <cellStyle name="_G&amp;A_DEG- K - Fixed Assets_SX-FA-12.14_D 2" xfId="18290"/>
    <cellStyle name="_G&amp;A_DEG- K - Fixed Assets_SX-FA-12.14_D 2 2" xfId="18291"/>
    <cellStyle name="_G&amp;A_DEG- K - Fixed Assets_SX-FA-12.14_D 3" xfId="18292"/>
    <cellStyle name="_G&amp;A_DEG- K - Fixed Assets_SX-FA-12.14_D 3 2" xfId="18294"/>
    <cellStyle name="_G&amp;A_DEG- K - Fixed Assets_SX-FA-12.14_D 4" xfId="18296"/>
    <cellStyle name="_G&amp;A_DEG- K - Fixed Assets_SX-FA-12.14_D 5" xfId="18297"/>
    <cellStyle name="_G&amp;A_DEG- K - Fixed Assets_SX-FA-12.14_K_YF_Fixed Assets-12.22" xfId="18298"/>
    <cellStyle name="_G&amp;A_DEG- K - Fixed Assets_SX-FA-12.14_K_YF_Fixed Assets-12.22 2" xfId="18299"/>
    <cellStyle name="_G&amp;A_DEG- K - Fixed Assets_SX-FA-12.14_K_YF_Fixed Assets-12.22 2 2" xfId="18300"/>
    <cellStyle name="_G&amp;A_DEG- K - Fixed Assets_SX-FA-12.14_K_YF_Fixed Assets-12.22 3" xfId="18301"/>
    <cellStyle name="_G&amp;A_DEG- K - Fixed Assets_SX-FA-12.14_K_YF_Fixed Assets-12.22 3 2" xfId="18302"/>
    <cellStyle name="_G&amp;A_DEG- K - Fixed Assets_SX-FA-12.14_K_YF_Fixed Assets-12.22 4" xfId="18303"/>
    <cellStyle name="_G&amp;A_DEG- K - Fixed Assets_SX-FA-12.14_K_YF_Fixed Assets-12.22 5" xfId="18304"/>
    <cellStyle name="_G&amp;A_DEG- K - Fixed Assets_YF_K_Fixed assets" xfId="18305"/>
    <cellStyle name="_G&amp;A_DEG- K - Fixed Assets_YF_K_Fixed Assets 03 &amp; 04" xfId="18306"/>
    <cellStyle name="_G&amp;A_DEG- K - Fixed Assets_YF_K_Fixed Assets 03 &amp; 04 2" xfId="18309"/>
    <cellStyle name="_G&amp;A_DEG- K - Fixed Assets_YF_K_Fixed Assets 03 &amp; 04 2 2" xfId="12751"/>
    <cellStyle name="_G&amp;A_DEG- K - Fixed Assets_YF_K_Fixed Assets 03 &amp; 04 3" xfId="18311"/>
    <cellStyle name="_G&amp;A_DEG- K - Fixed Assets_YF_K_Fixed Assets 03 &amp; 04 3 2" xfId="18313"/>
    <cellStyle name="_G&amp;A_DEG- K - Fixed Assets_YF_K_Fixed Assets 03 &amp; 04 4" xfId="18317"/>
    <cellStyle name="_G&amp;A_DEG- K - Fixed Assets_YF_K_Fixed Assets 03 &amp; 04 5" xfId="7771"/>
    <cellStyle name="_G&amp;A_DEG- K - Fixed Assets_YF_K_Fixed Assets 03 &amp; 04_addition2003" xfId="18320"/>
    <cellStyle name="_G&amp;A_DEG- K - Fixed Assets_YF_K_Fixed Assets 03 &amp; 04_addition2003 2" xfId="18321"/>
    <cellStyle name="_G&amp;A_DEG- K - Fixed Assets_YF_K_Fixed Assets 03 &amp; 04_addition2003 2 2" xfId="18322"/>
    <cellStyle name="_G&amp;A_DEG- K - Fixed Assets_YF_K_Fixed Assets 03 &amp; 04_addition2003 3" xfId="18324"/>
    <cellStyle name="_G&amp;A_DEG- K - Fixed Assets_YF_K_Fixed Assets 03 &amp; 04_addition2003 3 2" xfId="18325"/>
    <cellStyle name="_G&amp;A_DEG- K - Fixed Assets_YF_K_Fixed Assets 03 &amp; 04_addition2003 4" xfId="18326"/>
    <cellStyle name="_G&amp;A_DEG- K - Fixed Assets_YF_K_Fixed Assets 03 &amp; 04_addition2003 5" xfId="18327"/>
    <cellStyle name="_G&amp;A_DEG- K - Fixed Assets_YF_K_Fixed Assets 03 &amp; 04_Book1" xfId="12515"/>
    <cellStyle name="_G&amp;A_DEG- K - Fixed Assets_YF_K_Fixed Assets 03 &amp; 04_Book1 2" xfId="18328"/>
    <cellStyle name="_G&amp;A_DEG- K - Fixed Assets_YF_K_Fixed Assets 03 &amp; 04_Book1 3" xfId="18331"/>
    <cellStyle name="_G&amp;A_DEG- K - Fixed Assets_YF_K_Fixed Assets 03 &amp; 04_D" xfId="18334"/>
    <cellStyle name="_G&amp;A_DEG- K - Fixed Assets_YF_K_Fixed Assets 03 &amp; 04_D 2" xfId="18335"/>
    <cellStyle name="_G&amp;A_DEG- K - Fixed Assets_YF_K_Fixed Assets 03 &amp; 04_D 2 2" xfId="18337"/>
    <cellStyle name="_G&amp;A_DEG- K - Fixed Assets_YF_K_Fixed Assets 03 &amp; 04_D 3" xfId="18338"/>
    <cellStyle name="_G&amp;A_DEG- K - Fixed Assets_YF_K_Fixed Assets 03 &amp; 04_D 3 2" xfId="18339"/>
    <cellStyle name="_G&amp;A_DEG- K - Fixed Assets_YF_K_Fixed Assets 03 &amp; 04_D 4" xfId="5147"/>
    <cellStyle name="_G&amp;A_DEG- K - Fixed Assets_YF_K_Fixed Assets 03 &amp; 04_D 5" xfId="18342"/>
    <cellStyle name="_G&amp;A_DEG- K - Fixed Assets_YF_K_Fixed Assets 03 &amp; 04_K_YF_Fixed Assets-12.22" xfId="18345"/>
    <cellStyle name="_G&amp;A_DEG- K - Fixed Assets_YF_K_Fixed Assets 03 &amp; 04_K_YF_Fixed Assets-12.22 2" xfId="18349"/>
    <cellStyle name="_G&amp;A_DEG- K - Fixed Assets_YF_K_Fixed Assets 03 &amp; 04_K_YF_Fixed Assets-12.22 2 2" xfId="9820"/>
    <cellStyle name="_G&amp;A_DEG- K - Fixed Assets_YF_K_Fixed Assets 03 &amp; 04_K_YF_Fixed Assets-12.22 3" xfId="18352"/>
    <cellStyle name="_G&amp;A_DEG- K - Fixed Assets_YF_K_Fixed Assets 03 &amp; 04_K_YF_Fixed Assets-12.22 3 2" xfId="18355"/>
    <cellStyle name="_G&amp;A_DEG- K - Fixed Assets_YF_K_Fixed Assets 03 &amp; 04_K_YF_Fixed Assets-12.22 4" xfId="14558"/>
    <cellStyle name="_G&amp;A_DEG- K - Fixed Assets_YF_K_Fixed Assets 03 &amp; 04_K_YF_Fixed Assets-12.22 5" xfId="18356"/>
    <cellStyle name="_G&amp;A_DEG- K - Fixed Assets_YF_K_Fixed Assets 03 &amp; 04-1" xfId="18357"/>
    <cellStyle name="_G&amp;A_DEG- K - Fixed Assets_YF_K_Fixed Assets 03 &amp; 04-1 2" xfId="18358"/>
    <cellStyle name="_G&amp;A_DEG- K - Fixed Assets_YF_K_Fixed Assets 03 &amp; 04-1 2 2" xfId="18360"/>
    <cellStyle name="_G&amp;A_DEG- K - Fixed Assets_YF_K_Fixed Assets 03 &amp; 04-1 3" xfId="18363"/>
    <cellStyle name="_G&amp;A_DEG- K - Fixed Assets_YF_K_Fixed Assets 03 &amp; 04-1 3 2" xfId="18365"/>
    <cellStyle name="_G&amp;A_DEG- K - Fixed Assets_YF_K_Fixed Assets 03 &amp; 04-1 4" xfId="18367"/>
    <cellStyle name="_G&amp;A_DEG- K - Fixed Assets_YF_K_Fixed Assets 03 &amp; 04-1 5" xfId="18370"/>
    <cellStyle name="_G&amp;A_DEG- K - Fixed Assets_YF_K_Fixed Assets 03 &amp; 04-1_addition2003" xfId="18373"/>
    <cellStyle name="_G&amp;A_DEG- K - Fixed Assets_YF_K_Fixed Assets 03 &amp; 04-1_addition2003 2" xfId="3698"/>
    <cellStyle name="_G&amp;A_DEG- K - Fixed Assets_YF_K_Fixed Assets 03 &amp; 04-1_addition2003 3" xfId="18374"/>
    <cellStyle name="_G&amp;A_DEG- K - Fixed Assets_YF_K_Fixed Assets 03 &amp; 04-1_Book1" xfId="18376"/>
    <cellStyle name="_G&amp;A_DEG- K - Fixed Assets_YF_K_Fixed Assets 03 &amp; 04-1_Book1 2" xfId="18378"/>
    <cellStyle name="_G&amp;A_DEG- K - Fixed Assets_YF_K_Fixed Assets 03 &amp; 04-1_Book1 2 2" xfId="18381"/>
    <cellStyle name="_G&amp;A_DEG- K - Fixed Assets_YF_K_Fixed Assets 03 &amp; 04-1_Book1 3" xfId="18384"/>
    <cellStyle name="_G&amp;A_DEG- K - Fixed Assets_YF_K_Fixed Assets 03 &amp; 04-1_Book1 3 2" xfId="18387"/>
    <cellStyle name="_G&amp;A_DEG- K - Fixed Assets_YF_K_Fixed Assets 03 &amp; 04-1_Book1 4" xfId="16054"/>
    <cellStyle name="_G&amp;A_DEG- K - Fixed Assets_YF_K_Fixed Assets 03 &amp; 04-1_Book1 5" xfId="18388"/>
    <cellStyle name="_G&amp;A_DEG- K - Fixed Assets_YF_K_Fixed Assets 03 &amp; 04-1_D" xfId="18389"/>
    <cellStyle name="_G&amp;A_DEG- K - Fixed Assets_YF_K_Fixed Assets 03 &amp; 04-1_D 2" xfId="1872"/>
    <cellStyle name="_G&amp;A_DEG- K - Fixed Assets_YF_K_Fixed Assets 03 &amp; 04-1_D 3" xfId="18390"/>
    <cellStyle name="_G&amp;A_DEG- K - Fixed Assets_YF_K_Fixed Assets 03 &amp; 04-1_K_YF_Fixed Assets-12.22" xfId="18158"/>
    <cellStyle name="_G&amp;A_DEG- K - Fixed Assets_YF_K_Fixed Assets 03 &amp; 04-1_K_YF_Fixed Assets-12.22 2" xfId="17559"/>
    <cellStyle name="_G&amp;A_DEG- K - Fixed Assets_YF_K_Fixed Assets 03 &amp; 04-1_K_YF_Fixed Assets-12.22 3" xfId="18393"/>
    <cellStyle name="_G&amp;A_DEG- K - Fixed Assets_YF_K_Fixed Assets 03 &amp; 04-2" xfId="18394"/>
    <cellStyle name="_G&amp;A_DEG- K - Fixed Assets_YF_K_Fixed Assets 03 &amp; 04-2 2" xfId="2254"/>
    <cellStyle name="_G&amp;A_DEG- K - Fixed Assets_YF_K_Fixed Assets 03 &amp; 04-2 2 2" xfId="2258"/>
    <cellStyle name="_G&amp;A_DEG- K - Fixed Assets_YF_K_Fixed Assets 03 &amp; 04-2 3" xfId="2262"/>
    <cellStyle name="_G&amp;A_DEG- K - Fixed Assets_YF_K_Fixed Assets 03 &amp; 04-2 3 2" xfId="652"/>
    <cellStyle name="_G&amp;A_DEG- K - Fixed Assets_YF_K_Fixed Assets 03 &amp; 04-2 4" xfId="18396"/>
    <cellStyle name="_G&amp;A_DEG- K - Fixed Assets_YF_K_Fixed Assets 03 &amp; 04-2 5" xfId="18397"/>
    <cellStyle name="_G&amp;A_DEG- K - Fixed Assets_YF_K_Fixed Assets 03 &amp; 04-2_addition2003" xfId="18398"/>
    <cellStyle name="_G&amp;A_DEG- K - Fixed Assets_YF_K_Fixed Assets 03 &amp; 04-2_addition2003 2" xfId="18399"/>
    <cellStyle name="_G&amp;A_DEG- K - Fixed Assets_YF_K_Fixed Assets 03 &amp; 04-2_addition2003 3" xfId="18400"/>
    <cellStyle name="_G&amp;A_DEG- K - Fixed Assets_YF_K_Fixed Assets 03 &amp; 04-2_Book1" xfId="18402"/>
    <cellStyle name="_G&amp;A_DEG- K - Fixed Assets_YF_K_Fixed Assets 03 &amp; 04-2_Book1 2" xfId="18405"/>
    <cellStyle name="_G&amp;A_DEG- K - Fixed Assets_YF_K_Fixed Assets 03 &amp; 04-2_Book1 3" xfId="16410"/>
    <cellStyle name="_G&amp;A_DEG- K - Fixed Assets_YF_K_Fixed Assets 03 &amp; 04-2_D" xfId="12045"/>
    <cellStyle name="_G&amp;A_DEG- K - Fixed Assets_YF_K_Fixed Assets 03 &amp; 04-2_D 2" xfId="12048"/>
    <cellStyle name="_G&amp;A_DEG- K - Fixed Assets_YF_K_Fixed Assets 03 &amp; 04-2_D 3" xfId="18409"/>
    <cellStyle name="_G&amp;A_DEG- K - Fixed Assets_YF_K_Fixed Assets 03 &amp; 04-2_K_YF_Fixed Assets-12.22" xfId="18411"/>
    <cellStyle name="_G&amp;A_DEG- K - Fixed Assets_YF_K_Fixed Assets 03 &amp; 04-2_K_YF_Fixed Assets-12.22 2" xfId="18413"/>
    <cellStyle name="_G&amp;A_DEG- K - Fixed Assets_YF_K_Fixed Assets 03 &amp; 04-2_K_YF_Fixed Assets-12.22 2 2" xfId="18415"/>
    <cellStyle name="_G&amp;A_DEG- K - Fixed Assets_YF_K_Fixed Assets 03 &amp; 04-2_K_YF_Fixed Assets-12.22 3" xfId="18416"/>
    <cellStyle name="_G&amp;A_DEG- K - Fixed Assets_YF_K_Fixed Assets 03 &amp; 04-2_K_YF_Fixed Assets-12.22 3 2" xfId="18418"/>
    <cellStyle name="_G&amp;A_DEG- K - Fixed Assets_YF_K_Fixed Assets 03 &amp; 04-2_K_YF_Fixed Assets-12.22 4" xfId="18419"/>
    <cellStyle name="_G&amp;A_DEG- K - Fixed Assets_YF_K_Fixed Assets 03 &amp; 04-2_K_YF_Fixed Assets-12.22 5" xfId="18422"/>
    <cellStyle name="_G&amp;A_DEG- K - Fixed Assets_YF_K_Fixed Assets 03 &amp; 04-3" xfId="18424"/>
    <cellStyle name="_G&amp;A_DEG- K - Fixed Assets_YF_K_Fixed Assets 03 &amp; 04-3 2" xfId="4355"/>
    <cellStyle name="_G&amp;A_DEG- K - Fixed Assets_YF_K_Fixed Assets 03 &amp; 04-3 2 2" xfId="18425"/>
    <cellStyle name="_G&amp;A_DEG- K - Fixed Assets_YF_K_Fixed Assets 03 &amp; 04-3 3" xfId="18427"/>
    <cellStyle name="_G&amp;A_DEG- K - Fixed Assets_YF_K_Fixed Assets 03 &amp; 04-3 3 2" xfId="18428"/>
    <cellStyle name="_G&amp;A_DEG- K - Fixed Assets_YF_K_Fixed Assets 03 &amp; 04-3 4" xfId="6230"/>
    <cellStyle name="_G&amp;A_DEG- K - Fixed Assets_YF_K_Fixed Assets 03 &amp; 04-3 5" xfId="18429"/>
    <cellStyle name="_G&amp;A_DEG- K - Fixed Assets_YF_K_Fixed Assets 03 &amp; 04-3_addition2003" xfId="2120"/>
    <cellStyle name="_G&amp;A_DEG- K - Fixed Assets_YF_K_Fixed Assets 03 &amp; 04-3_addition2003 2" xfId="4482"/>
    <cellStyle name="_G&amp;A_DEG- K - Fixed Assets_YF_K_Fixed Assets 03 &amp; 04-3_addition2003 3" xfId="18430"/>
    <cellStyle name="_G&amp;A_DEG- K - Fixed Assets_YF_K_Fixed Assets 03 &amp; 04-3_Book1" xfId="18432"/>
    <cellStyle name="_G&amp;A_DEG- K - Fixed Assets_YF_K_Fixed Assets 03 &amp; 04-3_Book1 2" xfId="18434"/>
    <cellStyle name="_G&amp;A_DEG- K - Fixed Assets_YF_K_Fixed Assets 03 &amp; 04-3_Book1 2 2" xfId="18436"/>
    <cellStyle name="_G&amp;A_DEG- K - Fixed Assets_YF_K_Fixed Assets 03 &amp; 04-3_Book1 3" xfId="18438"/>
    <cellStyle name="_G&amp;A_DEG- K - Fixed Assets_YF_K_Fixed Assets 03 &amp; 04-3_Book1 3 2" xfId="18441"/>
    <cellStyle name="_G&amp;A_DEG- K - Fixed Assets_YF_K_Fixed Assets 03 &amp; 04-3_Book1 4" xfId="18442"/>
    <cellStyle name="_G&amp;A_DEG- K - Fixed Assets_YF_K_Fixed Assets 03 &amp; 04-3_Book1 5" xfId="18445"/>
    <cellStyle name="_G&amp;A_DEG- K - Fixed Assets_YF_K_Fixed Assets 03 &amp; 04-3_D" xfId="18446"/>
    <cellStyle name="_G&amp;A_DEG- K - Fixed Assets_YF_K_Fixed Assets 03 &amp; 04-3_D 2" xfId="18447"/>
    <cellStyle name="_G&amp;A_DEG- K - Fixed Assets_YF_K_Fixed Assets 03 &amp; 04-3_D 3" xfId="18449"/>
    <cellStyle name="_G&amp;A_DEG- K - Fixed Assets_YF_K_Fixed Assets 03 &amp; 04-3_K_YF_Fixed Assets-12.22" xfId="18451"/>
    <cellStyle name="_G&amp;A_DEG- K - Fixed Assets_YF_K_Fixed Assets 03 &amp; 04-3_K_YF_Fixed Assets-12.22 2" xfId="18452"/>
    <cellStyle name="_G&amp;A_DEG- K - Fixed Assets_YF_K_Fixed Assets 03 &amp; 04-3_K_YF_Fixed Assets-12.22 3" xfId="18453"/>
    <cellStyle name="_G&amp;A_DEG- K - Fixed Assets_YF_K_Fixed assets 10" xfId="8761"/>
    <cellStyle name="_G&amp;A_DEG- K - Fixed Assets_YF_K_Fixed assets 11" xfId="18454"/>
    <cellStyle name="_G&amp;A_DEG- K - Fixed Assets_YF_K_Fixed assets 12" xfId="18456"/>
    <cellStyle name="_G&amp;A_DEG- K - Fixed Assets_YF_K_Fixed assets 13" xfId="3209"/>
    <cellStyle name="_G&amp;A_DEG- K - Fixed Assets_YF_K_Fixed assets 14" xfId="18459"/>
    <cellStyle name="_G&amp;A_DEG- K - Fixed Assets_YF_K_Fixed assets 15" xfId="18462"/>
    <cellStyle name="_G&amp;A_DEG- K - Fixed Assets_YF_K_Fixed assets 16" xfId="18464"/>
    <cellStyle name="_G&amp;A_DEG- K - Fixed Assets_YF_K_Fixed assets 17" xfId="18465"/>
    <cellStyle name="_G&amp;A_DEG- K - Fixed Assets_YF_K_Fixed assets 18" xfId="4663"/>
    <cellStyle name="_G&amp;A_DEG- K - Fixed Assets_YF_K_Fixed assets 19" xfId="18468"/>
    <cellStyle name="_G&amp;A_DEG- K - Fixed Assets_YF_K_Fixed assets 2" xfId="3612"/>
    <cellStyle name="_G&amp;A_DEG- K - Fixed Assets_YF_K_Fixed assets 3" xfId="18470"/>
    <cellStyle name="_G&amp;A_DEG- K - Fixed Assets_YF_K_Fixed assets 4" xfId="9555"/>
    <cellStyle name="_G&amp;A_DEG- K - Fixed Assets_YF_K_Fixed assets 5" xfId="18472"/>
    <cellStyle name="_G&amp;A_DEG- K - Fixed Assets_YF_K_Fixed assets 6" xfId="18474"/>
    <cellStyle name="_G&amp;A_DEG- K - Fixed Assets_YF_K_Fixed assets 7" xfId="18476"/>
    <cellStyle name="_G&amp;A_DEG- K - Fixed Assets_YF_K_Fixed assets 8" xfId="18478"/>
    <cellStyle name="_G&amp;A_DEG- K - Fixed Assets_YF_K_Fixed assets 9" xfId="6923"/>
    <cellStyle name="_G&amp;A_DEG- K - Fixed Assets_YF_K_Fixed assets_addition2003" xfId="18480"/>
    <cellStyle name="_G&amp;A_DEG- K - Fixed Assets_YF_K_Fixed assets_addition2003 2" xfId="18482"/>
    <cellStyle name="_G&amp;A_DEG- K - Fixed Assets_YF_K_Fixed assets_addition2003 3" xfId="18483"/>
    <cellStyle name="_G&amp;A_DEG- K - Fixed Assets_YF_K_Fixed assets_Book1" xfId="18484"/>
    <cellStyle name="_G&amp;A_DEG- K - Fixed Assets_YF_K_Fixed assets_Book1 2" xfId="18487"/>
    <cellStyle name="_G&amp;A_DEG- K - Fixed Assets_YF_K_Fixed assets_Book1 3" xfId="12640"/>
    <cellStyle name="_G&amp;A_DEG- K - Fixed Assets_YF_K_Fixed assets_D" xfId="18488"/>
    <cellStyle name="_G&amp;A_DEG- K - Fixed Assets_YF_K_Fixed assets_D 2" xfId="18489"/>
    <cellStyle name="_G&amp;A_DEG- K - Fixed Assets_YF_K_Fixed assets_D 3" xfId="18493"/>
    <cellStyle name="_G&amp;A_DEG- K - Fixed Assets_YF_K_Fixed assets_K_YF_Fixed Assets-12.22" xfId="18495"/>
    <cellStyle name="_G&amp;A_DEG- K - Fixed Assets_YF_K_Fixed assets_K_YF_Fixed Assets-12.22 2" xfId="11180"/>
    <cellStyle name="_G&amp;A_DEG- K - Fixed Assets_YF_K_Fixed assets_K_YF_Fixed Assets-12.22 2 2" xfId="18497"/>
    <cellStyle name="_G&amp;A_DEG- K - Fixed Assets_YF_K_Fixed assets_K_YF_Fixed Assets-12.22 3" xfId="18498"/>
    <cellStyle name="_G&amp;A_DEG- K - Fixed Assets_YF_K_Fixed assets_K_YF_Fixed Assets-12.22 3 2" xfId="9140"/>
    <cellStyle name="_G&amp;A_DEG- K - Fixed Assets_YF_K_Fixed assets_K_YF_Fixed Assets-12.22 4" xfId="14191"/>
    <cellStyle name="_G&amp;A_DEG- K - Fixed Assets_YF_K_Fixed assets_K_YF_Fixed Assets-12.22 5" xfId="18501"/>
    <cellStyle name="_G&amp;A_K_YF_Fixed Assets-12.22" xfId="18502"/>
    <cellStyle name="_G&amp;A_K_YF_Fixed Assets-12.22 2" xfId="18505"/>
    <cellStyle name="_G&amp;A_K_YF_Fixed Assets-12.22 2 2" xfId="18509"/>
    <cellStyle name="_G&amp;A_K_YF_Fixed Assets-12.22 3" xfId="18511"/>
    <cellStyle name="_G&amp;A_K_YF_Fixed Assets-12.22 3 2" xfId="18512"/>
    <cellStyle name="_G&amp;A_K_YF_Fixed Assets-12.22 4" xfId="18120"/>
    <cellStyle name="_G&amp;A_K_YF_Fixed Assets-12.22 5" xfId="18514"/>
    <cellStyle name="_G_Tianjian Developer" xfId="13792"/>
    <cellStyle name="_G_Tianjian Developer 1" xfId="9532"/>
    <cellStyle name="_G_Tianjian Developer 1 2" xfId="9172"/>
    <cellStyle name="_G_Tianjian Developer 2" xfId="16989"/>
    <cellStyle name="_G_Tianjian Developer 2 2" xfId="18515"/>
    <cellStyle name="_G_Tianjian Developer 3" xfId="11970"/>
    <cellStyle name="_G_Tianjian Developer_C600 - PUD Aug 2007" xfId="18516"/>
    <cellStyle name="_G_Tianjian Developer_C600 - PUD Aug 2007 1" xfId="18517"/>
    <cellStyle name="_G_Tianjian Developer_C600 - PUD Aug 2007 1 2" xfId="18519"/>
    <cellStyle name="_G_Tianjian Developer_C600 - PUD Aug 2007 2" xfId="12944"/>
    <cellStyle name="_G_Tianjian Developer_C600 - PUD Aug 2007 2 2" xfId="18521"/>
    <cellStyle name="_G_Tianjian Developer_C600 - PUD Aug 2007 3" xfId="18523"/>
    <cellStyle name="_G_Tianjian Developer_Note 18 - PUD" xfId="883"/>
    <cellStyle name="_G_Tianjian Developer_Note 18 - PUD 1" xfId="14276"/>
    <cellStyle name="_G_Tianjian Developer_Note 18 - PUD 1 2" xfId="18525"/>
    <cellStyle name="_G_Tianjian Developer_Note 18 - PUD 2" xfId="17290"/>
    <cellStyle name="_G_Tianjian Developer_Note 18 - PUD 2 2" xfId="12098"/>
    <cellStyle name="_G_Tianjian Developer_Note 18 - PUD 3" xfId="778"/>
    <cellStyle name="_G_Tianjian Developer_PUD breakdown (25 May 07)" xfId="18098"/>
    <cellStyle name="_G_Tianjian Developer_PUD breakdown (25 May 07) 1" xfId="18526"/>
    <cellStyle name="_G_Tianjian Developer_PUD breakdown (25 May 07) 1 2" xfId="18527"/>
    <cellStyle name="_G_Tianjian Developer_PUD breakdown (25 May 07) 2" xfId="18101"/>
    <cellStyle name="_G_Tianjian Developer_PUD breakdown (25 May 07) 2 2" xfId="18529"/>
    <cellStyle name="_G_Tianjian Developer_PUD breakdown (25 May 07) 3" xfId="7283"/>
    <cellStyle name="_G_Tianjian Developer_PUD by company (26 May 07)" xfId="18531"/>
    <cellStyle name="_G_Tianjian Developer_PUD by company (26 May 07) 1" xfId="18532"/>
    <cellStyle name="_G_Tianjian Developer_PUD by company (26 May 07) 1 2" xfId="18533"/>
    <cellStyle name="_G_Tianjian Developer_PUD by company (26 May 07) 2" xfId="18536"/>
    <cellStyle name="_G_Tianjian Developer_PUD by company (26 May 07) 2 2" xfId="18537"/>
    <cellStyle name="_G_Tianjian Developer_PUD by company (26 May 07) 3" xfId="18538"/>
    <cellStyle name="_G_Tianjian Developer_PUD by company (3 Sep 07)" xfId="18539"/>
    <cellStyle name="_G_Tianjian Developer_PUD by company (3 Sep 07) 1" xfId="18540"/>
    <cellStyle name="_G_Tianjian Developer_PUD by company (3 Sep 07) 1 2" xfId="18541"/>
    <cellStyle name="_G_Tianjian Developer_PUD by company (3 Sep 07) 2" xfId="18543"/>
    <cellStyle name="_G_Tianjian Developer_PUD by company (3 Sep 07) 2 2" xfId="15288"/>
    <cellStyle name="_G_Tianjian Developer_PUD by company (3 Sep 07) 3" xfId="18544"/>
    <cellStyle name="_G_Tianjian Developer_PUD to client" xfId="1023"/>
    <cellStyle name="_G_Tianjian Developer_PUD to client 1" xfId="11309"/>
    <cellStyle name="_G_Tianjian Developer_PUD to client 1 2" xfId="8707"/>
    <cellStyle name="_G_Tianjian Developer_PUD to client 2" xfId="18545"/>
    <cellStyle name="_G_Tianjian Developer_PUD to client 2 2" xfId="18546"/>
    <cellStyle name="_G_Tianjian Developer_PUD to client 3" xfId="622"/>
    <cellStyle name="_G_Yingfu_06" xfId="18547"/>
    <cellStyle name="_G_Yingfu_06 1" xfId="18548"/>
    <cellStyle name="_G_Yingfu_06 1 2" xfId="18549"/>
    <cellStyle name="_G_Yingfu_06 2" xfId="18550"/>
    <cellStyle name="_G_Yingfu_06 2 2" xfId="18551"/>
    <cellStyle name="_G_Yingfu_06 3" xfId="18552"/>
    <cellStyle name="_G-04" xfId="18553"/>
    <cellStyle name="_G-04 2" xfId="18554"/>
    <cellStyle name="_G-04-huagong" xfId="18555"/>
    <cellStyle name="_G-04-huagong 2" xfId="18556"/>
    <cellStyle name="_G-05-huagong" xfId="18557"/>
    <cellStyle name="_G-05-huagong 2" xfId="12748"/>
    <cellStyle name="_GBT Bio-Chem07" xfId="9384"/>
    <cellStyle name="_GBT Bio-Chem07 1" xfId="18558"/>
    <cellStyle name="_GBT Bio-Chem07 1 2" xfId="18559"/>
    <cellStyle name="_GBT Bio-Chem07 2" xfId="18560"/>
    <cellStyle name="_GBT Bio-Chem07 2 2" xfId="18561"/>
    <cellStyle name="_GBT Bio-Chem07 3" xfId="18562"/>
    <cellStyle name="_GroupA" xfId="18563"/>
    <cellStyle name="_GroupA 1" xfId="18566"/>
    <cellStyle name="_GroupA 1 2" xfId="18567"/>
    <cellStyle name="_GroupA 2" xfId="18568"/>
    <cellStyle name="_GroupA 2 2" xfId="18569"/>
    <cellStyle name="_GroupA 3" xfId="18570"/>
    <cellStyle name="_GroupA_combined fs of dameng new" xfId="10009"/>
    <cellStyle name="_GroupA_combined fs of dameng new 1" xfId="18572"/>
    <cellStyle name="_GroupA_combined fs of dameng new 1 2" xfId="18574"/>
    <cellStyle name="_GroupA_combined fs of dameng new 2" xfId="7205"/>
    <cellStyle name="_GroupA_combined fs of dameng new 2 2" xfId="18576"/>
    <cellStyle name="_GroupA_combined fs of dameng new 3" xfId="10375"/>
    <cellStyle name="_GroupA_combined fs of dameng new_Evergreen - TPE - Appendix V_Scope determination_090902" xfId="2560"/>
    <cellStyle name="_GroupA_combined fs of dameng new_Evergreen - TPE - Appendix V_Scope determination_090902 1" xfId="16965"/>
    <cellStyle name="_GroupA_combined fs of dameng new_Evergreen - TPE - Appendix V_Scope determination_090902 1 2" xfId="15957"/>
    <cellStyle name="_GroupA_combined fs of dameng new_Evergreen - TPE - Appendix V_Scope determination_090902 2" xfId="2570"/>
    <cellStyle name="_GroupA_combined fs of dameng new_Evergreen - TPE - Appendix V_Scope determination_090902 2 2" xfId="3266"/>
    <cellStyle name="_GroupA_combined fs of dameng new_Evergreen - TPE - Appendix V_Scope determination_090902 3" xfId="16969"/>
    <cellStyle name="_GroupA_combined fs of dameng new_Evergreen - TPE - Appendix V_Scope determination_090902_2008" xfId="18579"/>
    <cellStyle name="_GroupA_combined fs of dameng new_Evergreen - TPE - Appendix V_Scope determination_090902_2008 1" xfId="18580"/>
    <cellStyle name="_GroupA_combined fs of dameng new_Evergreen - TPE - Appendix V_Scope determination_090902_2008 1 2" xfId="18581"/>
    <cellStyle name="_GroupA_combined fs of dameng new_Evergreen - TPE - Appendix V_Scope determination_090902_2008 2" xfId="10571"/>
    <cellStyle name="_GroupA_combined fs of dameng new_Evergreen - TPE - Appendix V_Scope determination_090902_2008 2 2" xfId="18583"/>
    <cellStyle name="_GroupA_combined fs of dameng new_Evergreen - TPE - Appendix V_Scope determination_090902_2008 3" xfId="12201"/>
    <cellStyle name="_GroupA_combined fs of dameng new_Evergreen - TPE - Appendix V_Scope determination_Aug11" xfId="18585"/>
    <cellStyle name="_GroupA_combined fs of dameng new_Evergreen - TPE - Appendix V_Scope determination_Aug11 1" xfId="15008"/>
    <cellStyle name="_GroupA_combined fs of dameng new_Evergreen - TPE - Appendix V_Scope determination_Aug11 1 2" xfId="15014"/>
    <cellStyle name="_GroupA_combined fs of dameng new_Evergreen - TPE - Appendix V_Scope determination_Aug11 2" xfId="18586"/>
    <cellStyle name="_GroupA_combined fs of dameng new_Evergreen - TPE - Appendix V_Scope determination_Aug11 2 2" xfId="13005"/>
    <cellStyle name="_GroupA_combined fs of dameng new_Evergreen - TPE - Appendix V_Scope determination_Aug11 3" xfId="18588"/>
    <cellStyle name="_GroupA_combined fs of dameng new_Evergreen - TPE - Appendix V_Scope determination_Aug11_2008" xfId="9290"/>
    <cellStyle name="_GroupA_combined fs of dameng new_Evergreen - TPE - Appendix V_Scope determination_Aug11_2008 1" xfId="8504"/>
    <cellStyle name="_GroupA_combined fs of dameng new_Evergreen - TPE - Appendix V_Scope determination_Aug11_2008 1 2" xfId="18590"/>
    <cellStyle name="_GroupA_combined fs of dameng new_Evergreen - TPE - Appendix V_Scope determination_Aug11_2008 2" xfId="18018"/>
    <cellStyle name="_GroupA_combined fs of dameng new_Evergreen - TPE - Appendix V_Scope determination_Aug11_2008 2 2" xfId="18020"/>
    <cellStyle name="_GroupA_combined fs of dameng new_Evergreen - TPE - Appendix V_Scope determination_Aug11_2008 3" xfId="18022"/>
    <cellStyle name="_GroupA_combined fs of dameng new_Evergreen - TPE - Appendix V_Scope determination_Aug11_Evergreen - TPE - Appendix V_Scope determination_Dec4" xfId="18591"/>
    <cellStyle name="_GroupA_combined fs of dameng new_Evergreen - TPE - Appendix V_Scope determination_Aug11_Evergreen - TPE - Appendix V_Scope determination_Dec4 1" xfId="18594"/>
    <cellStyle name="_GroupA_combined fs of dameng new_Evergreen - TPE - Appendix V_Scope determination_Aug11_Evergreen - TPE - Appendix V_Scope determination_Dec4 1 2" xfId="10808"/>
    <cellStyle name="_GroupA_combined fs of dameng new_Evergreen - TPE - Appendix V_Scope determination_Aug11_Evergreen - TPE - Appendix V_Scope determination_Dec4 2" xfId="8915"/>
    <cellStyle name="_GroupA_combined fs of dameng new_Evergreen - TPE - Appendix V_Scope determination_Aug11_Evergreen - TPE - Appendix V_Scope determination_Dec4 2 2" xfId="8918"/>
    <cellStyle name="_GroupA_combined fs of dameng new_Evergreen - TPE - Appendix V_Scope determination_Aug11_Evergreen - TPE - Appendix V_Scope determination_Dec4 3" xfId="18596"/>
    <cellStyle name="_GroupA_combined fs of dameng new_Evergreen - TPE - Appendix V_Scope determination_Aug11_Evergreen - TPE - Appendix V_Scope determination_Dec4_Evergreen - TPE - Appendix V_Scope determination_090902" xfId="8988"/>
    <cellStyle name="_GroupA_combined fs of dameng new_Evergreen - TPE - Appendix V_Scope determination_Aug11_Evergreen - TPE - Appendix V_Scope determination_Dec4_Evergreen - TPE - Appendix V_Scope determination_090902 1" xfId="18598"/>
    <cellStyle name="_GroupA_combined fs of dameng new_Evergreen - TPE - Appendix V_Scope determination_Aug11_Evergreen - TPE - Appendix V_Scope determination_Dec4_Evergreen - TPE - Appendix V_Scope determination_090902 1 2" xfId="18599"/>
    <cellStyle name="_GroupA_combined fs of dameng new_Evergreen - TPE - Appendix V_Scope determination_Aug11_Evergreen - TPE - Appendix V_Scope determination_Dec4_Evergreen - TPE - Appendix V_Scope determination_090902 2" xfId="18600"/>
    <cellStyle name="_GroupA_combined fs of dameng new_Evergreen - TPE - Appendix V_Scope determination_Aug11_Evergreen - TPE - Appendix V_Scope determination_Dec4_Evergreen - TPE - Appendix V_Scope determination_090902 2 2" xfId="18601"/>
    <cellStyle name="_GroupA_combined fs of dameng new_Evergreen - TPE - Appendix V_Scope determination_Aug11_Evergreen - TPE - Appendix V_Scope determination_Dec4_Evergreen - TPE - Appendix V_Scope determination_090902 3" xfId="18602"/>
    <cellStyle name="_GroupA_combined fs of dameng new_Evergreen - TPE - Appendix V_Scope determination_Aug11_Evergreen - TPE - Appendix V_Scope determination_Dec4_Evergreen - TPE - Appendix V_Scope determination_090902_2008" xfId="18603"/>
    <cellStyle name="_GroupA_combined fs of dameng new_Evergreen - TPE - Appendix V_Scope determination_Aug11_Evergreen - TPE - Appendix V_Scope determination_Dec4_Evergreen - TPE - Appendix V_Scope determination_090902_2008 1" xfId="6903"/>
    <cellStyle name="_GroupA_combined fs of dameng new_Evergreen - TPE - Appendix V_Scope determination_Aug11_Evergreen - TPE - Appendix V_Scope determination_Dec4_Evergreen - TPE - Appendix V_Scope determination_090902_2008 1 2" xfId="18605"/>
    <cellStyle name="_GroupA_combined fs of dameng new_Evergreen - TPE - Appendix V_Scope determination_Aug11_Evergreen - TPE - Appendix V_Scope determination_Dec4_Evergreen - TPE - Appendix V_Scope determination_090902_2008 2" xfId="5225"/>
    <cellStyle name="_GroupA_combined fs of dameng new_Evergreen - TPE - Appendix V_Scope determination_Aug11_Evergreen - TPE - Appendix V_Scope determination_Dec4_Evergreen - TPE - Appendix V_Scope determination_090902_2008 2 2" xfId="18607"/>
    <cellStyle name="_GroupA_combined fs of dameng new_Evergreen - TPE - Appendix V_Scope determination_Aug11_Evergreen - TPE - Appendix V_Scope determination_Dec4_Evergreen - TPE - Appendix V_Scope determination_090902_2008 3" xfId="18609"/>
    <cellStyle name="_GroupA_Evergreen - TPE - Appendix V_Scope determination_090902" xfId="18612"/>
    <cellStyle name="_GroupA_Evergreen - TPE - Appendix V_Scope determination_090902 1" xfId="18614"/>
    <cellStyle name="_GroupA_Evergreen - TPE - Appendix V_Scope determination_090902 1 2" xfId="18615"/>
    <cellStyle name="_GroupA_Evergreen - TPE - Appendix V_Scope determination_090902 2" xfId="18617"/>
    <cellStyle name="_GroupA_Evergreen - TPE - Appendix V_Scope determination_090902 2 2" xfId="18619"/>
    <cellStyle name="_GroupA_Evergreen - TPE - Appendix V_Scope determination_090902 3" xfId="18621"/>
    <cellStyle name="_GroupA_Evergreen - TPE - Appendix V_Scope determination_090902_2008" xfId="18623"/>
    <cellStyle name="_GroupA_Evergreen - TPE - Appendix V_Scope determination_090902_2008 1" xfId="18625"/>
    <cellStyle name="_GroupA_Evergreen - TPE - Appendix V_Scope determination_090902_2008 1 2" xfId="14555"/>
    <cellStyle name="_GroupA_Evergreen - TPE - Appendix V_Scope determination_090902_2008 2" xfId="18626"/>
    <cellStyle name="_GroupA_Evergreen - TPE - Appendix V_Scope determination_090902_2008 2 2" xfId="18629"/>
    <cellStyle name="_GroupA_Evergreen - TPE - Appendix V_Scope determination_090902_2008 3" xfId="18631"/>
    <cellStyle name="_GroupA_Evergreen - TPE - Appendix V_Scope determination_Aug11" xfId="18634"/>
    <cellStyle name="_GroupA_Evergreen - TPE - Appendix V_Scope determination_Aug11 1" xfId="18637"/>
    <cellStyle name="_GroupA_Evergreen - TPE - Appendix V_Scope determination_Aug11 1 2" xfId="18639"/>
    <cellStyle name="_GroupA_Evergreen - TPE - Appendix V_Scope determination_Aug11 2" xfId="18642"/>
    <cellStyle name="_GroupA_Evergreen - TPE - Appendix V_Scope determination_Aug11 2 2" xfId="18644"/>
    <cellStyle name="_GroupA_Evergreen - TPE - Appendix V_Scope determination_Aug11 3" xfId="13891"/>
    <cellStyle name="_GroupA_Evergreen - TPE - Appendix V_Scope determination_Aug11_2008" xfId="18086"/>
    <cellStyle name="_GroupA_Evergreen - TPE - Appendix V_Scope determination_Aug11_2008 1" xfId="6348"/>
    <cellStyle name="_GroupA_Evergreen - TPE - Appendix V_Scope determination_Aug11_2008 1 2" xfId="5519"/>
    <cellStyle name="_GroupA_Evergreen - TPE - Appendix V_Scope determination_Aug11_2008 2" xfId="18088"/>
    <cellStyle name="_GroupA_Evergreen - TPE - Appendix V_Scope determination_Aug11_2008 2 2" xfId="18090"/>
    <cellStyle name="_GroupA_Evergreen - TPE - Appendix V_Scope determination_Aug11_2008 3" xfId="18094"/>
    <cellStyle name="_GroupA_Evergreen - TPE - Appendix V_Scope determination_Aug11_Evergreen - TPE - Appendix V_Scope determination_Dec4" xfId="4762"/>
    <cellStyle name="_GroupA_Evergreen - TPE - Appendix V_Scope determination_Aug11_Evergreen - TPE - Appendix V_Scope determination_Dec4 1" xfId="18645"/>
    <cellStyle name="_GroupA_Evergreen - TPE - Appendix V_Scope determination_Aug11_Evergreen - TPE - Appendix V_Scope determination_Dec4 1 2" xfId="6662"/>
    <cellStyle name="_GroupA_Evergreen - TPE - Appendix V_Scope determination_Aug11_Evergreen - TPE - Appendix V_Scope determination_Dec4 2" xfId="18646"/>
    <cellStyle name="_GroupA_Evergreen - TPE - Appendix V_Scope determination_Aug11_Evergreen - TPE - Appendix V_Scope determination_Dec4 2 2" xfId="18649"/>
    <cellStyle name="_GroupA_Evergreen - TPE - Appendix V_Scope determination_Aug11_Evergreen - TPE - Appendix V_Scope determination_Dec4 3" xfId="18651"/>
    <cellStyle name="_GroupA_Evergreen - TPE - Appendix V_Scope determination_Aug11_Evergreen - TPE - Appendix V_Scope determination_Dec4_Evergreen - TPE - Appendix V_Scope determination_090902" xfId="2862"/>
    <cellStyle name="_GroupA_Evergreen - TPE - Appendix V_Scope determination_Aug11_Evergreen - TPE - Appendix V_Scope determination_Dec4_Evergreen - TPE - Appendix V_Scope determination_090902 1" xfId="18653"/>
    <cellStyle name="_GroupA_Evergreen - TPE - Appendix V_Scope determination_Aug11_Evergreen - TPE - Appendix V_Scope determination_Dec4_Evergreen - TPE - Appendix V_Scope determination_090902 1 2" xfId="18654"/>
    <cellStyle name="_GroupA_Evergreen - TPE - Appendix V_Scope determination_Aug11_Evergreen - TPE - Appendix V_Scope determination_Dec4_Evergreen - TPE - Appendix V_Scope determination_090902 2" xfId="2867"/>
    <cellStyle name="_GroupA_Evergreen - TPE - Appendix V_Scope determination_Aug11_Evergreen - TPE - Appendix V_Scope determination_Dec4_Evergreen - TPE - Appendix V_Scope determination_090902 2 2" xfId="18655"/>
    <cellStyle name="_GroupA_Evergreen - TPE - Appendix V_Scope determination_Aug11_Evergreen - TPE - Appendix V_Scope determination_Dec4_Evergreen - TPE - Appendix V_Scope determination_090902 3" xfId="18656"/>
    <cellStyle name="_GroupA_Evergreen - TPE - Appendix V_Scope determination_Aug11_Evergreen - TPE - Appendix V_Scope determination_Dec4_Evergreen - TPE - Appendix V_Scope determination_090902_2008" xfId="18657"/>
    <cellStyle name="_GroupA_Evergreen - TPE - Appendix V_Scope determination_Aug11_Evergreen - TPE - Appendix V_Scope determination_Dec4_Evergreen - TPE - Appendix V_Scope determination_090902_2008 1" xfId="18658"/>
    <cellStyle name="_GroupA_Evergreen - TPE - Appendix V_Scope determination_Aug11_Evergreen - TPE - Appendix V_Scope determination_Dec4_Evergreen - TPE - Appendix V_Scope determination_090902_2008 1 2" xfId="18659"/>
    <cellStyle name="_GroupA_Evergreen - TPE - Appendix V_Scope determination_Aug11_Evergreen - TPE - Appendix V_Scope determination_Dec4_Evergreen - TPE - Appendix V_Scope determination_090902_2008 2" xfId="3406"/>
    <cellStyle name="_GroupA_Evergreen - TPE - Appendix V_Scope determination_Aug11_Evergreen - TPE - Appendix V_Scope determination_Dec4_Evergreen - TPE - Appendix V_Scope determination_090902_2008 2 2" xfId="3413"/>
    <cellStyle name="_GroupA_Evergreen - TPE - Appendix V_Scope determination_Aug11_Evergreen - TPE - Appendix V_Scope determination_Dec4_Evergreen - TPE - Appendix V_Scope determination_090902_2008 3" xfId="18661"/>
    <cellStyle name="_Guarantee" xfId="18662"/>
    <cellStyle name="_Guarantee 2" xfId="18663"/>
    <cellStyle name="_Guarantee 3" xfId="18665"/>
    <cellStyle name="_Guarantee_package" xfId="18667"/>
    <cellStyle name="_Guarantee_package 2" xfId="18669"/>
    <cellStyle name="_Guarantee_package 3" xfId="18673"/>
    <cellStyle name="_Guarantee_package_disclousure need provide by management" xfId="15863"/>
    <cellStyle name="_Guarantee_package_disclousure need provide by management 2" xfId="16836"/>
    <cellStyle name="_Guarantee_package_disclousure need provide by management 3" xfId="18677"/>
    <cellStyle name="_Guarantee_package_YTH EY Reporting Package-2005-james" xfId="10392"/>
    <cellStyle name="_Guarantee_package_YTH EY Reporting Package-2005-james 2" xfId="18679"/>
    <cellStyle name="_Guarantee_package_YTH EY Reporting Package-2005-james 2 2" xfId="18681"/>
    <cellStyle name="_Guarantee_package_YTH EY Reporting Package-2005-james 3" xfId="8259"/>
    <cellStyle name="_Guarantee_package_YTH EY Reporting Package-2005-james 3 2" xfId="18683"/>
    <cellStyle name="_Guarantee_package_YTH EY Reporting Package-2005-james 4" xfId="7863"/>
    <cellStyle name="_Guarantee_package_YTH EY Reporting Package-2005-james 5" xfId="18686"/>
    <cellStyle name="_Guarantee_reporting K&amp;J" xfId="18687"/>
    <cellStyle name="_Guarantee_reporting K&amp;J 05" xfId="18690"/>
    <cellStyle name="_Guarantee_reporting K&amp;J 05 2" xfId="18691"/>
    <cellStyle name="_Guarantee_reporting K&amp;J 05 3" xfId="18692"/>
    <cellStyle name="_Guarantee_reporting K&amp;J 05_disclousure need provide by management" xfId="3863"/>
    <cellStyle name="_Guarantee_reporting K&amp;J 05_disclousure need provide by management 2" xfId="4714"/>
    <cellStyle name="_Guarantee_reporting K&amp;J 05_disclousure need provide by management 3" xfId="18693"/>
    <cellStyle name="_Guarantee_reporting K&amp;J 05_YTH EY Reporting Package-2005-james" xfId="18695"/>
    <cellStyle name="_Guarantee_reporting K&amp;J 05_YTH EY Reporting Package-2005-james 2" xfId="18696"/>
    <cellStyle name="_Guarantee_reporting K&amp;J 05_YTH EY Reporting Package-2005-james 2 2" xfId="18697"/>
    <cellStyle name="_Guarantee_reporting K&amp;J 05_YTH EY Reporting Package-2005-james 3" xfId="18699"/>
    <cellStyle name="_Guarantee_reporting K&amp;J 05_YTH EY Reporting Package-2005-james 3 2" xfId="18702"/>
    <cellStyle name="_Guarantee_reporting K&amp;J 05_YTH EY Reporting Package-2005-james 4" xfId="18706"/>
    <cellStyle name="_Guarantee_reporting K&amp;J 05_YTH EY Reporting Package-2005-james 5" xfId="18709"/>
    <cellStyle name="_Guarantee_reporting K&amp;J 2" xfId="18713"/>
    <cellStyle name="_Guarantee_reporting K&amp;J 3" xfId="18715"/>
    <cellStyle name="_Guarantee_reporting K&amp;J_disclousure need provide by management" xfId="18716"/>
    <cellStyle name="_Guarantee_reporting K&amp;J_disclousure need provide by management 2" xfId="18719"/>
    <cellStyle name="_Guarantee_reporting K&amp;J_disclousure need provide by management 3" xfId="4109"/>
    <cellStyle name="_Guarantee_reporting K&amp;J_YTH EY Reporting Package-2005-james" xfId="18723"/>
    <cellStyle name="_Guarantee_reporting K&amp;J_YTH EY Reporting Package-2005-james 2" xfId="18724"/>
    <cellStyle name="_Guarantee_reporting K&amp;J_YTH EY Reporting Package-2005-james 2 2" xfId="18726"/>
    <cellStyle name="_Guarantee_reporting K&amp;J_YTH EY Reporting Package-2005-james 3" xfId="18728"/>
    <cellStyle name="_Guarantee_reporting K&amp;J_YTH EY Reporting Package-2005-james 3 2" xfId="18730"/>
    <cellStyle name="_Guarantee_reporting K&amp;J_YTH EY Reporting Package-2005-james 4" xfId="18731"/>
    <cellStyle name="_Guarantee_reporting K&amp;J_YTH EY Reporting Package-2005-james 5" xfId="18733"/>
    <cellStyle name="_Haier_Heifei_0604_A610" xfId="18737"/>
    <cellStyle name="_Haier_Heifei_0604_A610 1" xfId="12963"/>
    <cellStyle name="_Haier_Heifei_0604_A610 1 2" xfId="664"/>
    <cellStyle name="_Haier_Heifei_0604_A610 2" xfId="18738"/>
    <cellStyle name="_Haier_Heifei_0604_A610 2 2" xfId="12723"/>
    <cellStyle name="_Haier_Heifei_0604_A610 3" xfId="18739"/>
    <cellStyle name="_Haier_Heifei_0604_A610_2006年审计待处理事项清单" xfId="18740"/>
    <cellStyle name="_Haier_Heifei_0604_A610_2006年审计待处理事项清单 1" xfId="9545"/>
    <cellStyle name="_Haier_Heifei_0604_A610_2006年审计待处理事项清单 1 2" xfId="9548"/>
    <cellStyle name="_Haier_Heifei_0604_A610_2006年审计待处理事项清单 2" xfId="18742"/>
    <cellStyle name="_Haier_Heifei_0604_A610_2006年审计待处理事项清单 2 2" xfId="18744"/>
    <cellStyle name="_Haier_Heifei_0604_A610_2006年审计待处理事项清单 3" xfId="18746"/>
    <cellStyle name="_Haier_Heifei_0604_A610_2006年审计待处理事项清单_Evergreen Consolidation (RMB)-1118AM" xfId="18747"/>
    <cellStyle name="_Haier_Heifei_0604_A610_2006年审计待处理事项清单_Evergreen Consolidation (RMB)-1118AM 2" xfId="18749"/>
    <cellStyle name="_Haier_Heifei_0604_A610_2006年审计待处理事项清单_RPT-Evergreen-2006~2008 (RMB)" xfId="18750"/>
    <cellStyle name="_Haier_Heifei_0604_A610_2006年审计待处理事项清单_RPT-Evergreen-2006~2008 (RMB) 2" xfId="18751"/>
    <cellStyle name="_Haier_Heifei_0604_A610_Evergreen Consolidation (RMB)-1118AM" xfId="1476"/>
    <cellStyle name="_Haier_Heifei_0604_A610_Evergreen Consolidation (RMB)-1118AM 2" xfId="18754"/>
    <cellStyle name="_Haier_Heifei_0604_A610_F - HeJing Developer" xfId="18756"/>
    <cellStyle name="_Haier_Heifei_0604_A610_F - HeJing Developer 1" xfId="18757"/>
    <cellStyle name="_Haier_Heifei_0604_A610_F - HeJing Developer 1 2" xfId="18762"/>
    <cellStyle name="_Haier_Heifei_0604_A610_F - HeJing Developer 2" xfId="18766"/>
    <cellStyle name="_Haier_Heifei_0604_A610_F - HeJing Developer 2 2" xfId="18768"/>
    <cellStyle name="_Haier_Heifei_0604_A610_F - HeJing Developer 2006" xfId="5141"/>
    <cellStyle name="_Haier_Heifei_0604_A610_F - HeJing Developer 2006 1" xfId="18771"/>
    <cellStyle name="_Haier_Heifei_0604_A610_F - HeJing Developer 2006 1 2" xfId="18773"/>
    <cellStyle name="_Haier_Heifei_0604_A610_F - HeJing Developer 2006 2" xfId="18774"/>
    <cellStyle name="_Haier_Heifei_0604_A610_F - HeJing Developer 2006 2 2" xfId="18777"/>
    <cellStyle name="_Haier_Heifei_0604_A610_F - HeJing Developer 2006 3" xfId="3029"/>
    <cellStyle name="_Haier_Heifei_0604_A610_F - HeJing Developer 2006_Evergreen Consolidation (RMB)-1118AM" xfId="18780"/>
    <cellStyle name="_Haier_Heifei_0604_A610_F - HeJing Developer 2006_Evergreen Consolidation (RMB)-1118AM 2" xfId="18783"/>
    <cellStyle name="_Haier_Heifei_0604_A610_F - HeJing Developer 2006_RPT-Evergreen-2006~2008 (RMB)" xfId="18785"/>
    <cellStyle name="_Haier_Heifei_0604_A610_F - HeJing Developer 2006_RPT-Evergreen-2006~2008 (RMB) 2" xfId="18786"/>
    <cellStyle name="_Haier_Heifei_0604_A610_F - HeJing Developer 3" xfId="18787"/>
    <cellStyle name="_Haier_Heifei_0604_A610_F - HeJing Developer_Evergreen Consolidation (RMB)-1118AM" xfId="18789"/>
    <cellStyle name="_Haier_Heifei_0604_A610_F - HeJing Developer_Evergreen Consolidation (RMB)-1118AM 2" xfId="12357"/>
    <cellStyle name="_Haier_Heifei_0604_A610_F - HeJing Developer_RPT-Evergreen-2006~2008 (RMB)" xfId="18791"/>
    <cellStyle name="_Haier_Heifei_0604_A610_F - HeJing Developer_RPT-Evergreen-2006~2008 (RMB) 2" xfId="18793"/>
    <cellStyle name="_Haier_Heifei_0604_A610_OP OR Confirmation list to be sent @23.5.07" xfId="18794"/>
    <cellStyle name="_Haier_Heifei_0604_A610_OP OR Confirmation list to be sent @23.5.07 1" xfId="18795"/>
    <cellStyle name="_Haier_Heifei_0604_A610_OP OR Confirmation list to be sent @23.5.07 1 2" xfId="18796"/>
    <cellStyle name="_Haier_Heifei_0604_A610_OP OR Confirmation list to be sent @23.5.07 2" xfId="18797"/>
    <cellStyle name="_Haier_Heifei_0604_A610_OP OR Confirmation list to be sent @23.5.07 2 2" xfId="18798"/>
    <cellStyle name="_Haier_Heifei_0604_A610_OP OR Confirmation list to be sent @23.5.07 3" xfId="18799"/>
    <cellStyle name="_Haier_Heifei_0604_A610_OP OR Confirmation list to be sent @23.5.07_Evergreen Consolidation (RMB)-1118AM" xfId="18800"/>
    <cellStyle name="_Haier_Heifei_0604_A610_OP OR Confirmation list to be sent @23.5.07_Evergreen Consolidation (RMB)-1118AM 2" xfId="12415"/>
    <cellStyle name="_Haier_Heifei_0604_A610_OP OR Confirmation list to be sent @23.5.07_RPT-Evergreen-2006~2008 (RMB)" xfId="18802"/>
    <cellStyle name="_Haier_Heifei_0604_A610_OP OR Confirmation list to be sent @23.5.07_RPT-Evergreen-2006~2008 (RMB) 2" xfId="18804"/>
    <cellStyle name="_Haier_Heifei_0604_A610_P - HeJing Developer (06)" xfId="18807"/>
    <cellStyle name="_Haier_Heifei_0604_A610_P - HeJing Developer (06) 1" xfId="18808"/>
    <cellStyle name="_Haier_Heifei_0604_A610_P - HeJing Developer (06) 1 2" xfId="18809"/>
    <cellStyle name="_Haier_Heifei_0604_A610_P - HeJing Developer (06) 2" xfId="6221"/>
    <cellStyle name="_Haier_Heifei_0604_A610_P - HeJing Developer (06) 2 2" xfId="6225"/>
    <cellStyle name="_Haier_Heifei_0604_A610_P - HeJing Developer (06) 3" xfId="18810"/>
    <cellStyle name="_Haier_Heifei_0604_A610_P - HeJing Developer (06)_Evergreen Consolidation (RMB)-1118AM" xfId="18811"/>
    <cellStyle name="_Haier_Heifei_0604_A610_P - HeJing Developer (06)_Evergreen Consolidation (RMB)-1118AM 2" xfId="18812"/>
    <cellStyle name="_Haier_Heifei_0604_A610_P - HeJing Developer (06)_RPT-Evergreen-2006~2008 (RMB)" xfId="18813"/>
    <cellStyle name="_Haier_Heifei_0604_A610_P - HeJing Developer (06)_RPT-Evergreen-2006~2008 (RMB) 2" xfId="1142"/>
    <cellStyle name="_Haier_Heifei_0604_A610_P - HeJing Developer 2006 (MY) 15.2.07" xfId="18814"/>
    <cellStyle name="_Haier_Heifei_0604_A610_P - HeJing Developer 2006 (MY) 15.2.07 1" xfId="18815"/>
    <cellStyle name="_Haier_Heifei_0604_A610_P - HeJing Developer 2006 (MY) 15.2.07 1 2" xfId="18816"/>
    <cellStyle name="_Haier_Heifei_0604_A610_P - HeJing Developer 2006 (MY) 15.2.07 2" xfId="18817"/>
    <cellStyle name="_Haier_Heifei_0604_A610_P - HeJing Developer 2006 (MY) 15.2.07 2 2" xfId="18818"/>
    <cellStyle name="_Haier_Heifei_0604_A610_P - HeJing Developer 2006 (MY) 15.2.07 3" xfId="18819"/>
    <cellStyle name="_Haier_Heifei_0604_A610_P - HeJing Developer 2006 (MY) 15.2.07_Evergreen Consolidation (RMB)-1118AM" xfId="18820"/>
    <cellStyle name="_Haier_Heifei_0604_A610_P - HeJing Developer 2006 (MY) 15.2.07_Evergreen Consolidation (RMB)-1118AM 2" xfId="18821"/>
    <cellStyle name="_Haier_Heifei_0604_A610_P - HeJing Developer 2006 (MY) 15.2.07_RPT-Evergreen-2006~2008 (RMB)" xfId="16181"/>
    <cellStyle name="_Haier_Heifei_0604_A610_P - HeJing Developer 2006 (MY) 15.2.07_RPT-Evergreen-2006~2008 (RMB) 2" xfId="18823"/>
    <cellStyle name="_Haier_Heifei_0604_A610_P - HeJing Developer 2006 (MY) 3.2.07" xfId="18824"/>
    <cellStyle name="_Haier_Heifei_0604_A610_P - HeJing Developer 2006 (MY) 3.2.07 1" xfId="18825"/>
    <cellStyle name="_Haier_Heifei_0604_A610_P - HeJing Developer 2006 (MY) 3.2.07 1 2" xfId="10342"/>
    <cellStyle name="_Haier_Heifei_0604_A610_P - HeJing Developer 2006 (MY) 3.2.07 2" xfId="18826"/>
    <cellStyle name="_Haier_Heifei_0604_A610_P - HeJing Developer 2006 (MY) 3.2.07 2 2" xfId="18827"/>
    <cellStyle name="_Haier_Heifei_0604_A610_P - HeJing Developer 2006 (MY) 3.2.07 3" xfId="9734"/>
    <cellStyle name="_Haier_Heifei_0604_A610_P - HeJing Developer 2006 (MY) 3.2.07_Evergreen Consolidation (RMB)-1118AM" xfId="18829"/>
    <cellStyle name="_Haier_Heifei_0604_A610_P - HeJing Developer 2006 (MY) 3.2.07_Evergreen Consolidation (RMB)-1118AM 2" xfId="18830"/>
    <cellStyle name="_Haier_Heifei_0604_A610_P - HeJing Developer 2006 (MY) 3.2.07_RPT-Evergreen-2006~2008 (RMB)" xfId="18832"/>
    <cellStyle name="_Haier_Heifei_0604_A610_P - HeJing Developer 2006 (MY) 3.2.07_RPT-Evergreen-2006~2008 (RMB) 2" xfId="18834"/>
    <cellStyle name="_Haier_Heifei_0604_A610_P_HeJing Developer" xfId="18835"/>
    <cellStyle name="_Haier_Heifei_0604_A610_P_HeJing Developer 1" xfId="18836"/>
    <cellStyle name="_Haier_Heifei_0604_A610_P_HeJing Developer 1 2" xfId="18837"/>
    <cellStyle name="_Haier_Heifei_0604_A610_P_HeJing Developer 2" xfId="18838"/>
    <cellStyle name="_Haier_Heifei_0604_A610_P_HeJing Developer 2 2" xfId="18840"/>
    <cellStyle name="_Haier_Heifei_0604_A610_P_HeJing Developer 3" xfId="18841"/>
    <cellStyle name="_Haier_Heifei_0604_A610_P_HeJing Developer_Evergreen Consolidation (RMB)-1118AM" xfId="18842"/>
    <cellStyle name="_Haier_Heifei_0604_A610_P_HeJing Developer_Evergreen Consolidation (RMB)-1118AM 2" xfId="6826"/>
    <cellStyle name="_Haier_Heifei_0604_A610_P_HeJing Developer_RPT-Evergreen-2006~2008 (RMB)" xfId="18843"/>
    <cellStyle name="_Haier_Heifei_0604_A610_P_HeJing Developer_RPT-Evergreen-2006~2008 (RMB) 2" xfId="18845"/>
    <cellStyle name="_Haier_Heifei_0604_A610_Rental re-test 2005" xfId="18847"/>
    <cellStyle name="_Haier_Heifei_0604_A610_Rental re-test 2005 1" xfId="18849"/>
    <cellStyle name="_Haier_Heifei_0604_A610_Rental re-test 2005 1 2" xfId="18850"/>
    <cellStyle name="_Haier_Heifei_0604_A610_Rental re-test 2005 2" xfId="18851"/>
    <cellStyle name="_Haier_Heifei_0604_A610_Rental re-test 2005 2 2" xfId="18854"/>
    <cellStyle name="_Haier_Heifei_0604_A610_Rental re-test 2005 3" xfId="18855"/>
    <cellStyle name="_Haier_Heifei_0604_A610_Rental re-test 2005_Evergreen Consolidation (RMB)-1118AM" xfId="18856"/>
    <cellStyle name="_Haier_Heifei_0604_A610_Rental re-test 2005_Evergreen Consolidation (RMB)-1118AM 2" xfId="1060"/>
    <cellStyle name="_Haier_Heifei_0604_A610_Rental re-test 2005_RPT-Evergreen-2006~2008 (RMB)" xfId="11032"/>
    <cellStyle name="_Haier_Heifei_0604_A610_Rental re-test 2005_RPT-Evergreen-2006~2008 (RMB) 2" xfId="18859"/>
    <cellStyle name="_Haier_Heifei_0604_A610_RPT-Evergreen-2006~2008 (RMB)" xfId="2203"/>
    <cellStyle name="_Haier_Heifei_0604_A610_RPT-Evergreen-2006~2008 (RMB) 2" xfId="3525"/>
    <cellStyle name="_Haier_Heifei_0604_A610_合景" xfId="18868"/>
    <cellStyle name="_Haier_Heifei_0604_A610_合景 1" xfId="16187"/>
    <cellStyle name="_Haier_Heifei_0604_A610_合景 1 2" xfId="18869"/>
    <cellStyle name="_Haier_Heifei_0604_A610_合景 2" xfId="18870"/>
    <cellStyle name="_Haier_Heifei_0604_A610_合景 2 2" xfId="10309"/>
    <cellStyle name="_Haier_Heifei_0604_A610_合景 3" xfId="18873"/>
    <cellStyle name="_Haier_Heifei_0604_A610_合景_Evergreen Consolidation (RMB)-1118AM" xfId="18874"/>
    <cellStyle name="_Haier_Heifei_0604_A610_合景_Evergreen Consolidation (RMB)-1118AM 2" xfId="14621"/>
    <cellStyle name="_Haier_Heifei_0604_A610_合景_RPT-Evergreen-2006~2008 (RMB)" xfId="18877"/>
    <cellStyle name="_Haier_Heifei_0604_A610_合景_RPT-Evergreen-2006~2008 (RMB) 2" xfId="18879"/>
    <cellStyle name="_Haier_Heifei_0604_A610_合景泰富集團 - 待處理清單  (13.4.07)" xfId="18880"/>
    <cellStyle name="_Haier_Heifei_0604_A610_合景泰富集團 - 待處理清單  (13.4.07) 1" xfId="12771"/>
    <cellStyle name="_Haier_Heifei_0604_A610_合景泰富集團 - 待處理清單  (13.4.07) 1 2" xfId="4809"/>
    <cellStyle name="_Haier_Heifei_0604_A610_合景泰富集團 - 待處理清單  (13.4.07) 2" xfId="18881"/>
    <cellStyle name="_Haier_Heifei_0604_A610_合景泰富集團 - 待處理清單  (13.4.07) 2 2" xfId="9008"/>
    <cellStyle name="_Haier_Heifei_0604_A610_合景泰富集團 - 待處理清單  (13.4.07) 3" xfId="18882"/>
    <cellStyle name="_Haier_Heifei_0604_A610_合景泰富集團 - 待處理清單  (13.4.07)_Evergreen Consolidation (RMB)-1118AM" xfId="18883"/>
    <cellStyle name="_Haier_Heifei_0604_A610_合景泰富集團 - 待處理清單  (13.4.07)_Evergreen Consolidation (RMB)-1118AM 2" xfId="18887"/>
    <cellStyle name="_Haier_Heifei_0604_A610_合景泰富集團 - 待處理清單  (13.4.07)_RPT-Evergreen-2006~2008 (RMB)" xfId="18888"/>
    <cellStyle name="_Haier_Heifei_0604_A610_合景泰富集團 - 待處理清單  (13.4.07)_RPT-Evergreen-2006~2008 (RMB) 2" xfId="18889"/>
    <cellStyle name="_Haier_Heifei_0604_A610_合景泰富集團 - 待處理清單  (27.1.07)" xfId="16594"/>
    <cellStyle name="_Haier_Heifei_0604_A610_合景泰富集團 - 待處理清單  (27.1.07) 1" xfId="18891"/>
    <cellStyle name="_Haier_Heifei_0604_A610_合景泰富集團 - 待處理清單  (27.1.07) 1 2" xfId="9424"/>
    <cellStyle name="_Haier_Heifei_0604_A610_合景泰富集團 - 待處理清單  (27.1.07) 2" xfId="16597"/>
    <cellStyle name="_Haier_Heifei_0604_A610_合景泰富集團 - 待處理清單  (27.1.07) 2 2" xfId="11796"/>
    <cellStyle name="_Haier_Heifei_0604_A610_合景泰富集團 - 待處理清單  (27.1.07) 3" xfId="18894"/>
    <cellStyle name="_Haier_Heifei_0604_A610_合景泰富集團 - 待處理清單  (27.1.07)_Evergreen Consolidation (RMB)-1118AM" xfId="18896"/>
    <cellStyle name="_Haier_Heifei_0604_A610_合景泰富集團 - 待處理清單  (27.1.07)_Evergreen Consolidation (RMB)-1118AM 2" xfId="18897"/>
    <cellStyle name="_Haier_Heifei_0604_A610_合景泰富集團 - 待處理清單  (27.1.07)_RPT-Evergreen-2006~2008 (RMB)" xfId="1866"/>
    <cellStyle name="_Haier_Heifei_0604_A610_合景泰富集團 - 待處理清單  (27.1.07)_RPT-Evergreen-2006~2008 (RMB) 2" xfId="698"/>
    <cellStyle name="_Haier_Heifei_0604_A610_待處理事项 - 所有公司 (2006年11月8日)  Discussion with KONG" xfId="18862"/>
    <cellStyle name="_Haier_Heifei_0604_A610_待處理事项 - 所有公司 (2006年11月8日)  Discussion with KONG 1" xfId="8484"/>
    <cellStyle name="_Haier_Heifei_0604_A610_待處理事项 - 所有公司 (2006年11月8日)  Discussion with KONG 1 2" xfId="18863"/>
    <cellStyle name="_Haier_Heifei_0604_A610_待處理事项 - 所有公司 (2006年11月8日)  Discussion with KONG 2" xfId="7326"/>
    <cellStyle name="_Haier_Heifei_0604_A610_待處理事项 - 所有公司 (2006年11月8日)  Discussion with KONG 2 2" xfId="18864"/>
    <cellStyle name="_Haier_Heifei_0604_A610_待處理事项 - 所有公司 (2006年11月8日)  Discussion with KONG 3" xfId="4120"/>
    <cellStyle name="_Haier_Heifei_0604_A610_待處理事项 - 所有公司 (2006年11月8日)  Discussion with KONG_Evergreen Consolidation (RMB)-1118AM" xfId="10633"/>
    <cellStyle name="_Haier_Heifei_0604_A610_待處理事项 - 所有公司 (2006年11月8日)  Discussion with KONG_Evergreen Consolidation (RMB)-1118AM 2" xfId="18865"/>
    <cellStyle name="_Haier_Heifei_0604_A610_待處理事项 - 所有公司 (2006年11月8日)  Discussion with KONG_RPT-Evergreen-2006~2008 (RMB)" xfId="18866"/>
    <cellStyle name="_Haier_Heifei_0604_A610_待處理事项 - 所有公司 (2006年11月8日)  Discussion with KONG_RPT-Evergreen-2006~2008 (RMB) 2" xfId="18867"/>
    <cellStyle name="_Heading" xfId="18898"/>
    <cellStyle name="_Heading 1" xfId="1987"/>
    <cellStyle name="_Heading 1 2" xfId="10895"/>
    <cellStyle name="_Heading 2" xfId="1997"/>
    <cellStyle name="_Heading 2 2" xfId="1414"/>
    <cellStyle name="_Heading 3" xfId="5838"/>
    <cellStyle name="_HH Printing-U_Cutoff (U800-U900)" xfId="18902"/>
    <cellStyle name="_HH Printing-U_Cutoff (U800-U900) 2" xfId="16587"/>
    <cellStyle name="_HH Printing-U_Cutoff (U800-U900) 3" xfId="1697"/>
    <cellStyle name="_HH Printing-U_Cutoff (U800-U900) 4" xfId="18903"/>
    <cellStyle name="_Highlight" xfId="18904"/>
    <cellStyle name="_Highlight 1" xfId="18905"/>
    <cellStyle name="_Highlight 1 2" xfId="18908"/>
    <cellStyle name="_Highlight 2" xfId="18910"/>
    <cellStyle name="_Highlight 2 2" xfId="18912"/>
    <cellStyle name="_Highlight 2 2 2" xfId="696"/>
    <cellStyle name="_Highlight 2 3" xfId="18913"/>
    <cellStyle name="_Highlight 3" xfId="18914"/>
    <cellStyle name="_HKGAAP - BS" xfId="16453"/>
    <cellStyle name="_HKGAAP - BS 1" xfId="18915"/>
    <cellStyle name="_HKGAAP - BS 1 2" xfId="11886"/>
    <cellStyle name="_HKGAAP - BS 2" xfId="18042"/>
    <cellStyle name="_HKGAAP - BS 2 2" xfId="18046"/>
    <cellStyle name="_HKGAAP - BS 3" xfId="18049"/>
    <cellStyle name="_HKGAAP - BS_C600 - PUD Aug 2007" xfId="18917"/>
    <cellStyle name="_HKGAAP - BS_C600 - PUD Aug 2007 1" xfId="18920"/>
    <cellStyle name="_HKGAAP - BS_C600 - PUD Aug 2007 1 2" xfId="18921"/>
    <cellStyle name="_HKGAAP - BS_C600 - PUD Aug 2007 2" xfId="8187"/>
    <cellStyle name="_HKGAAP - BS_C600 - PUD Aug 2007 2 2" xfId="2348"/>
    <cellStyle name="_HKGAAP - BS_C600 - PUD Aug 2007 3" xfId="10514"/>
    <cellStyle name="_HKGAAP - BS_Note 18 - PUD" xfId="2966"/>
    <cellStyle name="_HKGAAP - BS_Note 18 - PUD 1" xfId="18922"/>
    <cellStyle name="_HKGAAP - BS_Note 18 - PUD 1 2" xfId="18923"/>
    <cellStyle name="_HKGAAP - BS_Note 18 - PUD 2" xfId="18924"/>
    <cellStyle name="_HKGAAP - BS_Note 18 - PUD 2 2" xfId="4938"/>
    <cellStyle name="_HKGAAP - BS_Note 18 - PUD 3" xfId="18926"/>
    <cellStyle name="_HKGAAP - BS_PUD breakdown (25 May 07)" xfId="18927"/>
    <cellStyle name="_HKGAAP - BS_PUD breakdown (25 May 07) 1" xfId="18928"/>
    <cellStyle name="_HKGAAP - BS_PUD breakdown (25 May 07) 1 2" xfId="18930"/>
    <cellStyle name="_HKGAAP - BS_PUD breakdown (25 May 07) 2" xfId="793"/>
    <cellStyle name="_HKGAAP - BS_PUD breakdown (25 May 07) 2 2" xfId="2810"/>
    <cellStyle name="_HKGAAP - BS_PUD breakdown (25 May 07) 3" xfId="18931"/>
    <cellStyle name="_HKGAAP - BS_PUD by company (26 May 07)" xfId="7713"/>
    <cellStyle name="_HKGAAP - BS_PUD by company (26 May 07) 1" xfId="18932"/>
    <cellStyle name="_HKGAAP - BS_PUD by company (26 May 07) 1 2" xfId="18934"/>
    <cellStyle name="_HKGAAP - BS_PUD by company (26 May 07) 2" xfId="18935"/>
    <cellStyle name="_HKGAAP - BS_PUD by company (26 May 07) 2 2" xfId="953"/>
    <cellStyle name="_HKGAAP - BS_PUD by company (26 May 07) 3" xfId="14857"/>
    <cellStyle name="_HKGAAP - BS_PUD by company (3 Sep 07)" xfId="18936"/>
    <cellStyle name="_HKGAAP - BS_PUD by company (3 Sep 07) 1" xfId="18939"/>
    <cellStyle name="_HKGAAP - BS_PUD by company (3 Sep 07) 1 2" xfId="14846"/>
    <cellStyle name="_HKGAAP - BS_PUD by company (3 Sep 07) 2" xfId="18940"/>
    <cellStyle name="_HKGAAP - BS_PUD by company (3 Sep 07) 2 2" xfId="18941"/>
    <cellStyle name="_HKGAAP - BS_PUD by company (3 Sep 07) 3" xfId="18942"/>
    <cellStyle name="_HKGAAP - BS_PUD to client" xfId="18943"/>
    <cellStyle name="_HKGAAP - BS_PUD to client 1" xfId="18944"/>
    <cellStyle name="_HKGAAP - BS_PUD to client 1 2" xfId="18945"/>
    <cellStyle name="_HKGAAP - BS_PUD to client 2" xfId="18946"/>
    <cellStyle name="_HKGAAP - BS_PUD to client 2 2" xfId="18947"/>
    <cellStyle name="_HKGAAP - BS_PUD to client 3" xfId="1933"/>
    <cellStyle name="_IAS Adjustments011231" xfId="18949"/>
    <cellStyle name="_IAS Adjustments011231 1" xfId="18950"/>
    <cellStyle name="_IAS Adjustments011231 1 2" xfId="15346"/>
    <cellStyle name="_IAS Adjustments011231 2" xfId="18951"/>
    <cellStyle name="_IAS Adjustments011231 2 2" xfId="18395"/>
    <cellStyle name="_IAS Adjustments011231 3" xfId="8221"/>
    <cellStyle name="_IAS Adjustments011231_CCB.Dec03AuditPack.GL.V2" xfId="8198"/>
    <cellStyle name="_IAS Adjustments011231_CCB.Dec03AuditPack.GL.V2 1" xfId="18952"/>
    <cellStyle name="_IAS Adjustments011231_CCB.Dec03AuditPack.GL.V2 1 2" xfId="18954"/>
    <cellStyle name="_IAS Adjustments011231_CCB.Dec03AuditPack.GL.V2 2" xfId="13901"/>
    <cellStyle name="_IAS Adjustments011231_CCB.Dec03AuditPack.GL.V2 2 2" xfId="13903"/>
    <cellStyle name="_IAS Adjustments011231_CCB.Dec03AuditPack.GL.V2 3" xfId="13905"/>
    <cellStyle name="_IAS Adjustments011231_CCB.Dec03AuditPack.GL.V2_RPT-Evergreen-2006~2008 (RMB)" xfId="18956"/>
    <cellStyle name="_IAS Adjustments011231_CCB.Dec03AuditPack.GL.V2_RPT-Evergreen-2006~2008 (RMB) 2" xfId="18960"/>
    <cellStyle name="_IAS Adjustments011231_CCB.GLAudit Package.040114" xfId="18964"/>
    <cellStyle name="_IAS Adjustments011231_CCB.GLAudit Package.040114 1" xfId="18965"/>
    <cellStyle name="_IAS Adjustments011231_CCB.GLAudit Package.040114 1 2" xfId="18966"/>
    <cellStyle name="_IAS Adjustments011231_CCB.GLAudit Package.040114 2" xfId="6427"/>
    <cellStyle name="_IAS Adjustments011231_CCB.GLAudit Package.040114 2 2" xfId="4600"/>
    <cellStyle name="_IAS Adjustments011231_CCB.GLAudit Package.040114 3" xfId="6430"/>
    <cellStyle name="_IAS Adjustments011231_CCB.GLAudit Package.040114_CCB.Dec03AuditPack.GL.V2" xfId="13885"/>
    <cellStyle name="_IAS Adjustments011231_CCB.GLAudit Package.040114_CCB.Dec03AuditPack.GL.V2 1" xfId="18967"/>
    <cellStyle name="_IAS Adjustments011231_CCB.GLAudit Package.040114_CCB.Dec03AuditPack.GL.V2 1 2" xfId="18969"/>
    <cellStyle name="_IAS Adjustments011231_CCB.GLAudit Package.040114_CCB.Dec03AuditPack.GL.V2 2" xfId="13887"/>
    <cellStyle name="_IAS Adjustments011231_CCB.GLAudit Package.040114_CCB.Dec03AuditPack.GL.V2 2 2" xfId="18971"/>
    <cellStyle name="_IAS Adjustments011231_CCB.GLAudit Package.040114_CCB.Dec03AuditPack.GL.V2 3" xfId="18974"/>
    <cellStyle name="_IAS Adjustments011231_CCB.GLAudit Package.040114_CCB.Dec03AuditPack.GL.V2_New Polyol Consignment 31.12.2008_v2" xfId="18975"/>
    <cellStyle name="_IAS Adjustments011231_CCB.GLAudit Package.040114_CCB.Dec03AuditPack.GL.V2_New Polyol Consignment 31.12.2008_v2 1" xfId="18976"/>
    <cellStyle name="_IAS Adjustments011231_CCB.GLAudit Package.040114_CCB.Dec03AuditPack.GL.V2_New Polyol Consignment 31.12.2008_v2 1 2" xfId="1983"/>
    <cellStyle name="_IAS Adjustments011231_CCB.GLAudit Package.040114_CCB.Dec03AuditPack.GL.V2_New Polyol Consignment 31.12.2008_v2 2" xfId="9426"/>
    <cellStyle name="_IAS Adjustments011231_CCB.GLAudit Package.040114_CCB.Dec03AuditPack.GL.V2_New Polyol Consignment 31.12.2008_v2 2 2" xfId="9430"/>
    <cellStyle name="_IAS Adjustments011231_CCB.GLAudit Package.040114_CCB.Dec03AuditPack.GL.V2_New Polyol Consignment 31.12.2008_v2 3" xfId="18977"/>
    <cellStyle name="_IAS Adjustments011231_CCB.GLAudit Package.040114_CCB.Dec03AuditPack.GL.V2_RPT-Evergreen-2006~2008 (RMB)" xfId="18979"/>
    <cellStyle name="_IAS Adjustments011231_CCB.GLAudit Package.040114_CCB.Dec03AuditPack.GL.V2_RPT-Evergreen-2006~2008 (RMB) 2" xfId="18982"/>
    <cellStyle name="_IAS Adjustments011231_CCB.GLAudit Package.040114_New Polyol Consignment 31.12.2008_v2" xfId="18984"/>
    <cellStyle name="_IAS Adjustments011231_CCB.GLAudit Package.040114_New Polyol Consignment 31.12.2008_v2 1" xfId="1182"/>
    <cellStyle name="_IAS Adjustments011231_CCB.GLAudit Package.040114_New Polyol Consignment 31.12.2008_v2 1 2" xfId="18985"/>
    <cellStyle name="_IAS Adjustments011231_CCB.GLAudit Package.040114_New Polyol Consignment 31.12.2008_v2 2" xfId="589"/>
    <cellStyle name="_IAS Adjustments011231_CCB.GLAudit Package.040114_New Polyol Consignment 31.12.2008_v2 2 2" xfId="6108"/>
    <cellStyle name="_IAS Adjustments011231_CCB.GLAudit Package.040114_New Polyol Consignment 31.12.2008_v2 3" xfId="1200"/>
    <cellStyle name="_IAS Adjustments011231_CCB.GLAudit Package.040114_RPT-Evergreen-2006~2008 (RMB)" xfId="18986"/>
    <cellStyle name="_IAS Adjustments011231_CCB.GLAudit Package.040114_RPT-Evergreen-2006~2008 (RMB) 2" xfId="18987"/>
    <cellStyle name="_IAS Adjustments011231_CCB.HO.New TB template.CCB PRC IAS Sorting.040223 trial run" xfId="18989"/>
    <cellStyle name="_IAS Adjustments011231_CCB.HO.New TB template.CCB PRC IAS Sorting.040223 trial run 1" xfId="17980"/>
    <cellStyle name="_IAS Adjustments011231_CCB.HO.New TB template.CCB PRC IAS Sorting.040223 trial run 1 2" xfId="18992"/>
    <cellStyle name="_IAS Adjustments011231_CCB.HO.New TB template.CCB PRC IAS Sorting.040223 trial run 2" xfId="18995"/>
    <cellStyle name="_IAS Adjustments011231_CCB.HO.New TB template.CCB PRC IAS Sorting.040223 trial run 2 2" xfId="18996"/>
    <cellStyle name="_IAS Adjustments011231_CCB.HO.New TB template.CCB PRC IAS Sorting.040223 trial run 3" xfId="18998"/>
    <cellStyle name="_IAS Adjustments011231_CCB.HO.New TB template.CCB PRC IAS Sorting.040223 trial run_CCB.Dec03AuditPack.GL.V2" xfId="19000"/>
    <cellStyle name="_IAS Adjustments011231_CCB.HO.New TB template.CCB PRC IAS Sorting.040223 trial run_CCB.Dec03AuditPack.GL.V2 1" xfId="7416"/>
    <cellStyle name="_IAS Adjustments011231_CCB.HO.New TB template.CCB PRC IAS Sorting.040223 trial run_CCB.Dec03AuditPack.GL.V2 1 2" xfId="7498"/>
    <cellStyle name="_IAS Adjustments011231_CCB.HO.New TB template.CCB PRC IAS Sorting.040223 trial run_CCB.Dec03AuditPack.GL.V2 2" xfId="3805"/>
    <cellStyle name="_IAS Adjustments011231_CCB.HO.New TB template.CCB PRC IAS Sorting.040223 trial run_CCB.Dec03AuditPack.GL.V2 2 2" xfId="19003"/>
    <cellStyle name="_IAS Adjustments011231_CCB.HO.New TB template.CCB PRC IAS Sorting.040223 trial run_CCB.Dec03AuditPack.GL.V2 3" xfId="19004"/>
    <cellStyle name="_IAS Adjustments011231_CCB.HO.New TB template.CCB PRC IAS Sorting.040223 trial run_CCB.Dec03AuditPack.GL.V2_New Polyol Consignment 31.12.2008_v2" xfId="19005"/>
    <cellStyle name="_IAS Adjustments011231_CCB.HO.New TB template.CCB PRC IAS Sorting.040223 trial run_CCB.Dec03AuditPack.GL.V2_New Polyol Consignment 31.12.2008_v2 1" xfId="3681"/>
    <cellStyle name="_IAS Adjustments011231_CCB.HO.New TB template.CCB PRC IAS Sorting.040223 trial run_CCB.Dec03AuditPack.GL.V2_New Polyol Consignment 31.12.2008_v2 1 2" xfId="19007"/>
    <cellStyle name="_IAS Adjustments011231_CCB.HO.New TB template.CCB PRC IAS Sorting.040223 trial run_CCB.Dec03AuditPack.GL.V2_New Polyol Consignment 31.12.2008_v2 2" xfId="19009"/>
    <cellStyle name="_IAS Adjustments011231_CCB.HO.New TB template.CCB PRC IAS Sorting.040223 trial run_CCB.Dec03AuditPack.GL.V2_New Polyol Consignment 31.12.2008_v2 2 2" xfId="4970"/>
    <cellStyle name="_IAS Adjustments011231_CCB.HO.New TB template.CCB PRC IAS Sorting.040223 trial run_CCB.Dec03AuditPack.GL.V2_New Polyol Consignment 31.12.2008_v2 3" xfId="19012"/>
    <cellStyle name="_IAS Adjustments011231_CCB.HO.New TB template.CCB PRC IAS Sorting.040223 trial run_CCB.Dec03AuditPack.GL.V2_RPT-Evergreen-2006~2008 (RMB)" xfId="17432"/>
    <cellStyle name="_IAS Adjustments011231_CCB.HO.New TB template.CCB PRC IAS Sorting.040223 trial run_CCB.Dec03AuditPack.GL.V2_RPT-Evergreen-2006~2008 (RMB) 2" xfId="853"/>
    <cellStyle name="_IAS Adjustments011231_CCB.HO.New TB template.CCB PRC IAS Sorting.040223 trial run_New Polyol Consignment 31.12.2008_v2" xfId="19014"/>
    <cellStyle name="_IAS Adjustments011231_CCB.HO.New TB template.CCB PRC IAS Sorting.040223 trial run_New Polyol Consignment 31.12.2008_v2 1" xfId="19017"/>
    <cellStyle name="_IAS Adjustments011231_CCB.HO.New TB template.CCB PRC IAS Sorting.040223 trial run_New Polyol Consignment 31.12.2008_v2 1 2" xfId="19018"/>
    <cellStyle name="_IAS Adjustments011231_CCB.HO.New TB template.CCB PRC IAS Sorting.040223 trial run_New Polyol Consignment 31.12.2008_v2 2" xfId="19020"/>
    <cellStyle name="_IAS Adjustments011231_CCB.HO.New TB template.CCB PRC IAS Sorting.040223 trial run_New Polyol Consignment 31.12.2008_v2 2 2" xfId="19021"/>
    <cellStyle name="_IAS Adjustments011231_CCB.HO.New TB template.CCB PRC IAS Sorting.040223 trial run_New Polyol Consignment 31.12.2008_v2 3" xfId="5513"/>
    <cellStyle name="_IAS Adjustments011231_CCB.HO.New TB template.CCB PRC IAS Sorting.040223 trial run_RPT-Evergreen-2006~2008 (RMB)" xfId="19022"/>
    <cellStyle name="_IAS Adjustments011231_CCB.HO.New TB template.CCB PRC IAS Sorting.040223 trial run_RPT-Evergreen-2006~2008 (RMB) 2" xfId="19023"/>
    <cellStyle name="_IAS Adjustments011231_CCB.HO.New TB template.IAS Sorting.040210" xfId="15601"/>
    <cellStyle name="_IAS Adjustments011231_CCB.HO.New TB template.IAS Sorting.040210 1" xfId="15375"/>
    <cellStyle name="_IAS Adjustments011231_CCB.HO.New TB template.IAS Sorting.040210 1 2" xfId="15379"/>
    <cellStyle name="_IAS Adjustments011231_CCB.HO.New TB template.IAS Sorting.040210 2" xfId="15387"/>
    <cellStyle name="_IAS Adjustments011231_CCB.HO.New TB template.IAS Sorting.040210 2 2" xfId="15390"/>
    <cellStyle name="_IAS Adjustments011231_CCB.HO.New TB template.IAS Sorting.040210 3" xfId="6791"/>
    <cellStyle name="_IAS Adjustments011231_CCB.HO.New TB template.IAS Sorting.040210_CCB.Dec03AuditPack.GL.V2" xfId="19026"/>
    <cellStyle name="_IAS Adjustments011231_CCB.HO.New TB template.IAS Sorting.040210_CCB.Dec03AuditPack.GL.V2 1" xfId="10652"/>
    <cellStyle name="_IAS Adjustments011231_CCB.HO.New TB template.IAS Sorting.040210_CCB.Dec03AuditPack.GL.V2 1 2" xfId="10656"/>
    <cellStyle name="_IAS Adjustments011231_CCB.HO.New TB template.IAS Sorting.040210_CCB.Dec03AuditPack.GL.V2 2" xfId="17056"/>
    <cellStyle name="_IAS Adjustments011231_CCB.HO.New TB template.IAS Sorting.040210_CCB.Dec03AuditPack.GL.V2 2 2" xfId="19027"/>
    <cellStyle name="_IAS Adjustments011231_CCB.HO.New TB template.IAS Sorting.040210_CCB.Dec03AuditPack.GL.V2 3" xfId="17059"/>
    <cellStyle name="_IAS Adjustments011231_CCB.HO.New TB template.IAS Sorting.040210_CCB.Dec03AuditPack.GL.V2_New Polyol Consignment 31.12.2008_v2" xfId="7684"/>
    <cellStyle name="_IAS Adjustments011231_CCB.HO.New TB template.IAS Sorting.040210_CCB.Dec03AuditPack.GL.V2_New Polyol Consignment 31.12.2008_v2 1" xfId="6318"/>
    <cellStyle name="_IAS Adjustments011231_CCB.HO.New TB template.IAS Sorting.040210_CCB.Dec03AuditPack.GL.V2_New Polyol Consignment 31.12.2008_v2 1 2" xfId="7501"/>
    <cellStyle name="_IAS Adjustments011231_CCB.HO.New TB template.IAS Sorting.040210_CCB.Dec03AuditPack.GL.V2_New Polyol Consignment 31.12.2008_v2 2" xfId="19029"/>
    <cellStyle name="_IAS Adjustments011231_CCB.HO.New TB template.IAS Sorting.040210_CCB.Dec03AuditPack.GL.V2_New Polyol Consignment 31.12.2008_v2 2 2" xfId="19030"/>
    <cellStyle name="_IAS Adjustments011231_CCB.HO.New TB template.IAS Sorting.040210_CCB.Dec03AuditPack.GL.V2_New Polyol Consignment 31.12.2008_v2 3" xfId="19032"/>
    <cellStyle name="_IAS Adjustments011231_CCB.HO.New TB template.IAS Sorting.040210_CCB.Dec03AuditPack.GL.V2_RPT-Evergreen-2006~2008 (RMB)" xfId="5082"/>
    <cellStyle name="_IAS Adjustments011231_CCB.HO.New TB template.IAS Sorting.040210_CCB.Dec03AuditPack.GL.V2_RPT-Evergreen-2006~2008 (RMB) 2" xfId="19034"/>
    <cellStyle name="_IAS Adjustments011231_CCB.HO.New TB template.IAS Sorting.040210_New Polyol Consignment 31.12.2008_v2" xfId="19035"/>
    <cellStyle name="_IAS Adjustments011231_CCB.HO.New TB template.IAS Sorting.040210_New Polyol Consignment 31.12.2008_v2 1" xfId="19036"/>
    <cellStyle name="_IAS Adjustments011231_CCB.HO.New TB template.IAS Sorting.040210_New Polyol Consignment 31.12.2008_v2 1 2" xfId="19037"/>
    <cellStyle name="_IAS Adjustments011231_CCB.HO.New TB template.IAS Sorting.040210_New Polyol Consignment 31.12.2008_v2 2" xfId="19039"/>
    <cellStyle name="_IAS Adjustments011231_CCB.HO.New TB template.IAS Sorting.040210_New Polyol Consignment 31.12.2008_v2 2 2" xfId="19040"/>
    <cellStyle name="_IAS Adjustments011231_CCB.HO.New TB template.IAS Sorting.040210_New Polyol Consignment 31.12.2008_v2 3" xfId="19041"/>
    <cellStyle name="_IAS Adjustments011231_CCB.HO.New TB template.IAS Sorting.040210_RPT-Evergreen-2006~2008 (RMB)" xfId="13725"/>
    <cellStyle name="_IAS Adjustments011231_CCB.HO.New TB template.IAS Sorting.040210_RPT-Evergreen-2006~2008 (RMB) 2" xfId="15605"/>
    <cellStyle name="_IAS Adjustments011231_CCB.HO.New TB template.PRC Sorting.040210" xfId="19042"/>
    <cellStyle name="_IAS Adjustments011231_CCB.HO.New TB template.PRC Sorting.040210 1" xfId="19043"/>
    <cellStyle name="_IAS Adjustments011231_CCB.HO.New TB template.PRC Sorting.040210 1 2" xfId="19045"/>
    <cellStyle name="_IAS Adjustments011231_CCB.HO.New TB template.PRC Sorting.040210 2" xfId="19046"/>
    <cellStyle name="_IAS Adjustments011231_CCB.HO.New TB template.PRC Sorting.040210 2 2" xfId="19047"/>
    <cellStyle name="_IAS Adjustments011231_CCB.HO.New TB template.PRC Sorting.040210 3" xfId="10814"/>
    <cellStyle name="_IAS Adjustments011231_CCB.HO.New TB template.PRC Sorting.040210_CCB.Dec03AuditPack.GL.V2" xfId="19048"/>
    <cellStyle name="_IAS Adjustments011231_CCB.HO.New TB template.PRC Sorting.040210_CCB.Dec03AuditPack.GL.V2 1" xfId="19049"/>
    <cellStyle name="_IAS Adjustments011231_CCB.HO.New TB template.PRC Sorting.040210_CCB.Dec03AuditPack.GL.V2 1 2" xfId="19050"/>
    <cellStyle name="_IAS Adjustments011231_CCB.HO.New TB template.PRC Sorting.040210_CCB.Dec03AuditPack.GL.V2 2" xfId="19051"/>
    <cellStyle name="_IAS Adjustments011231_CCB.HO.New TB template.PRC Sorting.040210_CCB.Dec03AuditPack.GL.V2 2 2" xfId="13538"/>
    <cellStyle name="_IAS Adjustments011231_CCB.HO.New TB template.PRC Sorting.040210_CCB.Dec03AuditPack.GL.V2 3" xfId="19052"/>
    <cellStyle name="_IAS Adjustments011231_CCB.HO.New TB template.PRC Sorting.040210_CCB.Dec03AuditPack.GL.V2_New Polyol Consignment 31.12.2008_v2" xfId="12920"/>
    <cellStyle name="_IAS Adjustments011231_CCB.HO.New TB template.PRC Sorting.040210_CCB.Dec03AuditPack.GL.V2_New Polyol Consignment 31.12.2008_v2 1" xfId="19055"/>
    <cellStyle name="_IAS Adjustments011231_CCB.HO.New TB template.PRC Sorting.040210_CCB.Dec03AuditPack.GL.V2_New Polyol Consignment 31.12.2008_v2 1 2" xfId="19058"/>
    <cellStyle name="_IAS Adjustments011231_CCB.HO.New TB template.PRC Sorting.040210_CCB.Dec03AuditPack.GL.V2_New Polyol Consignment 31.12.2008_v2 2" xfId="19061"/>
    <cellStyle name="_IAS Adjustments011231_CCB.HO.New TB template.PRC Sorting.040210_CCB.Dec03AuditPack.GL.V2_New Polyol Consignment 31.12.2008_v2 2 2" xfId="19063"/>
    <cellStyle name="_IAS Adjustments011231_CCB.HO.New TB template.PRC Sorting.040210_CCB.Dec03AuditPack.GL.V2_New Polyol Consignment 31.12.2008_v2 3" xfId="12310"/>
    <cellStyle name="_IAS Adjustments011231_CCB.HO.New TB template.PRC Sorting.040210_CCB.Dec03AuditPack.GL.V2_RPT-Evergreen-2006~2008 (RMB)" xfId="19065"/>
    <cellStyle name="_IAS Adjustments011231_CCB.HO.New TB template.PRC Sorting.040210_CCB.Dec03AuditPack.GL.V2_RPT-Evergreen-2006~2008 (RMB) 2" xfId="19067"/>
    <cellStyle name="_IAS Adjustments011231_CCB.HO.New TB template.PRC Sorting.040210_New Polyol Consignment 31.12.2008_v2" xfId="19069"/>
    <cellStyle name="_IAS Adjustments011231_CCB.HO.New TB template.PRC Sorting.040210_New Polyol Consignment 31.12.2008_v2 1" xfId="19071"/>
    <cellStyle name="_IAS Adjustments011231_CCB.HO.New TB template.PRC Sorting.040210_New Polyol Consignment 31.12.2008_v2 1 2" xfId="19072"/>
    <cellStyle name="_IAS Adjustments011231_CCB.HO.New TB template.PRC Sorting.040210_New Polyol Consignment 31.12.2008_v2 2" xfId="19074"/>
    <cellStyle name="_IAS Adjustments011231_CCB.HO.New TB template.PRC Sorting.040210_New Polyol Consignment 31.12.2008_v2 2 2" xfId="19075"/>
    <cellStyle name="_IAS Adjustments011231_CCB.HO.New TB template.PRC Sorting.040210_New Polyol Consignment 31.12.2008_v2 3" xfId="19076"/>
    <cellStyle name="_IAS Adjustments011231_CCB.HO.New TB template.PRC Sorting.040210_RPT-Evergreen-2006~2008 (RMB)" xfId="15858"/>
    <cellStyle name="_IAS Adjustments011231_CCB.HO.New TB template.PRC Sorting.040210_RPT-Evergreen-2006~2008 (RMB) 2" xfId="19077"/>
    <cellStyle name="_IAS Adjustments011231_New Polyol Consignment 31.12.2008_v2" xfId="6366"/>
    <cellStyle name="_IAS Adjustments011231_New Polyol Consignment 31.12.2008_v2 1" xfId="19078"/>
    <cellStyle name="_IAS Adjustments011231_New Polyol Consignment 31.12.2008_v2 1 2" xfId="19082"/>
    <cellStyle name="_IAS Adjustments011231_New Polyol Consignment 31.12.2008_v2 2" xfId="19085"/>
    <cellStyle name="_IAS Adjustments011231_New Polyol Consignment 31.12.2008_v2 2 2" xfId="11161"/>
    <cellStyle name="_IAS Adjustments011231_New Polyol Consignment 31.12.2008_v2 3" xfId="19088"/>
    <cellStyle name="_IAS Adjustments011231_RPT-Evergreen-2006~2008 (RMB)" xfId="19089"/>
    <cellStyle name="_IAS Adjustments011231_RPT-Evergreen-2006~2008 (RMB) 2" xfId="1279"/>
    <cellStyle name="_IAS Adjustments021231" xfId="2415"/>
    <cellStyle name="_IAS Adjustments021231 1" xfId="19090"/>
    <cellStyle name="_IAS Adjustments021231 1 2" xfId="19091"/>
    <cellStyle name="_IAS Adjustments021231 2" xfId="19093"/>
    <cellStyle name="_IAS Adjustments021231 2 2" xfId="19094"/>
    <cellStyle name="_IAS Adjustments021231 3" xfId="2127"/>
    <cellStyle name="_IAS Adjustments021231_CCB.Dec03AuditPack.GL.V2" xfId="19095"/>
    <cellStyle name="_IAS Adjustments021231_CCB.Dec03AuditPack.GL.V2 1" xfId="19097"/>
    <cellStyle name="_IAS Adjustments021231_CCB.Dec03AuditPack.GL.V2 1 2" xfId="19098"/>
    <cellStyle name="_IAS Adjustments021231_CCB.Dec03AuditPack.GL.V2 2" xfId="19099"/>
    <cellStyle name="_IAS Adjustments021231_CCB.Dec03AuditPack.GL.V2 2 2" xfId="19100"/>
    <cellStyle name="_IAS Adjustments021231_CCB.Dec03AuditPack.GL.V2 3" xfId="11593"/>
    <cellStyle name="_IAS Adjustments021231_CCB.Dec03AuditPack.GL.V2_New Polyol Consignment 31.12.2008_v2" xfId="19101"/>
    <cellStyle name="_IAS Adjustments021231_CCB.Dec03AuditPack.GL.V2_New Polyol Consignment 31.12.2008_v2 1" xfId="19102"/>
    <cellStyle name="_IAS Adjustments021231_CCB.Dec03AuditPack.GL.V2_New Polyol Consignment 31.12.2008_v2 1 2" xfId="19104"/>
    <cellStyle name="_IAS Adjustments021231_CCB.Dec03AuditPack.GL.V2_New Polyol Consignment 31.12.2008_v2 2" xfId="19105"/>
    <cellStyle name="_IAS Adjustments021231_CCB.Dec03AuditPack.GL.V2_New Polyol Consignment 31.12.2008_v2 2 2" xfId="19107"/>
    <cellStyle name="_IAS Adjustments021231_CCB.Dec03AuditPack.GL.V2_New Polyol Consignment 31.12.2008_v2 3" xfId="19108"/>
    <cellStyle name="_IAS Adjustments021231_CCB.Dec03AuditPack.GL.V2_RPT-Evergreen-2006~2008 (RMB)" xfId="19109"/>
    <cellStyle name="_IAS Adjustments021231_CCB.Dec03AuditPack.GL.V2_RPT-Evergreen-2006~2008 (RMB) 2" xfId="19110"/>
    <cellStyle name="_IAS Adjustments021231_CCB.GLAudit Package.040114" xfId="19111"/>
    <cellStyle name="_IAS Adjustments021231_CCB.GLAudit Package.040114 1" xfId="12720"/>
    <cellStyle name="_IAS Adjustments021231_CCB.GLAudit Package.040114 1 2" xfId="19112"/>
    <cellStyle name="_IAS Adjustments021231_CCB.GLAudit Package.040114 2" xfId="5192"/>
    <cellStyle name="_IAS Adjustments021231_CCB.GLAudit Package.040114 2 2" xfId="19113"/>
    <cellStyle name="_IAS Adjustments021231_CCB.GLAudit Package.040114 3" xfId="19114"/>
    <cellStyle name="_IAS Adjustments021231_CCB.GLAudit Package.040114_CCB.Dec03AuditPack.GL.V2" xfId="19117"/>
    <cellStyle name="_IAS Adjustments021231_CCB.GLAudit Package.040114_CCB.Dec03AuditPack.GL.V2 1" xfId="19118"/>
    <cellStyle name="_IAS Adjustments021231_CCB.GLAudit Package.040114_CCB.Dec03AuditPack.GL.V2 1 2" xfId="19119"/>
    <cellStyle name="_IAS Adjustments021231_CCB.GLAudit Package.040114_CCB.Dec03AuditPack.GL.V2 2" xfId="4020"/>
    <cellStyle name="_IAS Adjustments021231_CCB.GLAudit Package.040114_CCB.Dec03AuditPack.GL.V2 2 2" xfId="16423"/>
    <cellStyle name="_IAS Adjustments021231_CCB.GLAudit Package.040114_CCB.Dec03AuditPack.GL.V2 3" xfId="15465"/>
    <cellStyle name="_IAS Adjustments021231_CCB.GLAudit Package.040114_CCB.Dec03AuditPack.GL.V2_New Polyol Consignment 31.12.2008_v2" xfId="6641"/>
    <cellStyle name="_IAS Adjustments021231_CCB.GLAudit Package.040114_CCB.Dec03AuditPack.GL.V2_New Polyol Consignment 31.12.2008_v2 1" xfId="19120"/>
    <cellStyle name="_IAS Adjustments021231_CCB.GLAudit Package.040114_CCB.Dec03AuditPack.GL.V2_New Polyol Consignment 31.12.2008_v2 1 2" xfId="19122"/>
    <cellStyle name="_IAS Adjustments021231_CCB.GLAudit Package.040114_CCB.Dec03AuditPack.GL.V2_New Polyol Consignment 31.12.2008_v2 2" xfId="19123"/>
    <cellStyle name="_IAS Adjustments021231_CCB.GLAudit Package.040114_CCB.Dec03AuditPack.GL.V2_New Polyol Consignment 31.12.2008_v2 2 2" xfId="19124"/>
    <cellStyle name="_IAS Adjustments021231_CCB.GLAudit Package.040114_CCB.Dec03AuditPack.GL.V2_New Polyol Consignment 31.12.2008_v2 3" xfId="19126"/>
    <cellStyle name="_IAS Adjustments021231_CCB.GLAudit Package.040114_CCB.Dec03AuditPack.GL.V2_RPT-Evergreen-2006~2008 (RMB)" xfId="4358"/>
    <cellStyle name="_IAS Adjustments021231_CCB.GLAudit Package.040114_CCB.Dec03AuditPack.GL.V2_RPT-Evergreen-2006~2008 (RMB) 2" xfId="19127"/>
    <cellStyle name="_IAS Adjustments021231_CCB.GLAudit Package.040114_New Polyol Consignment 31.12.2008_v2" xfId="19128"/>
    <cellStyle name="_IAS Adjustments021231_CCB.GLAudit Package.040114_New Polyol Consignment 31.12.2008_v2 1" xfId="19130"/>
    <cellStyle name="_IAS Adjustments021231_CCB.GLAudit Package.040114_New Polyol Consignment 31.12.2008_v2 1 2" xfId="19131"/>
    <cellStyle name="_IAS Adjustments021231_CCB.GLAudit Package.040114_New Polyol Consignment 31.12.2008_v2 2" xfId="19132"/>
    <cellStyle name="_IAS Adjustments021231_CCB.GLAudit Package.040114_New Polyol Consignment 31.12.2008_v2 2 2" xfId="8179"/>
    <cellStyle name="_IAS Adjustments021231_CCB.GLAudit Package.040114_New Polyol Consignment 31.12.2008_v2 3" xfId="19135"/>
    <cellStyle name="_IAS Adjustments021231_CCB.GLAudit Package.040114_RPT-Evergreen-2006~2008 (RMB)" xfId="19136"/>
    <cellStyle name="_IAS Adjustments021231_CCB.GLAudit Package.040114_RPT-Evergreen-2006~2008 (RMB) 2" xfId="19137"/>
    <cellStyle name="_IAS Adjustments021231_CCB.HO.New TB template.CCB PRC IAS Sorting.040223 trial run" xfId="19140"/>
    <cellStyle name="_IAS Adjustments021231_CCB.HO.New TB template.CCB PRC IAS Sorting.040223 trial run 1" xfId="19143"/>
    <cellStyle name="_IAS Adjustments021231_CCB.HO.New TB template.CCB PRC IAS Sorting.040223 trial run 1 2" xfId="13393"/>
    <cellStyle name="_IAS Adjustments021231_CCB.HO.New TB template.CCB PRC IAS Sorting.040223 trial run 2" xfId="19144"/>
    <cellStyle name="_IAS Adjustments021231_CCB.HO.New TB template.CCB PRC IAS Sorting.040223 trial run 2 2" xfId="19145"/>
    <cellStyle name="_IAS Adjustments021231_CCB.HO.New TB template.CCB PRC IAS Sorting.040223 trial run 3" xfId="19146"/>
    <cellStyle name="_IAS Adjustments021231_CCB.HO.New TB template.CCB PRC IAS Sorting.040223 trial run_CCB.Dec03AuditPack.GL.V2" xfId="19147"/>
    <cellStyle name="_IAS Adjustments021231_CCB.HO.New TB template.CCB PRC IAS Sorting.040223 trial run_CCB.Dec03AuditPack.GL.V2 1" xfId="19148"/>
    <cellStyle name="_IAS Adjustments021231_CCB.HO.New TB template.CCB PRC IAS Sorting.040223 trial run_CCB.Dec03AuditPack.GL.V2 1 2" xfId="19152"/>
    <cellStyle name="_IAS Adjustments021231_CCB.HO.New TB template.CCB PRC IAS Sorting.040223 trial run_CCB.Dec03AuditPack.GL.V2 2" xfId="19156"/>
    <cellStyle name="_IAS Adjustments021231_CCB.HO.New TB template.CCB PRC IAS Sorting.040223 trial run_CCB.Dec03AuditPack.GL.V2 2 2" xfId="19159"/>
    <cellStyle name="_IAS Adjustments021231_CCB.HO.New TB template.CCB PRC IAS Sorting.040223 trial run_CCB.Dec03AuditPack.GL.V2 3" xfId="19162"/>
    <cellStyle name="_IAS Adjustments021231_CCB.HO.New TB template.CCB PRC IAS Sorting.040223 trial run_CCB.Dec03AuditPack.GL.V2_New Polyol Consignment 31.12.2008_v2" xfId="19165"/>
    <cellStyle name="_IAS Adjustments021231_CCB.HO.New TB template.CCB PRC IAS Sorting.040223 trial run_CCB.Dec03AuditPack.GL.V2_New Polyol Consignment 31.12.2008_v2 1" xfId="19166"/>
    <cellStyle name="_IAS Adjustments021231_CCB.HO.New TB template.CCB PRC IAS Sorting.040223 trial run_CCB.Dec03AuditPack.GL.V2_New Polyol Consignment 31.12.2008_v2 1 2" xfId="19167"/>
    <cellStyle name="_IAS Adjustments021231_CCB.HO.New TB template.CCB PRC IAS Sorting.040223 trial run_CCB.Dec03AuditPack.GL.V2_New Polyol Consignment 31.12.2008_v2 2" xfId="19169"/>
    <cellStyle name="_IAS Adjustments021231_CCB.HO.New TB template.CCB PRC IAS Sorting.040223 trial run_CCB.Dec03AuditPack.GL.V2_New Polyol Consignment 31.12.2008_v2 2 2" xfId="19170"/>
    <cellStyle name="_IAS Adjustments021231_CCB.HO.New TB template.CCB PRC IAS Sorting.040223 trial run_CCB.Dec03AuditPack.GL.V2_New Polyol Consignment 31.12.2008_v2 3" xfId="19171"/>
    <cellStyle name="_IAS Adjustments021231_CCB.HO.New TB template.CCB PRC IAS Sorting.040223 trial run_CCB.Dec03AuditPack.GL.V2_RPT-Evergreen-2006~2008 (RMB)" xfId="19172"/>
    <cellStyle name="_IAS Adjustments021231_CCB.HO.New TB template.CCB PRC IAS Sorting.040223 trial run_CCB.Dec03AuditPack.GL.V2_RPT-Evergreen-2006~2008 (RMB) 2" xfId="19175"/>
    <cellStyle name="_IAS Adjustments021231_CCB.HO.New TB template.CCB PRC IAS Sorting.040223 trial run_New Polyol Consignment 31.12.2008_v2" xfId="19178"/>
    <cellStyle name="_IAS Adjustments021231_CCB.HO.New TB template.CCB PRC IAS Sorting.040223 trial run_New Polyol Consignment 31.12.2008_v2 1" xfId="19180"/>
    <cellStyle name="_IAS Adjustments021231_CCB.HO.New TB template.CCB PRC IAS Sorting.040223 trial run_New Polyol Consignment 31.12.2008_v2 1 2" xfId="19182"/>
    <cellStyle name="_IAS Adjustments021231_CCB.HO.New TB template.CCB PRC IAS Sorting.040223 trial run_New Polyol Consignment 31.12.2008_v2 2" xfId="19183"/>
    <cellStyle name="_IAS Adjustments021231_CCB.HO.New TB template.CCB PRC IAS Sorting.040223 trial run_New Polyol Consignment 31.12.2008_v2 2 2" xfId="10854"/>
    <cellStyle name="_IAS Adjustments021231_CCB.HO.New TB template.CCB PRC IAS Sorting.040223 trial run_New Polyol Consignment 31.12.2008_v2 3" xfId="19186"/>
    <cellStyle name="_IAS Adjustments021231_CCB.HO.New TB template.CCB PRC IAS Sorting.040223 trial run_RPT-Evergreen-2006~2008 (RMB)" xfId="19188"/>
    <cellStyle name="_IAS Adjustments021231_CCB.HO.New TB template.CCB PRC IAS Sorting.040223 trial run_RPT-Evergreen-2006~2008 (RMB) 2" xfId="19189"/>
    <cellStyle name="_IAS Adjustments021231_CCB.HO.New TB template.IAS Sorting.040210" xfId="19190"/>
    <cellStyle name="_IAS Adjustments021231_CCB.HO.New TB template.IAS Sorting.040210 1" xfId="19191"/>
    <cellStyle name="_IAS Adjustments021231_CCB.HO.New TB template.IAS Sorting.040210 1 2" xfId="19192"/>
    <cellStyle name="_IAS Adjustments021231_CCB.HO.New TB template.IAS Sorting.040210 2" xfId="19193"/>
    <cellStyle name="_IAS Adjustments021231_CCB.HO.New TB template.IAS Sorting.040210 2 2" xfId="19194"/>
    <cellStyle name="_IAS Adjustments021231_CCB.HO.New TB template.IAS Sorting.040210 3" xfId="11515"/>
    <cellStyle name="_IAS Adjustments021231_CCB.HO.New TB template.IAS Sorting.040210_CCB.Dec03AuditPack.GL.V2" xfId="19195"/>
    <cellStyle name="_IAS Adjustments021231_CCB.HO.New TB template.IAS Sorting.040210_CCB.Dec03AuditPack.GL.V2 1" xfId="19196"/>
    <cellStyle name="_IAS Adjustments021231_CCB.HO.New TB template.IAS Sorting.040210_CCB.Dec03AuditPack.GL.V2 1 2" xfId="19198"/>
    <cellStyle name="_IAS Adjustments021231_CCB.HO.New TB template.IAS Sorting.040210_CCB.Dec03AuditPack.GL.V2 2" xfId="19199"/>
    <cellStyle name="_IAS Adjustments021231_CCB.HO.New TB template.IAS Sorting.040210_CCB.Dec03AuditPack.GL.V2 2 2" xfId="19200"/>
    <cellStyle name="_IAS Adjustments021231_CCB.HO.New TB template.IAS Sorting.040210_CCB.Dec03AuditPack.GL.V2 3" xfId="19201"/>
    <cellStyle name="_IAS Adjustments021231_CCB.HO.New TB template.IAS Sorting.040210_CCB.Dec03AuditPack.GL.V2_New Polyol Consignment 31.12.2008_v2" xfId="19203"/>
    <cellStyle name="_IAS Adjustments021231_CCB.HO.New TB template.IAS Sorting.040210_CCB.Dec03AuditPack.GL.V2_New Polyol Consignment 31.12.2008_v2 1" xfId="19205"/>
    <cellStyle name="_IAS Adjustments021231_CCB.HO.New TB template.IAS Sorting.040210_CCB.Dec03AuditPack.GL.V2_New Polyol Consignment 31.12.2008_v2 1 2" xfId="18571"/>
    <cellStyle name="_IAS Adjustments021231_CCB.HO.New TB template.IAS Sorting.040210_CCB.Dec03AuditPack.GL.V2_New Polyol Consignment 31.12.2008_v2 2" xfId="19206"/>
    <cellStyle name="_IAS Adjustments021231_CCB.HO.New TB template.IAS Sorting.040210_CCB.Dec03AuditPack.GL.V2_New Polyol Consignment 31.12.2008_v2 2 2" xfId="19208"/>
    <cellStyle name="_IAS Adjustments021231_CCB.HO.New TB template.IAS Sorting.040210_CCB.Dec03AuditPack.GL.V2_New Polyol Consignment 31.12.2008_v2 3" xfId="19209"/>
    <cellStyle name="_IAS Adjustments021231_CCB.HO.New TB template.IAS Sorting.040210_CCB.Dec03AuditPack.GL.V2_RPT-Evergreen-2006~2008 (RMB)" xfId="3846"/>
    <cellStyle name="_IAS Adjustments021231_CCB.HO.New TB template.IAS Sorting.040210_CCB.Dec03AuditPack.GL.V2_RPT-Evergreen-2006~2008 (RMB) 2" xfId="19210"/>
    <cellStyle name="_IAS Adjustments021231_CCB.HO.New TB template.IAS Sorting.040210_New Polyol Consignment 31.12.2008_v2" xfId="19212"/>
    <cellStyle name="_IAS Adjustments021231_CCB.HO.New TB template.IAS Sorting.040210_New Polyol Consignment 31.12.2008_v2 1" xfId="19214"/>
    <cellStyle name="_IAS Adjustments021231_CCB.HO.New TB template.IAS Sorting.040210_New Polyol Consignment 31.12.2008_v2 1 2" xfId="19217"/>
    <cellStyle name="_IAS Adjustments021231_CCB.HO.New TB template.IAS Sorting.040210_New Polyol Consignment 31.12.2008_v2 2" xfId="19218"/>
    <cellStyle name="_IAS Adjustments021231_CCB.HO.New TB template.IAS Sorting.040210_New Polyol Consignment 31.12.2008_v2 2 2" xfId="19221"/>
    <cellStyle name="_IAS Adjustments021231_CCB.HO.New TB template.IAS Sorting.040210_New Polyol Consignment 31.12.2008_v2 3" xfId="17205"/>
    <cellStyle name="_IAS Adjustments021231_CCB.HO.New TB template.IAS Sorting.040210_RPT-Evergreen-2006~2008 (RMB)" xfId="19222"/>
    <cellStyle name="_IAS Adjustments021231_CCB.HO.New TB template.IAS Sorting.040210_RPT-Evergreen-2006~2008 (RMB) 2" xfId="19223"/>
    <cellStyle name="_IAS Adjustments021231_CCB.HO.New TB template.PRC Sorting.040210" xfId="12174"/>
    <cellStyle name="_IAS Adjustments021231_CCB.HO.New TB template.PRC Sorting.040210 1" xfId="19224"/>
    <cellStyle name="_IAS Adjustments021231_CCB.HO.New TB template.PRC Sorting.040210 1 2" xfId="17479"/>
    <cellStyle name="_IAS Adjustments021231_CCB.HO.New TB template.PRC Sorting.040210 2" xfId="12177"/>
    <cellStyle name="_IAS Adjustments021231_CCB.HO.New TB template.PRC Sorting.040210 2 2" xfId="19225"/>
    <cellStyle name="_IAS Adjustments021231_CCB.HO.New TB template.PRC Sorting.040210 3" xfId="19227"/>
    <cellStyle name="_IAS Adjustments021231_CCB.HO.New TB template.PRC Sorting.040210_CCB.Dec03AuditPack.GL.V2" xfId="19228"/>
    <cellStyle name="_IAS Adjustments021231_CCB.HO.New TB template.PRC Sorting.040210_CCB.Dec03AuditPack.GL.V2 1" xfId="19229"/>
    <cellStyle name="_IAS Adjustments021231_CCB.HO.New TB template.PRC Sorting.040210_CCB.Dec03AuditPack.GL.V2 1 2" xfId="19232"/>
    <cellStyle name="_IAS Adjustments021231_CCB.HO.New TB template.PRC Sorting.040210_CCB.Dec03AuditPack.GL.V2 2" xfId="11071"/>
    <cellStyle name="_IAS Adjustments021231_CCB.HO.New TB template.PRC Sorting.040210_CCB.Dec03AuditPack.GL.V2 2 2" xfId="11073"/>
    <cellStyle name="_IAS Adjustments021231_CCB.HO.New TB template.PRC Sorting.040210_CCB.Dec03AuditPack.GL.V2 3" xfId="19233"/>
    <cellStyle name="_IAS Adjustments021231_CCB.HO.New TB template.PRC Sorting.040210_CCB.Dec03AuditPack.GL.V2_New Polyol Consignment 31.12.2008_v2" xfId="19235"/>
    <cellStyle name="_IAS Adjustments021231_CCB.HO.New TB template.PRC Sorting.040210_CCB.Dec03AuditPack.GL.V2_New Polyol Consignment 31.12.2008_v2 1" xfId="19238"/>
    <cellStyle name="_IAS Adjustments021231_CCB.HO.New TB template.PRC Sorting.040210_CCB.Dec03AuditPack.GL.V2_New Polyol Consignment 31.12.2008_v2 1 2" xfId="19239"/>
    <cellStyle name="_IAS Adjustments021231_CCB.HO.New TB template.PRC Sorting.040210_CCB.Dec03AuditPack.GL.V2_New Polyol Consignment 31.12.2008_v2 2" xfId="19240"/>
    <cellStyle name="_IAS Adjustments021231_CCB.HO.New TB template.PRC Sorting.040210_CCB.Dec03AuditPack.GL.V2_New Polyol Consignment 31.12.2008_v2 2 2" xfId="14382"/>
    <cellStyle name="_IAS Adjustments021231_CCB.HO.New TB template.PRC Sorting.040210_CCB.Dec03AuditPack.GL.V2_New Polyol Consignment 31.12.2008_v2 3" xfId="19242"/>
    <cellStyle name="_IAS Adjustments021231_CCB.HO.New TB template.PRC Sorting.040210_CCB.Dec03AuditPack.GL.V2_RPT-Evergreen-2006~2008 (RMB)" xfId="9977"/>
    <cellStyle name="_IAS Adjustments021231_CCB.HO.New TB template.PRC Sorting.040210_CCB.Dec03AuditPack.GL.V2_RPT-Evergreen-2006~2008 (RMB) 2" xfId="5506"/>
    <cellStyle name="_IAS Adjustments021231_CCB.HO.New TB template.PRC Sorting.040210_New Polyol Consignment 31.12.2008_v2" xfId="19243"/>
    <cellStyle name="_IAS Adjustments021231_CCB.HO.New TB template.PRC Sorting.040210_New Polyol Consignment 31.12.2008_v2 1" xfId="2801"/>
    <cellStyle name="_IAS Adjustments021231_CCB.HO.New TB template.PRC Sorting.040210_New Polyol Consignment 31.12.2008_v2 1 2" xfId="2806"/>
    <cellStyle name="_IAS Adjustments021231_CCB.HO.New TB template.PRC Sorting.040210_New Polyol Consignment 31.12.2008_v2 2" xfId="19244"/>
    <cellStyle name="_IAS Adjustments021231_CCB.HO.New TB template.PRC Sorting.040210_New Polyol Consignment 31.12.2008_v2 2 2" xfId="19245"/>
    <cellStyle name="_IAS Adjustments021231_CCB.HO.New TB template.PRC Sorting.040210_New Polyol Consignment 31.12.2008_v2 3" xfId="19246"/>
    <cellStyle name="_IAS Adjustments021231_CCB.HO.New TB template.PRC Sorting.040210_RPT-Evergreen-2006~2008 (RMB)" xfId="19247"/>
    <cellStyle name="_IAS Adjustments021231_CCB.HO.New TB template.PRC Sorting.040210_RPT-Evergreen-2006~2008 (RMB) 2" xfId="19248"/>
    <cellStyle name="_IAS Adjustments021231_New Polyol Consignment 31.12.2008_v2" xfId="8966"/>
    <cellStyle name="_IAS Adjustments021231_New Polyol Consignment 31.12.2008_v2 1" xfId="6999"/>
    <cellStyle name="_IAS Adjustments021231_New Polyol Consignment 31.12.2008_v2 1 2" xfId="19249"/>
    <cellStyle name="_IAS Adjustments021231_New Polyol Consignment 31.12.2008_v2 2" xfId="19251"/>
    <cellStyle name="_IAS Adjustments021231_New Polyol Consignment 31.12.2008_v2 2 2" xfId="19252"/>
    <cellStyle name="_IAS Adjustments021231_New Polyol Consignment 31.12.2008_v2 3" xfId="19253"/>
    <cellStyle name="_IAS Adjustments021231_RPT-Evergreen-2006~2008 (RMB)" xfId="19254"/>
    <cellStyle name="_IAS Adjustments021231_RPT-Evergreen-2006~2008 (RMB) 2" xfId="2093"/>
    <cellStyle name="_IAS Adjustments030630" xfId="14647"/>
    <cellStyle name="_IAS Adjustments030630 1" xfId="14650"/>
    <cellStyle name="_IAS Adjustments030630 1 2" xfId="14653"/>
    <cellStyle name="_IAS Adjustments030630 2" xfId="14656"/>
    <cellStyle name="_IAS Adjustments030630 2 2" xfId="14659"/>
    <cellStyle name="_IAS Adjustments030630 3" xfId="14661"/>
    <cellStyle name="_IAS Adjustments030630_CCB.Dec03AuditPack.GL.V2" xfId="14664"/>
    <cellStyle name="_IAS Adjustments030630_CCB.Dec03AuditPack.GL.V2 1" xfId="11819"/>
    <cellStyle name="_IAS Adjustments030630_CCB.Dec03AuditPack.GL.V2 1 2" xfId="11823"/>
    <cellStyle name="_IAS Adjustments030630_CCB.Dec03AuditPack.GL.V2 2" xfId="14666"/>
    <cellStyle name="_IAS Adjustments030630_CCB.Dec03AuditPack.GL.V2 2 2" xfId="14668"/>
    <cellStyle name="_IAS Adjustments030630_CCB.Dec03AuditPack.GL.V2 3" xfId="14670"/>
    <cellStyle name="_IAS Adjustments030630_CCB.Dec03AuditPack.GL.V2_New Polyol Consignment 31.12.2008_v2" xfId="14672"/>
    <cellStyle name="_IAS Adjustments030630_CCB.Dec03AuditPack.GL.V2_New Polyol Consignment 31.12.2008_v2 1" xfId="14673"/>
    <cellStyle name="_IAS Adjustments030630_CCB.Dec03AuditPack.GL.V2_New Polyol Consignment 31.12.2008_v2 1 2" xfId="14677"/>
    <cellStyle name="_IAS Adjustments030630_CCB.Dec03AuditPack.GL.V2_New Polyol Consignment 31.12.2008_v2 2" xfId="14679"/>
    <cellStyle name="_IAS Adjustments030630_CCB.Dec03AuditPack.GL.V2_New Polyol Consignment 31.12.2008_v2 2 2" xfId="14681"/>
    <cellStyle name="_IAS Adjustments030630_CCB.Dec03AuditPack.GL.V2_New Polyol Consignment 31.12.2008_v2 3" xfId="14683"/>
    <cellStyle name="_IAS Adjustments030630_CCB.Dec03AuditPack.GL.V2_RPT-Evergreen-2006~2008 (RMB)" xfId="14685"/>
    <cellStyle name="_IAS Adjustments030630_CCB.Dec03AuditPack.GL.V2_RPT-Evergreen-2006~2008 (RMB) 2" xfId="14688"/>
    <cellStyle name="_IAS Adjustments030630_CCB.GLAudit Package.040114" xfId="16032"/>
    <cellStyle name="_IAS Adjustments030630_CCB.GLAudit Package.040114 1" xfId="9378"/>
    <cellStyle name="_IAS Adjustments030630_CCB.GLAudit Package.040114 1 2" xfId="10412"/>
    <cellStyle name="_IAS Adjustments030630_CCB.GLAudit Package.040114 2" xfId="15752"/>
    <cellStyle name="_IAS Adjustments030630_CCB.GLAudit Package.040114 2 2" xfId="15755"/>
    <cellStyle name="_IAS Adjustments030630_CCB.GLAudit Package.040114 3" xfId="19256"/>
    <cellStyle name="_IAS Adjustments030630_CCB.GLAudit Package.040114_CCB.Dec03AuditPack.GL.V2" xfId="19257"/>
    <cellStyle name="_IAS Adjustments030630_CCB.GLAudit Package.040114_CCB.Dec03AuditPack.GL.V2 1" xfId="19258"/>
    <cellStyle name="_IAS Adjustments030630_CCB.GLAudit Package.040114_CCB.Dec03AuditPack.GL.V2 1 2" xfId="13415"/>
    <cellStyle name="_IAS Adjustments030630_CCB.GLAudit Package.040114_CCB.Dec03AuditPack.GL.V2 2" xfId="19260"/>
    <cellStyle name="_IAS Adjustments030630_CCB.GLAudit Package.040114_CCB.Dec03AuditPack.GL.V2 2 2" xfId="13558"/>
    <cellStyle name="_IAS Adjustments030630_CCB.GLAudit Package.040114_CCB.Dec03AuditPack.GL.V2 3" xfId="19262"/>
    <cellStyle name="_IAS Adjustments030630_CCB.GLAudit Package.040114_CCB.Dec03AuditPack.GL.V2_New Polyol Consignment 31.12.2008_v2" xfId="19264"/>
    <cellStyle name="_IAS Adjustments030630_CCB.GLAudit Package.040114_CCB.Dec03AuditPack.GL.V2_New Polyol Consignment 31.12.2008_v2 1" xfId="19266"/>
    <cellStyle name="_IAS Adjustments030630_CCB.GLAudit Package.040114_CCB.Dec03AuditPack.GL.V2_New Polyol Consignment 31.12.2008_v2 1 2" xfId="19268"/>
    <cellStyle name="_IAS Adjustments030630_CCB.GLAudit Package.040114_CCB.Dec03AuditPack.GL.V2_New Polyol Consignment 31.12.2008_v2 2" xfId="19270"/>
    <cellStyle name="_IAS Adjustments030630_CCB.GLAudit Package.040114_CCB.Dec03AuditPack.GL.V2_New Polyol Consignment 31.12.2008_v2 2 2" xfId="19272"/>
    <cellStyle name="_IAS Adjustments030630_CCB.GLAudit Package.040114_CCB.Dec03AuditPack.GL.V2_New Polyol Consignment 31.12.2008_v2 3" xfId="6340"/>
    <cellStyle name="_IAS Adjustments030630_CCB.GLAudit Package.040114_CCB.Dec03AuditPack.GL.V2_RPT-Evergreen-2006~2008 (RMB)" xfId="10161"/>
    <cellStyle name="_IAS Adjustments030630_CCB.GLAudit Package.040114_CCB.Dec03AuditPack.GL.V2_RPT-Evergreen-2006~2008 (RMB) 2" xfId="10165"/>
    <cellStyle name="_IAS Adjustments030630_CCB.GLAudit Package.040114_New Polyol Consignment 31.12.2008_v2" xfId="19273"/>
    <cellStyle name="_IAS Adjustments030630_CCB.GLAudit Package.040114_New Polyol Consignment 31.12.2008_v2 1" xfId="19274"/>
    <cellStyle name="_IAS Adjustments030630_CCB.GLAudit Package.040114_New Polyol Consignment 31.12.2008_v2 1 2" xfId="19276"/>
    <cellStyle name="_IAS Adjustments030630_CCB.GLAudit Package.040114_New Polyol Consignment 31.12.2008_v2 2" xfId="19278"/>
    <cellStyle name="_IAS Adjustments030630_CCB.GLAudit Package.040114_New Polyol Consignment 31.12.2008_v2 2 2" xfId="19279"/>
    <cellStyle name="_IAS Adjustments030630_CCB.GLAudit Package.040114_New Polyol Consignment 31.12.2008_v2 3" xfId="19280"/>
    <cellStyle name="_IAS Adjustments030630_CCB.GLAudit Package.040114_RPT-Evergreen-2006~2008 (RMB)" xfId="19281"/>
    <cellStyle name="_IAS Adjustments030630_CCB.GLAudit Package.040114_RPT-Evergreen-2006~2008 (RMB) 2" xfId="3452"/>
    <cellStyle name="_IAS Adjustments030630_CCB.HO.New TB template.CCB PRC IAS Sorting.040223 trial run" xfId="18314"/>
    <cellStyle name="_IAS Adjustments030630_CCB.HO.New TB template.CCB PRC IAS Sorting.040223 trial run 1" xfId="8442"/>
    <cellStyle name="_IAS Adjustments030630_CCB.HO.New TB template.CCB PRC IAS Sorting.040223 trial run 1 2" xfId="10302"/>
    <cellStyle name="_IAS Adjustments030630_CCB.HO.New TB template.CCB PRC IAS Sorting.040223 trial run 2" xfId="10304"/>
    <cellStyle name="_IAS Adjustments030630_CCB.HO.New TB template.CCB PRC IAS Sorting.040223 trial run 2 2" xfId="10307"/>
    <cellStyle name="_IAS Adjustments030630_CCB.HO.New TB template.CCB PRC IAS Sorting.040223 trial run 3" xfId="19282"/>
    <cellStyle name="_IAS Adjustments030630_CCB.HO.New TB template.CCB PRC IAS Sorting.040223 trial run_CCB.Dec03AuditPack.GL.V2" xfId="19283"/>
    <cellStyle name="_IAS Adjustments030630_CCB.HO.New TB template.CCB PRC IAS Sorting.040223 trial run_CCB.Dec03AuditPack.GL.V2 1" xfId="19284"/>
    <cellStyle name="_IAS Adjustments030630_CCB.HO.New TB template.CCB PRC IAS Sorting.040223 trial run_CCB.Dec03AuditPack.GL.V2 1 2" xfId="19285"/>
    <cellStyle name="_IAS Adjustments030630_CCB.HO.New TB template.CCB PRC IAS Sorting.040223 trial run_CCB.Dec03AuditPack.GL.V2 2" xfId="19287"/>
    <cellStyle name="_IAS Adjustments030630_CCB.HO.New TB template.CCB PRC IAS Sorting.040223 trial run_CCB.Dec03AuditPack.GL.V2 2 2" xfId="19288"/>
    <cellStyle name="_IAS Adjustments030630_CCB.HO.New TB template.CCB PRC IAS Sorting.040223 trial run_CCB.Dec03AuditPack.GL.V2 3" xfId="15306"/>
    <cellStyle name="_IAS Adjustments030630_CCB.HO.New TB template.CCB PRC IAS Sorting.040223 trial run_CCB.Dec03AuditPack.GL.V2_New Polyol Consignment 31.12.2008_v2" xfId="19289"/>
    <cellStyle name="_IAS Adjustments030630_CCB.HO.New TB template.CCB PRC IAS Sorting.040223 trial run_CCB.Dec03AuditPack.GL.V2_New Polyol Consignment 31.12.2008_v2 1" xfId="19291"/>
    <cellStyle name="_IAS Adjustments030630_CCB.HO.New TB template.CCB PRC IAS Sorting.040223 trial run_CCB.Dec03AuditPack.GL.V2_New Polyol Consignment 31.12.2008_v2 1 2" xfId="19292"/>
    <cellStyle name="_IAS Adjustments030630_CCB.HO.New TB template.CCB PRC IAS Sorting.040223 trial run_CCB.Dec03AuditPack.GL.V2_New Polyol Consignment 31.12.2008_v2 2" xfId="19293"/>
    <cellStyle name="_IAS Adjustments030630_CCB.HO.New TB template.CCB PRC IAS Sorting.040223 trial run_CCB.Dec03AuditPack.GL.V2_New Polyol Consignment 31.12.2008_v2 2 2" xfId="19294"/>
    <cellStyle name="_IAS Adjustments030630_CCB.HO.New TB template.CCB PRC IAS Sorting.040223 trial run_CCB.Dec03AuditPack.GL.V2_New Polyol Consignment 31.12.2008_v2 3" xfId="19296"/>
    <cellStyle name="_IAS Adjustments030630_CCB.HO.New TB template.CCB PRC IAS Sorting.040223 trial run_CCB.Dec03AuditPack.GL.V2_RPT-Evergreen-2006~2008 (RMB)" xfId="17256"/>
    <cellStyle name="_IAS Adjustments030630_CCB.HO.New TB template.CCB PRC IAS Sorting.040223 trial run_CCB.Dec03AuditPack.GL.V2_RPT-Evergreen-2006~2008 (RMB) 2" xfId="19299"/>
    <cellStyle name="_IAS Adjustments030630_CCB.HO.New TB template.CCB PRC IAS Sorting.040223 trial run_New Polyol Consignment 31.12.2008_v2" xfId="19302"/>
    <cellStyle name="_IAS Adjustments030630_CCB.HO.New TB template.CCB PRC IAS Sorting.040223 trial run_New Polyol Consignment 31.12.2008_v2 1" xfId="1008"/>
    <cellStyle name="_IAS Adjustments030630_CCB.HO.New TB template.CCB PRC IAS Sorting.040223 trial run_New Polyol Consignment 31.12.2008_v2 1 2" xfId="19303"/>
    <cellStyle name="_IAS Adjustments030630_CCB.HO.New TB template.CCB PRC IAS Sorting.040223 trial run_New Polyol Consignment 31.12.2008_v2 2" xfId="12547"/>
    <cellStyle name="_IAS Adjustments030630_CCB.HO.New TB template.CCB PRC IAS Sorting.040223 trial run_New Polyol Consignment 31.12.2008_v2 2 2" xfId="19305"/>
    <cellStyle name="_IAS Adjustments030630_CCB.HO.New TB template.CCB PRC IAS Sorting.040223 trial run_New Polyol Consignment 31.12.2008_v2 3" xfId="19307"/>
    <cellStyle name="_IAS Adjustments030630_CCB.HO.New TB template.CCB PRC IAS Sorting.040223 trial run_RPT-Evergreen-2006~2008 (RMB)" xfId="19308"/>
    <cellStyle name="_IAS Adjustments030630_CCB.HO.New TB template.CCB PRC IAS Sorting.040223 trial run_RPT-Evergreen-2006~2008 (RMB) 2" xfId="19309"/>
    <cellStyle name="_IAS Adjustments030630_CCB.HO.New TB template.IAS Sorting.040210" xfId="19311"/>
    <cellStyle name="_IAS Adjustments030630_CCB.HO.New TB template.IAS Sorting.040210 1" xfId="19312"/>
    <cellStyle name="_IAS Adjustments030630_CCB.HO.New TB template.IAS Sorting.040210 1 2" xfId="13993"/>
    <cellStyle name="_IAS Adjustments030630_CCB.HO.New TB template.IAS Sorting.040210 2" xfId="19313"/>
    <cellStyle name="_IAS Adjustments030630_CCB.HO.New TB template.IAS Sorting.040210 2 2" xfId="19314"/>
    <cellStyle name="_IAS Adjustments030630_CCB.HO.New TB template.IAS Sorting.040210 3" xfId="19315"/>
    <cellStyle name="_IAS Adjustments030630_CCB.HO.New TB template.IAS Sorting.040210_CCB.Dec03AuditPack.GL.V2" xfId="19316"/>
    <cellStyle name="_IAS Adjustments030630_CCB.HO.New TB template.IAS Sorting.040210_CCB.Dec03AuditPack.GL.V2 1" xfId="19317"/>
    <cellStyle name="_IAS Adjustments030630_CCB.HO.New TB template.IAS Sorting.040210_CCB.Dec03AuditPack.GL.V2 1 2" xfId="19320"/>
    <cellStyle name="_IAS Adjustments030630_CCB.HO.New TB template.IAS Sorting.040210_CCB.Dec03AuditPack.GL.V2 2" xfId="19321"/>
    <cellStyle name="_IAS Adjustments030630_CCB.HO.New TB template.IAS Sorting.040210_CCB.Dec03AuditPack.GL.V2 2 2" xfId="1138"/>
    <cellStyle name="_IAS Adjustments030630_CCB.HO.New TB template.IAS Sorting.040210_CCB.Dec03AuditPack.GL.V2 3" xfId="19323"/>
    <cellStyle name="_IAS Adjustments030630_CCB.HO.New TB template.IAS Sorting.040210_CCB.Dec03AuditPack.GL.V2_New Polyol Consignment 31.12.2008_v2" xfId="19324"/>
    <cellStyle name="_IAS Adjustments030630_CCB.HO.New TB template.IAS Sorting.040210_CCB.Dec03AuditPack.GL.V2_New Polyol Consignment 31.12.2008_v2 1" xfId="8700"/>
    <cellStyle name="_IAS Adjustments030630_CCB.HO.New TB template.IAS Sorting.040210_CCB.Dec03AuditPack.GL.V2_New Polyol Consignment 31.12.2008_v2 1 2" xfId="13633"/>
    <cellStyle name="_IAS Adjustments030630_CCB.HO.New TB template.IAS Sorting.040210_CCB.Dec03AuditPack.GL.V2_New Polyol Consignment 31.12.2008_v2 2" xfId="19325"/>
    <cellStyle name="_IAS Adjustments030630_CCB.HO.New TB template.IAS Sorting.040210_CCB.Dec03AuditPack.GL.V2_New Polyol Consignment 31.12.2008_v2 2 2" xfId="19326"/>
    <cellStyle name="_IAS Adjustments030630_CCB.HO.New TB template.IAS Sorting.040210_CCB.Dec03AuditPack.GL.V2_New Polyol Consignment 31.12.2008_v2 3" xfId="19328"/>
    <cellStyle name="_IAS Adjustments030630_CCB.HO.New TB template.IAS Sorting.040210_CCB.Dec03AuditPack.GL.V2_RPT-Evergreen-2006~2008 (RMB)" xfId="19329"/>
    <cellStyle name="_IAS Adjustments030630_CCB.HO.New TB template.IAS Sorting.040210_CCB.Dec03AuditPack.GL.V2_RPT-Evergreen-2006~2008 (RMB) 2" xfId="19330"/>
    <cellStyle name="_IAS Adjustments030630_CCB.HO.New TB template.IAS Sorting.040210_New Polyol Consignment 31.12.2008_v2" xfId="19332"/>
    <cellStyle name="_IAS Adjustments030630_CCB.HO.New TB template.IAS Sorting.040210_New Polyol Consignment 31.12.2008_v2 1" xfId="19333"/>
    <cellStyle name="_IAS Adjustments030630_CCB.HO.New TB template.IAS Sorting.040210_New Polyol Consignment 31.12.2008_v2 1 2" xfId="19335"/>
    <cellStyle name="_IAS Adjustments030630_CCB.HO.New TB template.IAS Sorting.040210_New Polyol Consignment 31.12.2008_v2 2" xfId="19338"/>
    <cellStyle name="_IAS Adjustments030630_CCB.HO.New TB template.IAS Sorting.040210_New Polyol Consignment 31.12.2008_v2 2 2" xfId="19340"/>
    <cellStyle name="_IAS Adjustments030630_CCB.HO.New TB template.IAS Sorting.040210_New Polyol Consignment 31.12.2008_v2 3" xfId="4867"/>
    <cellStyle name="_IAS Adjustments030630_CCB.HO.New TB template.IAS Sorting.040210_RPT-Evergreen-2006~2008 (RMB)" xfId="19341"/>
    <cellStyle name="_IAS Adjustments030630_CCB.HO.New TB template.IAS Sorting.040210_RPT-Evergreen-2006~2008 (RMB) 2" xfId="19345"/>
    <cellStyle name="_IAS Adjustments030630_CCB.HO.New TB template.PRC Sorting.040210" xfId="19346"/>
    <cellStyle name="_IAS Adjustments030630_CCB.HO.New TB template.PRC Sorting.040210 1" xfId="19348"/>
    <cellStyle name="_IAS Adjustments030630_CCB.HO.New TB template.PRC Sorting.040210 1 2" xfId="2746"/>
    <cellStyle name="_IAS Adjustments030630_CCB.HO.New TB template.PRC Sorting.040210 2" xfId="19350"/>
    <cellStyle name="_IAS Adjustments030630_CCB.HO.New TB template.PRC Sorting.040210 2 2" xfId="8549"/>
    <cellStyle name="_IAS Adjustments030630_CCB.HO.New TB template.PRC Sorting.040210 3" xfId="19352"/>
    <cellStyle name="_IAS Adjustments030630_CCB.HO.New TB template.PRC Sorting.040210_CCB.Dec03AuditPack.GL.V2" xfId="18988"/>
    <cellStyle name="_IAS Adjustments030630_CCB.HO.New TB template.PRC Sorting.040210_CCB.Dec03AuditPack.GL.V2 1" xfId="19354"/>
    <cellStyle name="_IAS Adjustments030630_CCB.HO.New TB template.PRC Sorting.040210_CCB.Dec03AuditPack.GL.V2 1 2" xfId="19357"/>
    <cellStyle name="_IAS Adjustments030630_CCB.HO.New TB template.PRC Sorting.040210_CCB.Dec03AuditPack.GL.V2 2" xfId="19359"/>
    <cellStyle name="_IAS Adjustments030630_CCB.HO.New TB template.PRC Sorting.040210_CCB.Dec03AuditPack.GL.V2 2 2" xfId="19360"/>
    <cellStyle name="_IAS Adjustments030630_CCB.HO.New TB template.PRC Sorting.040210_CCB.Dec03AuditPack.GL.V2 3" xfId="19362"/>
    <cellStyle name="_IAS Adjustments030630_CCB.HO.New TB template.PRC Sorting.040210_CCB.Dec03AuditPack.GL.V2_New Polyol Consignment 31.12.2008_v2" xfId="19363"/>
    <cellStyle name="_IAS Adjustments030630_CCB.HO.New TB template.PRC Sorting.040210_CCB.Dec03AuditPack.GL.V2_New Polyol Consignment 31.12.2008_v2 1" xfId="19365"/>
    <cellStyle name="_IAS Adjustments030630_CCB.HO.New TB template.PRC Sorting.040210_CCB.Dec03AuditPack.GL.V2_New Polyol Consignment 31.12.2008_v2 1 2" xfId="19366"/>
    <cellStyle name="_IAS Adjustments030630_CCB.HO.New TB template.PRC Sorting.040210_CCB.Dec03AuditPack.GL.V2_New Polyol Consignment 31.12.2008_v2 2" xfId="19367"/>
    <cellStyle name="_IAS Adjustments030630_CCB.HO.New TB template.PRC Sorting.040210_CCB.Dec03AuditPack.GL.V2_New Polyol Consignment 31.12.2008_v2 2 2" xfId="19368"/>
    <cellStyle name="_IAS Adjustments030630_CCB.HO.New TB template.PRC Sorting.040210_CCB.Dec03AuditPack.GL.V2_New Polyol Consignment 31.12.2008_v2 3" xfId="19369"/>
    <cellStyle name="_IAS Adjustments030630_CCB.HO.New TB template.PRC Sorting.040210_CCB.Dec03AuditPack.GL.V2_RPT-Evergreen-2006~2008 (RMB)" xfId="19370"/>
    <cellStyle name="_IAS Adjustments030630_CCB.HO.New TB template.PRC Sorting.040210_CCB.Dec03AuditPack.GL.V2_RPT-Evergreen-2006~2008 (RMB) 2" xfId="19371"/>
    <cellStyle name="_IAS Adjustments030630_CCB.HO.New TB template.PRC Sorting.040210_RPT-Evergreen-2006~2008 (RMB)" xfId="19372"/>
    <cellStyle name="_IAS Adjustments030630_CCB.HO.New TB template.PRC Sorting.040210_RPT-Evergreen-2006~2008 (RMB) 2" xfId="13921"/>
    <cellStyle name="_IAS Adjustments030630_New Polyol Consignment 31.12.2008_v2" xfId="9958"/>
    <cellStyle name="_IAS Adjustments030630_New Polyol Consignment 31.12.2008_v2 1" xfId="14690"/>
    <cellStyle name="_IAS Adjustments030630_New Polyol Consignment 31.12.2008_v2 1 2" xfId="14694"/>
    <cellStyle name="_IAS Adjustments030630_New Polyol Consignment 31.12.2008_v2 2" xfId="4684"/>
    <cellStyle name="_IAS Adjustments030630_New Polyol Consignment 31.12.2008_v2 2 2" xfId="14696"/>
    <cellStyle name="_IAS Adjustments030630_New Polyol Consignment 31.12.2008_v2 3" xfId="14698"/>
    <cellStyle name="_IAS Adjustments030630_RPT-Evergreen-2006~2008 (RMB)" xfId="14702"/>
    <cellStyle name="_IAS Adjustments030630_RPT-Evergreen-2006~2008 (RMB) 2" xfId="14704"/>
    <cellStyle name="_I-Daxin20061231" xfId="13401"/>
    <cellStyle name="_I-Daxin20061231 2" xfId="13405"/>
    <cellStyle name="_I-Daxin20061231 2 2" xfId="19374"/>
    <cellStyle name="_I-Daxin20061231 3" xfId="19377"/>
    <cellStyle name="_I-Daxin20061231 3 2" xfId="5574"/>
    <cellStyle name="_I-Daxin20061231 4" xfId="1769"/>
    <cellStyle name="_I-Daxin20061231 5" xfId="12125"/>
    <cellStyle name="_I-FuHui 0818" xfId="9602"/>
    <cellStyle name="_I-FuHui 0818 1" xfId="5778"/>
    <cellStyle name="_I-FuHui 0818 1 2" xfId="19378"/>
    <cellStyle name="_I-FuHui 0818 2" xfId="18244"/>
    <cellStyle name="_I-FuHui 0818 2 2" xfId="19379"/>
    <cellStyle name="_I-FuHui 0818 3" xfId="19381"/>
    <cellStyle name="_I-FuHui completed with 1 OS" xfId="19383"/>
    <cellStyle name="_I-FuHui completed with 1 OS 1" xfId="19385"/>
    <cellStyle name="_I-FuHui completed with 1 OS 1 2" xfId="19389"/>
    <cellStyle name="_I-FuHui completed with 1 OS 2" xfId="19392"/>
    <cellStyle name="_I-FuHui completed with 1 OS 2 2" xfId="927"/>
    <cellStyle name="_I-FuHui completed with 1 OS 3" xfId="11862"/>
    <cellStyle name="_I-KaiHui" xfId="16433"/>
    <cellStyle name="_I-KaiHui 1" xfId="19395"/>
    <cellStyle name="_I-KaiHui 1 2" xfId="19397"/>
    <cellStyle name="_I-KaiHui 2" xfId="16437"/>
    <cellStyle name="_I-KaiHui 2 2" xfId="19399"/>
    <cellStyle name="_I-KaiHui 3" xfId="19401"/>
    <cellStyle name="_I-KaiHui_C600 - PUD Aug 2007" xfId="19403"/>
    <cellStyle name="_I-KaiHui_C600 - PUD Aug 2007 1" xfId="19405"/>
    <cellStyle name="_I-KaiHui_C600 - PUD Aug 2007 1 2" xfId="19406"/>
    <cellStyle name="_I-KaiHui_C600 - PUD Aug 2007 2" xfId="19407"/>
    <cellStyle name="_I-KaiHui_C600 - PUD Aug 2007 2 2" xfId="19408"/>
    <cellStyle name="_I-KaiHui_C600 - PUD Aug 2007 3" xfId="19411"/>
    <cellStyle name="_I-KaiHui_Note 18 - PUD" xfId="19413"/>
    <cellStyle name="_I-KaiHui_Note 18 - PUD 1" xfId="19414"/>
    <cellStyle name="_I-KaiHui_Note 18 - PUD 1 2" xfId="19415"/>
    <cellStyle name="_I-KaiHui_Note 18 - PUD 2" xfId="3228"/>
    <cellStyle name="_I-KaiHui_Note 18 - PUD 2 2" xfId="13577"/>
    <cellStyle name="_I-KaiHui_Note 18 - PUD 3" xfId="19417"/>
    <cellStyle name="_I-KaiHui_PUD breakdown (25 May 07)" xfId="19418"/>
    <cellStyle name="_I-KaiHui_PUD breakdown (25 May 07) 1" xfId="19420"/>
    <cellStyle name="_I-KaiHui_PUD breakdown (25 May 07) 1 2" xfId="19421"/>
    <cellStyle name="_I-KaiHui_PUD breakdown (25 May 07) 2" xfId="19422"/>
    <cellStyle name="_I-KaiHui_PUD breakdown (25 May 07) 2 2" xfId="19423"/>
    <cellStyle name="_I-KaiHui_PUD breakdown (25 May 07) 3" xfId="19426"/>
    <cellStyle name="_I-KaiHui_PUD by company (26 May 07)" xfId="9372"/>
    <cellStyle name="_I-KaiHui_PUD by company (26 May 07) 1" xfId="19427"/>
    <cellStyle name="_I-KaiHui_PUD by company (26 May 07) 1 2" xfId="19430"/>
    <cellStyle name="_I-KaiHui_PUD by company (26 May 07) 2" xfId="19433"/>
    <cellStyle name="_I-KaiHui_PUD by company (26 May 07) 2 2" xfId="19435"/>
    <cellStyle name="_I-KaiHui_PUD by company (26 May 07) 3" xfId="19436"/>
    <cellStyle name="_I-KaiHui_PUD by company (3 Sep 07)" xfId="19437"/>
    <cellStyle name="_I-KaiHui_PUD by company (3 Sep 07) 1" xfId="9864"/>
    <cellStyle name="_I-KaiHui_PUD by company (3 Sep 07) 1 2" xfId="19438"/>
    <cellStyle name="_I-KaiHui_PUD by company (3 Sep 07) 2" xfId="19441"/>
    <cellStyle name="_I-KaiHui_PUD by company (3 Sep 07) 2 2" xfId="19443"/>
    <cellStyle name="_I-KaiHui_PUD by company (3 Sep 07) 3" xfId="19446"/>
    <cellStyle name="_I-KaiHui_PUD to client" xfId="19448"/>
    <cellStyle name="_I-KaiHui_PUD to client 1" xfId="19449"/>
    <cellStyle name="_I-KaiHui_PUD to client 1 2" xfId="19451"/>
    <cellStyle name="_I-KaiHui_PUD to client 2" xfId="7052"/>
    <cellStyle name="_I-KaiHui_PUD to client 2 2" xfId="7060"/>
    <cellStyle name="_I-KaiHui_PUD to client 3" xfId="7169"/>
    <cellStyle name="_int rate" xfId="19452"/>
    <cellStyle name="_int rate 2" xfId="6864"/>
    <cellStyle name="_int rate 3" xfId="6870"/>
    <cellStyle name="_int rate_package" xfId="19331"/>
    <cellStyle name="_int rate_package 2" xfId="16128"/>
    <cellStyle name="_int rate_package 3" xfId="19453"/>
    <cellStyle name="_int rate_package_disclousure need provide by management" xfId="19454"/>
    <cellStyle name="_int rate_package_disclousure need provide by management 2" xfId="6855"/>
    <cellStyle name="_int rate_package_disclousure need provide by management 2 2" xfId="19455"/>
    <cellStyle name="_int rate_package_disclousure need provide by management 3" xfId="5376"/>
    <cellStyle name="_int rate_package_disclousure need provide by management 3 2" xfId="19456"/>
    <cellStyle name="_int rate_package_disclousure need provide by management 4" xfId="5367"/>
    <cellStyle name="_int rate_package_disclousure need provide by management 5" xfId="17223"/>
    <cellStyle name="_int rate_package_YTH EY Reporting Package-2005-james" xfId="19457"/>
    <cellStyle name="_int rate_package_YTH EY Reporting Package-2005-james 2" xfId="19461"/>
    <cellStyle name="_int rate_package_YTH EY Reporting Package-2005-james 3" xfId="6753"/>
    <cellStyle name="_int rate_reporting K&amp;J" xfId="17589"/>
    <cellStyle name="_int rate_reporting K&amp;J 05" xfId="12787"/>
    <cellStyle name="_int rate_reporting K&amp;J 05 2" xfId="19464"/>
    <cellStyle name="_int rate_reporting K&amp;J 05 3" xfId="16016"/>
    <cellStyle name="_int rate_reporting K&amp;J 05_disclousure need provide by management" xfId="19465"/>
    <cellStyle name="_int rate_reporting K&amp;J 05_disclousure need provide by management 2" xfId="19467"/>
    <cellStyle name="_int rate_reporting K&amp;J 05_disclousure need provide by management 3" xfId="19468"/>
    <cellStyle name="_int rate_reporting K&amp;J 05_YTH EY Reporting Package-2005-james" xfId="7123"/>
    <cellStyle name="_int rate_reporting K&amp;J 05_YTH EY Reporting Package-2005-james 2" xfId="7125"/>
    <cellStyle name="_int rate_reporting K&amp;J 05_YTH EY Reporting Package-2005-james 2 2" xfId="4494"/>
    <cellStyle name="_int rate_reporting K&amp;J 05_YTH EY Reporting Package-2005-james 3" xfId="19469"/>
    <cellStyle name="_int rate_reporting K&amp;J 05_YTH EY Reporting Package-2005-james 3 2" xfId="19471"/>
    <cellStyle name="_int rate_reporting K&amp;J 05_YTH EY Reporting Package-2005-james 4" xfId="19473"/>
    <cellStyle name="_int rate_reporting K&amp;J 05_YTH EY Reporting Package-2005-james 5" xfId="19476"/>
    <cellStyle name="_int rate_reporting K&amp;J 2" xfId="19478"/>
    <cellStyle name="_int rate_reporting K&amp;J 3" xfId="19480"/>
    <cellStyle name="_int rate_reporting K&amp;J_disclousure need provide by management" xfId="19482"/>
    <cellStyle name="_int rate_reporting K&amp;J_disclousure need provide by management 2" xfId="19486"/>
    <cellStyle name="_int rate_reporting K&amp;J_disclousure need provide by management 3" xfId="8226"/>
    <cellStyle name="_int rate_reporting K&amp;J_YTH EY Reporting Package-2005-james" xfId="11220"/>
    <cellStyle name="_int rate_reporting K&amp;J_YTH EY Reporting Package-2005-james 2" xfId="19487"/>
    <cellStyle name="_int rate_reporting K&amp;J_YTH EY Reporting Package-2005-james 2 2" xfId="19489"/>
    <cellStyle name="_int rate_reporting K&amp;J_YTH EY Reporting Package-2005-james 3" xfId="19493"/>
    <cellStyle name="_int rate_reporting K&amp;J_YTH EY Reporting Package-2005-james 3 2" xfId="19496"/>
    <cellStyle name="_int rate_reporting K&amp;J_YTH EY Reporting Package-2005-james 4" xfId="4179"/>
    <cellStyle name="_int rate_reporting K&amp;J_YTH EY Reporting Package-2005-james 5" xfId="19499"/>
    <cellStyle name="_Inventory analysis on Aug.,04" xfId="19502"/>
    <cellStyle name="_Inventory analysis on Aug.,04 2" xfId="19504"/>
    <cellStyle name="_Inventory analysis on Aug.,04_MSK F303, F411 (backup) V2" xfId="15849"/>
    <cellStyle name="_Inventory analysis on Aug.,04_MSK F303, F411 (backup) V2 2" xfId="15851"/>
    <cellStyle name="_Inventory analysis on Aug.,04_NSK HK Ltd-Dec 05 WP" xfId="19506"/>
    <cellStyle name="_Inventory analysis on Aug.,04_NSK HK Ltd-Dec 05 WP 2" xfId="19508"/>
    <cellStyle name="_Inventory analysis on Aug.,04_NSK-Jun 05 - for review" xfId="10991"/>
    <cellStyle name="_Inventory analysis on Aug.,04_NSK-Jun 05 - for review 2" xfId="10992"/>
    <cellStyle name="_Inventory analysis on Aug.,04_NSK-Jun 05 - for review_MSK F303, F411 (backup) V2" xfId="18479"/>
    <cellStyle name="_Inventory analysis on Aug.,04_NSK-Jun 05 - for review_MSK F303, F411 (backup) V2 2" xfId="1299"/>
    <cellStyle name="_Inventory analysis on Aug.,04_NSK-Jun 05 - for review_NSK HK Ltd-Dec 05 WP" xfId="19510"/>
    <cellStyle name="_Inventory analysis on Aug.,04_NSK-Jun 05 - for review_NSK HK Ltd-Dec 05 WP 2" xfId="19511"/>
    <cellStyle name="_Inventory analysis on Aug.,04_NSK-Jun 05 - for review_NSK HK Ltd-Dec 05 WP_updated P" xfId="18029"/>
    <cellStyle name="_Inventory analysis on Aug.,04_NSK-Jun 05 - for review_NSK HK Ltd-Dec 05 WP_updated P 2" xfId="18032"/>
    <cellStyle name="_Inventory Report Mar &amp; Apr" xfId="19512"/>
    <cellStyle name="_Inventory Report Mar &amp; Apr 2" xfId="19513"/>
    <cellStyle name="_Inventory Report Mar &amp; Apr_MSK F303, F411 (backup) V2" xfId="19514"/>
    <cellStyle name="_Inventory Report Mar &amp; Apr_MSK F303, F411 (backup) V2 2" xfId="19516"/>
    <cellStyle name="_Inventory Report Mar &amp; Apr_NSK HK Ltd-Dec 05 WP" xfId="19518"/>
    <cellStyle name="_Inventory Report Mar &amp; Apr_NSK HK Ltd-Dec 05 WP 2" xfId="19520"/>
    <cellStyle name="_Inventory Report Mar &amp; Apr_NSK-Jun 05 - for review" xfId="8473"/>
    <cellStyle name="_Inventory Report Mar &amp; Apr_NSK-Jun 05 - for review 2" xfId="8475"/>
    <cellStyle name="_Inventory Report Mar &amp; Apr_NSK-Jun 05 - for review_MSK F303, F411 (backup) V2" xfId="12664"/>
    <cellStyle name="_Inventory Report Mar &amp; Apr_NSK-Jun 05 - for review_MSK F303, F411 (backup) V2 2" xfId="19522"/>
    <cellStyle name="_Inventory Report Mar &amp; Apr_NSK-Jun 05 - for review_NSK HK Ltd-Dec 05 WP" xfId="19524"/>
    <cellStyle name="_Inventory Report Mar &amp; Apr_NSK-Jun 05 - for review_NSK HK Ltd-Dec 05 WP 2" xfId="17853"/>
    <cellStyle name="_Inventory Report Mar &amp; Apr_NSK-Jun 05 - for review_NSK HK Ltd-Dec 05 WP_updated P" xfId="19526"/>
    <cellStyle name="_Inventory Report Mar &amp; Apr_NSK-Jun 05 - for review_NSK HK Ltd-Dec 05 WP_updated P 2" xfId="6584"/>
    <cellStyle name="_IPE Group Limited_reporting package_2005" xfId="19527"/>
    <cellStyle name="_IPE Group Limited_reporting package_2005 1" xfId="19529"/>
    <cellStyle name="_IPE Group Limited_reporting package_2005 1 2" xfId="19530"/>
    <cellStyle name="_IPE Group Limited_reporting package_2005 2" xfId="19532"/>
    <cellStyle name="_IPE Group Limited_reporting package_2005 2 2" xfId="19534"/>
    <cellStyle name="_IPE Group Limited_reporting package_2005 3" xfId="6310"/>
    <cellStyle name="_IPE Group Limited_reporting package_2005 4" xfId="3327"/>
    <cellStyle name="_IPE Group Limited_reporting package_2005 5" xfId="7373"/>
    <cellStyle name="_J - Sept 2004" xfId="11820"/>
    <cellStyle name="_J - Sept 2004 2" xfId="11824"/>
    <cellStyle name="_J - Sept 2004 2 2" xfId="11825"/>
    <cellStyle name="_J - Sept 2004 3" xfId="11828"/>
    <cellStyle name="_J - Sept 2004 3 2" xfId="11831"/>
    <cellStyle name="_J03V2" xfId="19535"/>
    <cellStyle name="_J03V2 2" xfId="19536"/>
    <cellStyle name="_Job list_Jinzhou_07" xfId="18116"/>
    <cellStyle name="_Job list_Jinzhou_07 1" xfId="15680"/>
    <cellStyle name="_Job list_Jinzhou_07 1 2" xfId="15684"/>
    <cellStyle name="_Job list_Jinzhou_07 2" xfId="15689"/>
    <cellStyle name="_Job list_Jinzhou_07 2 2" xfId="19537"/>
    <cellStyle name="_Job list_Jinzhou_07 3" xfId="19539"/>
    <cellStyle name="_Job list_Jinzhou_07_RPT-Evergreen-2006~2008 (RMB)" xfId="19541"/>
    <cellStyle name="_Job list_Jinzhou_07_RPT-Evergreen-2006~2008 (RMB) 2" xfId="19542"/>
    <cellStyle name="_K - Yingfu Developer" xfId="19546"/>
    <cellStyle name="_K - Yingfu Developer 1" xfId="19547"/>
    <cellStyle name="_K - Yingfu Developer 1 2" xfId="15395"/>
    <cellStyle name="_K - Yingfu Developer 2" xfId="19549"/>
    <cellStyle name="_K - Yingfu Developer 2 2" xfId="19550"/>
    <cellStyle name="_K - Yingfu Developer 3" xfId="4219"/>
    <cellStyle name="_K as at 3-2-2007" xfId="19551"/>
    <cellStyle name="_K as at 3-2-2007 1" xfId="19553"/>
    <cellStyle name="_K as at 3-2-2007 1 2" xfId="19555"/>
    <cellStyle name="_K as at 3-2-2007 2" xfId="19557"/>
    <cellStyle name="_K as at 3-2-2007 2 2" xfId="19560"/>
    <cellStyle name="_K as at 3-2-2007 3" xfId="18377"/>
    <cellStyle name="_K as from CW" xfId="19562"/>
    <cellStyle name="_K as from CW 1" xfId="14911"/>
    <cellStyle name="_K as from CW 1 2" xfId="19563"/>
    <cellStyle name="_K as from CW 2" xfId="19565"/>
    <cellStyle name="_K as from CW 2 2" xfId="19566"/>
    <cellStyle name="_K as from CW 3" xfId="19568"/>
    <cellStyle name="_K_Worth_-_（君兆）2006年1-12月审计表格" xfId="6295"/>
    <cellStyle name="_K_Worth_-_（君兆）2006年1-12月审计表格 1" xfId="19569"/>
    <cellStyle name="_K_Worth_-_（君兆）2006年1-12月审计表格 1 2" xfId="19571"/>
    <cellStyle name="_K_Worth_-_（君兆）2006年1-12月审计表格 2" xfId="19572"/>
    <cellStyle name="_K_Worth_-_（君兆）2006年1-12月审计表格 2 2" xfId="18717"/>
    <cellStyle name="_K_Worth_-_（君兆）2006年1-12月审计表格 3" xfId="19574"/>
    <cellStyle name="_K_Worth_-_2006年1-12月中天盈审计表格" xfId="19576"/>
    <cellStyle name="_K_Worth_-_2006年1-12月中天盈审计表格 1" xfId="19579"/>
    <cellStyle name="_K_Worth_-_2006年1-12月中天盈审计表格 1 2" xfId="19580"/>
    <cellStyle name="_K_Worth_-_2006年1-12月中天盈审计表格 2" xfId="19582"/>
    <cellStyle name="_K_Worth_-_2006年1-12月中天盈审计表格 2 2" xfId="19585"/>
    <cellStyle name="_K_Worth_-_2006年1-12月中天盈审计表格 3" xfId="19588"/>
    <cellStyle name="_K_Worth_-_2006年1-12月中天盈审计表格_C600 - PUD Aug 2007" xfId="15642"/>
    <cellStyle name="_K_Worth_-_2006年1-12月中天盈审计表格_C600 - PUD Aug 2007 1" xfId="19590"/>
    <cellStyle name="_K_Worth_-_2006年1-12月中天盈审计表格_C600 - PUD Aug 2007 1 2" xfId="3040"/>
    <cellStyle name="_K_Worth_-_2006年1-12月中天盈审计表格_C600 - PUD Aug 2007 2" xfId="19592"/>
    <cellStyle name="_K_Worth_-_2006年1-12月中天盈审计表格_C600 - PUD Aug 2007 2 2" xfId="19593"/>
    <cellStyle name="_K_Worth_-_2006年1-12月中天盈审计表格_C600 - PUD Aug 2007 3" xfId="19594"/>
    <cellStyle name="_K_Worth_-_2006年1-12月中天盈审计表格_Note 18 - PUD" xfId="16145"/>
    <cellStyle name="_K_Worth_-_2006年1-12月中天盈审计表格_Note 18 - PUD 1" xfId="16147"/>
    <cellStyle name="_K_Worth_-_2006年1-12月中天盈审计表格_Note 18 - PUD 1 2" xfId="16150"/>
    <cellStyle name="_K_Worth_-_2006年1-12月中天盈审计表格_Note 18 - PUD 2" xfId="16153"/>
    <cellStyle name="_K_Worth_-_2006年1-12月中天盈审计表格_Note 18 - PUD 2 2" xfId="16156"/>
    <cellStyle name="_K_Worth_-_2006年1-12月中天盈审计表格_Note 18 - PUD 3" xfId="16162"/>
    <cellStyle name="_K_Worth_-_2006年1-12月中天盈审计表格_PUD breakdown (25 May 07)" xfId="19595"/>
    <cellStyle name="_K_Worth_-_2006年1-12月中天盈审计表格_PUD breakdown (25 May 07) 1" xfId="6830"/>
    <cellStyle name="_K_Worth_-_2006年1-12月中天盈审计表格_PUD breakdown (25 May 07) 1 2" xfId="19597"/>
    <cellStyle name="_K_Worth_-_2006年1-12月中天盈审计表格_PUD breakdown (25 May 07) 2" xfId="19599"/>
    <cellStyle name="_K_Worth_-_2006年1-12月中天盈审计表格_PUD breakdown (25 May 07) 2 2" xfId="19601"/>
    <cellStyle name="_K_Worth_-_2006年1-12月中天盈审计表格_PUD breakdown (25 May 07) 3" xfId="19603"/>
    <cellStyle name="_K_Worth_-_2006年1-12月中天盈审计表格_PUD by company (26 May 07)" xfId="2449"/>
    <cellStyle name="_K_Worth_-_2006年1-12月中天盈审计表格_PUD by company (26 May 07) 1" xfId="19605"/>
    <cellStyle name="_K_Worth_-_2006年1-12月中天盈审计表格_PUD by company (26 May 07) 1 2" xfId="19606"/>
    <cellStyle name="_K_Worth_-_2006年1-12月中天盈审计表格_PUD by company (26 May 07) 2" xfId="13402"/>
    <cellStyle name="_K_Worth_-_2006年1-12月中天盈审计表格_PUD by company (26 May 07) 2 2" xfId="13406"/>
    <cellStyle name="_K_Worth_-_2006年1-12月中天盈审计表格_PUD by company (26 May 07) 3" xfId="19607"/>
    <cellStyle name="_K_Worth_-_2006年1-12月中天盈审计表格_PUD by company (3 Sep 07)" xfId="19608"/>
    <cellStyle name="_K_Worth_-_2006年1-12月中天盈审计表格_PUD by company (3 Sep 07) 1" xfId="19609"/>
    <cellStyle name="_K_Worth_-_2006年1-12月中天盈审计表格_PUD by company (3 Sep 07) 1 2" xfId="19611"/>
    <cellStyle name="_K_Worth_-_2006年1-12月中天盈审计表格_PUD by company (3 Sep 07) 2" xfId="10542"/>
    <cellStyle name="_K_Worth_-_2006年1-12月中天盈审计表格_PUD by company (3 Sep 07) 2 2" xfId="19614"/>
    <cellStyle name="_K_Worth_-_2006年1-12月中天盈审计表格_PUD by company (3 Sep 07) 3" xfId="19616"/>
    <cellStyle name="_K_Worth_-_2006年1-12月中天盈审计表格_PUD to client" xfId="19618"/>
    <cellStyle name="_K_Worth_-_2006年1-12月中天盈审计表格_PUD to client 1" xfId="19619"/>
    <cellStyle name="_K_Worth_-_2006年1-12月中天盈审计表格_PUD to client 1 2" xfId="19620"/>
    <cellStyle name="_K_Worth_-_2006年1-12月中天盈审计表格_PUD to client 2" xfId="19621"/>
    <cellStyle name="_K_Worth_-_2006年1-12月中天盈审计表格_PUD to client 2 2" xfId="19622"/>
    <cellStyle name="_K_Worth_-_2006年1-12月中天盈审计表格_PUD to client 3" xfId="19624"/>
    <cellStyle name="_K_YF_Fixed Assets-12.22" xfId="15131"/>
    <cellStyle name="_K_YF_Fixed Assets-12.22 2" xfId="19625"/>
    <cellStyle name="_K_YF_Fixed Assets-12.22 2 2" xfId="19627"/>
    <cellStyle name="_K_YF_Fixed Assets-12.22 3" xfId="19628"/>
    <cellStyle name="_K_YF_Fixed Assets-12.22 3 2" xfId="19632"/>
    <cellStyle name="_K_YF_Fixed Assets-12.22 4" xfId="19636"/>
    <cellStyle name="_K_YF_Fixed Assets-12.22 5" xfId="19637"/>
    <cellStyle name="_K_Yingfu" xfId="19638"/>
    <cellStyle name="_K_Yingfu (2004-5)" xfId="19640"/>
    <cellStyle name="_K_Yingfu (2004-5) 1" xfId="19641"/>
    <cellStyle name="_K_Yingfu (2004-5) 1 2" xfId="19643"/>
    <cellStyle name="_K_Yingfu (2004-5) 2" xfId="19645"/>
    <cellStyle name="_K_Yingfu (2004-5) 2 2" xfId="19647"/>
    <cellStyle name="_K_Yingfu (2004-5) 3" xfId="10783"/>
    <cellStyle name="_K_Yingfu 1" xfId="19375"/>
    <cellStyle name="_K_Yingfu 1 2" xfId="19649"/>
    <cellStyle name="_K_Yingfu 10" xfId="19653"/>
    <cellStyle name="_K_Yingfu 11" xfId="19654"/>
    <cellStyle name="_K_Yingfu 12" xfId="19655"/>
    <cellStyle name="_K_Yingfu 13" xfId="19657"/>
    <cellStyle name="_K_Yingfu 14" xfId="19659"/>
    <cellStyle name="_K_Yingfu 15" xfId="17286"/>
    <cellStyle name="_K_Yingfu 16" xfId="19660"/>
    <cellStyle name="_K_Yingfu 17" xfId="4806"/>
    <cellStyle name="_K_Yingfu 18" xfId="11137"/>
    <cellStyle name="_K_Yingfu 19" xfId="19662"/>
    <cellStyle name="_K_Yingfu 2" xfId="19663"/>
    <cellStyle name="_K_Yingfu 2 2" xfId="19664"/>
    <cellStyle name="_K_Yingfu 20" xfId="17287"/>
    <cellStyle name="_K_Yingfu 3" xfId="19668"/>
    <cellStyle name="_K_Yingfu 4" xfId="6904"/>
    <cellStyle name="_K_Yingfu 5" xfId="5226"/>
    <cellStyle name="_K_Yingfu 6" xfId="18610"/>
    <cellStyle name="_K_Yingfu 7" xfId="19669"/>
    <cellStyle name="_K_Yingfu 8" xfId="1332"/>
    <cellStyle name="_K_Yingfu 9" xfId="19672"/>
    <cellStyle name="_K200-04" xfId="19674"/>
    <cellStyle name="_K200-04 2" xfId="19675"/>
    <cellStyle name="_K200-04 2 2" xfId="19676"/>
    <cellStyle name="_K200-04 3" xfId="19678"/>
    <cellStyle name="_K200-04 3 2" xfId="19679"/>
    <cellStyle name="_K200-04 4" xfId="19680"/>
    <cellStyle name="_K200-04 5" xfId="19681"/>
    <cellStyle name="_K200-Register &amp; Depreciation-02" xfId="19682"/>
    <cellStyle name="_K200-Register &amp; Depreciation-02 2" xfId="19683"/>
    <cellStyle name="_K200-Register &amp; Depreciation-02 2 2" xfId="18188"/>
    <cellStyle name="_K200-Register &amp; Depreciation-02 3" xfId="19684"/>
    <cellStyle name="_K200-Register &amp; Depreciation-02 3 2" xfId="19685"/>
    <cellStyle name="_K200-Register &amp; Depreciation-02 4" xfId="2516"/>
    <cellStyle name="_K200-Register &amp; Depreciation-02 5" xfId="2836"/>
    <cellStyle name="_key management" xfId="6484"/>
    <cellStyle name="_key management 2" xfId="6488"/>
    <cellStyle name="_key management 2 2" xfId="19686"/>
    <cellStyle name="_key management 3" xfId="8845"/>
    <cellStyle name="_key management 3 2" xfId="8847"/>
    <cellStyle name="_K-HQ" xfId="12676"/>
    <cellStyle name="_K-HQ 1" xfId="9315"/>
    <cellStyle name="_K-HQ 1 2" xfId="19687"/>
    <cellStyle name="_K-HQ 2" xfId="12678"/>
    <cellStyle name="_K-HQ 2 2" xfId="10580"/>
    <cellStyle name="_K-HQ 2 2 2" xfId="19688"/>
    <cellStyle name="_K-HQ 2 3" xfId="19689"/>
    <cellStyle name="_K-HQ 3" xfId="19690"/>
    <cellStyle name="_K-HQ_RPT-Evergreen-2006~2008 (RMB)" xfId="19691"/>
    <cellStyle name="_K-HQ_RPT-Evergreen-2006~2008 (RMB) 2" xfId="19693"/>
    <cellStyle name="_KPMG original version" xfId="11498"/>
    <cellStyle name="_KPMG original version_(中企华)审计评估联合申报明细表.V1" xfId="19695"/>
    <cellStyle name="_KPMG original version_附件1：审计评估联合申报明细表" xfId="19697"/>
    <cellStyle name="_KWG - CLA for March Review" xfId="11131"/>
    <cellStyle name="_KWG - CLA for March Review 1" xfId="19699"/>
    <cellStyle name="_KWG - CLA for March Review 1 2" xfId="19701"/>
    <cellStyle name="_KWG - CLA for March Review 2" xfId="12189"/>
    <cellStyle name="_KWG - CLA for March Review 2 2" xfId="19703"/>
    <cellStyle name="_KWG - CLA for March Review 3" xfId="19704"/>
    <cellStyle name="_KWG Property" xfId="19706"/>
    <cellStyle name="_KWG Property 1" xfId="19707"/>
    <cellStyle name="_KWG Property 1 2" xfId="19708"/>
    <cellStyle name="_KWG Property 2" xfId="19709"/>
    <cellStyle name="_KWG Property 2 2" xfId="19710"/>
    <cellStyle name="_KWG Property 2 2 2" xfId="19711"/>
    <cellStyle name="_KWG Property 2 3" xfId="19712"/>
    <cellStyle name="_KWG Property 3" xfId="19714"/>
    <cellStyle name="_KWG Property_RPT-Evergreen-2006~2008 (RMB)" xfId="19715"/>
    <cellStyle name="_KWG Property_RPT-Evergreen-2006~2008 (RMB) 2" xfId="19718"/>
    <cellStyle name="_Land + construction cost.1" xfId="19719"/>
    <cellStyle name="_Land + construction cost.1 1" xfId="19720"/>
    <cellStyle name="_Land + construction cost.1 1 2" xfId="5235"/>
    <cellStyle name="_Land + construction cost.1 2" xfId="7406"/>
    <cellStyle name="_Land + construction cost.1 2 2" xfId="10875"/>
    <cellStyle name="_Land + construction cost.1 3" xfId="19722"/>
    <cellStyle name="_LAT for Color 1 and 2 for 06" xfId="19724"/>
    <cellStyle name="_LAT for Color 1 and 2 for 06 1" xfId="11320"/>
    <cellStyle name="_LAT for Color 1 and 2 for 06 1 2" xfId="11323"/>
    <cellStyle name="_LAT for Color 1 and 2 for 06 2" xfId="19726"/>
    <cellStyle name="_LAT for Color 1 and 2 for 06 2 2" xfId="19728"/>
    <cellStyle name="_LAT for Color 1 and 2 for 06 3" xfId="19730"/>
    <cellStyle name="_lead format" xfId="19732"/>
    <cellStyle name="_lead format 2" xfId="19735"/>
    <cellStyle name="_lead format_2006年佛山车轮审计资料（安永）" xfId="3351"/>
    <cellStyle name="_lead format_2006年佛山车轮审计资料（安永） 2" xfId="3353"/>
    <cellStyle name="_lead format_2006年佛山车轮审计资料（安永）_OS of F09" xfId="19740"/>
    <cellStyle name="_lead format_2006年佛山车轮审计资料（安永）_OS of F09 2" xfId="19743"/>
    <cellStyle name="_lead format_OS of F09" xfId="19745"/>
    <cellStyle name="_lead format_OS of F09 2" xfId="19747"/>
    <cellStyle name="_lead format_公司信息（往来款函证）" xfId="19748"/>
    <cellStyle name="_lead format_公司信息（往来款函证） 2" xfId="19749"/>
    <cellStyle name="_lead format_公司信息（往来款函证）_2006年佛山车轮审计资料（安永）" xfId="19751"/>
    <cellStyle name="_lead format_公司信息（往来款函证）_2006年佛山车轮审计资料（安永） 2" xfId="19752"/>
    <cellStyle name="_lead format_公司信息（往来款函证）_2006年佛山车轮审计资料（安永）_OS of F09" xfId="19753"/>
    <cellStyle name="_lead format_公司信息（往来款函证）_2006年佛山车轮审计资料（安永）_OS of F09 2" xfId="19754"/>
    <cellStyle name="_lead format_公司信息（往来款函证）_OS of F09" xfId="19758"/>
    <cellStyle name="_lead format_公司信息（往来款函证）_OS of F09 2" xfId="19759"/>
    <cellStyle name="_leon" xfId="19760"/>
    <cellStyle name="_leon 2" xfId="19763"/>
    <cellStyle name="_leon 3" xfId="19764"/>
    <cellStyle name="_long term loan - others 300504" xfId="19765"/>
    <cellStyle name="_long term loan - others 300504_(中企华)审计评估联合申报明细表.V1" xfId="19766"/>
    <cellStyle name="_long term loan - others 300504_KPMG original version" xfId="19767"/>
    <cellStyle name="_long term loan - others 300504_KPMG original version_(中企华)审计评估联合申报明细表.V1" xfId="19768"/>
    <cellStyle name="_long term loan - others 300504_KPMG original version_附件1：审计评估联合申报明细表" xfId="19770"/>
    <cellStyle name="_long term loan - others 300504_Shenhua PBC package 050530" xfId="19771"/>
    <cellStyle name="_long term loan - others 300504_Shenhua PBC package 050530_(中企华)审计评估联合申报明细表.V1" xfId="19773"/>
    <cellStyle name="_long term loan - others 300504_Shenhua PBC package 050530_附件1：审计评估联合申报明细表" xfId="10290"/>
    <cellStyle name="_long term loan - others 300504_审计调查表.V3" xfId="19774"/>
    <cellStyle name="_long term loan - others 300504_附件1：审计评估联合申报明细表" xfId="7193"/>
    <cellStyle name="_M-A100-consolidation TB-2004 (29.1.07)" xfId="19776"/>
    <cellStyle name="_M-A100-consolidation TB-2004 (29.1.07) 1" xfId="19779"/>
    <cellStyle name="_M-A100-consolidation TB-2004 (29.1.07) 1 2" xfId="17392"/>
    <cellStyle name="_M-A100-consolidation TB-2004 (29.1.07) 2" xfId="4093"/>
    <cellStyle name="_M-A100-consolidation TB-2004 (29.1.07) 2 2" xfId="4100"/>
    <cellStyle name="_M-A100-consolidation TB-2004 (29.1.07) 2 2 2" xfId="14924"/>
    <cellStyle name="_M-A100-consolidation TB-2004 (29.1.07) 2 3" xfId="14926"/>
    <cellStyle name="_M-A100-consolidation TB-2004 (29.1.07) 3" xfId="4106"/>
    <cellStyle name="_M-A100-consolidation TB-2004 (29.1.07)_RPT-Evergreen-2006~2008 (RMB)" xfId="18186"/>
    <cellStyle name="_M-A100-consolidation TB-2004 (29.1.07)_RPT-Evergreen-2006~2008 (RMB) 2" xfId="19781"/>
    <cellStyle name="_Meifu adj breakdown" xfId="19782"/>
    <cellStyle name="_Meifu adj breakdown 1" xfId="19784"/>
    <cellStyle name="_Meifu adj breakdown 1 2" xfId="19786"/>
    <cellStyle name="_Meifu adj breakdown 2" xfId="15838"/>
    <cellStyle name="_Meifu adj breakdown 2 2" xfId="15841"/>
    <cellStyle name="_Meifu adj breakdown 3" xfId="15843"/>
    <cellStyle name="_Mould Co 2Q05" xfId="19787"/>
    <cellStyle name="_Mould Co 2Q05 1" xfId="19790"/>
    <cellStyle name="_Mould Co 2Q05 1 2" xfId="19791"/>
    <cellStyle name="_Mould Co 2Q05 2" xfId="17511"/>
    <cellStyle name="_Mould Co 2Q05 2 2" xfId="17515"/>
    <cellStyle name="_Mould Co 2Q05 2 2 2" xfId="17518"/>
    <cellStyle name="_Mould Co 2Q05 2 3" xfId="17520"/>
    <cellStyle name="_Mould Co 2Q05 3" xfId="19793"/>
    <cellStyle name="_Mould Co 2Q05_RPT-Evergreen-2006~2008 (RMB)" xfId="19794"/>
    <cellStyle name="_Mould Co 2Q05_RPT-Evergreen-2006~2008 (RMB) 2" xfId="19796"/>
    <cellStyle name="_Multiple" xfId="9211"/>
    <cellStyle name="_Multiple 1" xfId="19799"/>
    <cellStyle name="_Multiple 1 2" xfId="17412"/>
    <cellStyle name="_Multiple 2" xfId="9213"/>
    <cellStyle name="_Multiple 2 2" xfId="19800"/>
    <cellStyle name="_Multiple 2 2 2" xfId="19801"/>
    <cellStyle name="_Multiple 2 3" xfId="19802"/>
    <cellStyle name="_Multiple 3" xfId="19803"/>
    <cellStyle name="_MultipleSpace" xfId="19804"/>
    <cellStyle name="_MultipleSpace 1" xfId="8994"/>
    <cellStyle name="_MultipleSpace 1 2" xfId="8996"/>
    <cellStyle name="_MultipleSpace 2" xfId="19808"/>
    <cellStyle name="_MultipleSpace 2 2" xfId="9126"/>
    <cellStyle name="_MultipleSpace 2 2 2" xfId="19810"/>
    <cellStyle name="_MultipleSpace 2 3" xfId="9146"/>
    <cellStyle name="_MultipleSpace 3" xfId="19813"/>
    <cellStyle name="_N" xfId="19815"/>
    <cellStyle name="_N - Payables" xfId="19817"/>
    <cellStyle name="_N - Payables 1" xfId="19819"/>
    <cellStyle name="_N - Payables 1 2" xfId="18130"/>
    <cellStyle name="_N - Payables 2" xfId="16495"/>
    <cellStyle name="_N - Payables 2 2" xfId="16498"/>
    <cellStyle name="_N - Payables 3" xfId="19821"/>
    <cellStyle name="_N 1" xfId="19823"/>
    <cellStyle name="_N 1 2" xfId="19825"/>
    <cellStyle name="_N 10" xfId="19826"/>
    <cellStyle name="_N 11" xfId="19828"/>
    <cellStyle name="_N 12" xfId="19798"/>
    <cellStyle name="_N 13" xfId="19830"/>
    <cellStyle name="_N 14" xfId="16768"/>
    <cellStyle name="_N 15" xfId="12554"/>
    <cellStyle name="_N 16" xfId="19832"/>
    <cellStyle name="_N 17" xfId="19835"/>
    <cellStyle name="_N 18" xfId="19837"/>
    <cellStyle name="_N 19" xfId="16753"/>
    <cellStyle name="_N 2" xfId="19839"/>
    <cellStyle name="_N 2 2" xfId="19842"/>
    <cellStyle name="_N 2 2 2" xfId="19846"/>
    <cellStyle name="_N 2 3" xfId="19848"/>
    <cellStyle name="_N 2 3 2" xfId="19850"/>
    <cellStyle name="_N 2 4" xfId="19852"/>
    <cellStyle name="_N 2 5" xfId="19855"/>
    <cellStyle name="_N 2_长珠兴调整分录" xfId="19857"/>
    <cellStyle name="_N 2_长珠兴调整分录 2" xfId="19859"/>
    <cellStyle name="_N 20" xfId="12555"/>
    <cellStyle name="_N 21" xfId="19833"/>
    <cellStyle name="_N 3" xfId="19860"/>
    <cellStyle name="_N 3 2" xfId="19861"/>
    <cellStyle name="_N 4" xfId="19863"/>
    <cellStyle name="_N 5" xfId="4026"/>
    <cellStyle name="_N 6" xfId="19864"/>
    <cellStyle name="_N 7" xfId="19865"/>
    <cellStyle name="_N 8" xfId="16682"/>
    <cellStyle name="_N 9" xfId="19866"/>
    <cellStyle name="_N_2006年佛山车轮审计资料（安永）" xfId="19867"/>
    <cellStyle name="_N_2006年佛山车轮审计资料（安永） 2" xfId="19868"/>
    <cellStyle name="_N_RPT-Evergreen-2006~2008 (RMB)" xfId="19869"/>
    <cellStyle name="_N_RPT-Evergreen-2006~2008 (RMB) 2" xfId="19872"/>
    <cellStyle name="_N_SA_广州珠江湾_2004~2007" xfId="19873"/>
    <cellStyle name="_N_SA_广州珠江湾_2004~2007 2" xfId="19874"/>
    <cellStyle name="_N_SA_广州珠江湾_2004~2007 3" xfId="19876"/>
    <cellStyle name="_N_SA_广州珠江湾_2004~2007 4" xfId="19878"/>
    <cellStyle name="_N_TB_CX_2006-2009" xfId="19880"/>
    <cellStyle name="_N_TB_CX_2006-2009 2" xfId="19881"/>
    <cellStyle name="_N_TB_CX_2006-2009 3" xfId="14388"/>
    <cellStyle name="_N_updated P" xfId="11127"/>
    <cellStyle name="_N_updated P 2" xfId="11133"/>
    <cellStyle name="_N_长珠兴调整分录" xfId="18477"/>
    <cellStyle name="_N_长珠兴调整分录 2" xfId="12376"/>
    <cellStyle name="_N100" xfId="7886"/>
    <cellStyle name="_N100 2" xfId="5726"/>
    <cellStyle name="_N100 2 2" xfId="19882"/>
    <cellStyle name="_N100 2 3" xfId="19883"/>
    <cellStyle name="_N100 3" xfId="19886"/>
    <cellStyle name="_N100 4" xfId="4588"/>
    <cellStyle name="_N100_2006年佛山车轮审计资料（安永）" xfId="19887"/>
    <cellStyle name="_N100_2006年佛山车轮审计资料（安永） 2" xfId="19888"/>
    <cellStyle name="_N100_TB_CX_2006-2009" xfId="19889"/>
    <cellStyle name="_N100_TB_CX_2006-2009 2" xfId="19890"/>
    <cellStyle name="_N100_TB_CX_2006-2009 3" xfId="19891"/>
    <cellStyle name="_N100_updated P" xfId="19892"/>
    <cellStyle name="_N100_updated P 2" xfId="19893"/>
    <cellStyle name="_N100_长珠兴调整分录" xfId="792"/>
    <cellStyle name="_N100_长珠兴调整分录 2" xfId="2809"/>
    <cellStyle name="_N210-AP subseq sett" xfId="12610"/>
    <cellStyle name="_N210-AP subseq sett 1" xfId="19895"/>
    <cellStyle name="_N210-AP subseq sett 1 2" xfId="19899"/>
    <cellStyle name="_N210-AP subseq sett 2" xfId="19904"/>
    <cellStyle name="_N210-AP subseq sett 2 2" xfId="19908"/>
    <cellStyle name="_N210-AP subseq sett 3" xfId="19914"/>
    <cellStyle name="_N210-AP subseq sett_05, 06 adjustment summary 合景" xfId="19917"/>
    <cellStyle name="_N210-AP subseq sett_05, 06 adjustment summary 合景 1" xfId="9178"/>
    <cellStyle name="_N210-AP subseq sett_05, 06 adjustment summary 合景 1 2" xfId="19919"/>
    <cellStyle name="_N210-AP subseq sett_05, 06 adjustment summary 合景 2" xfId="19921"/>
    <cellStyle name="_N210-AP subseq sett_05, 06 adjustment summary 合景 2 2" xfId="19925"/>
    <cellStyle name="_N210-AP subseq sett_05, 06 adjustment summary 合景 3" xfId="19927"/>
    <cellStyle name="_N210-AP subseq sett_A section" xfId="1175"/>
    <cellStyle name="_N210-AP subseq sett_A section 1" xfId="19929"/>
    <cellStyle name="_N210-AP subseq sett_A section 1 2" xfId="19932"/>
    <cellStyle name="_N210-AP subseq sett_A section 2" xfId="19935"/>
    <cellStyle name="_N210-AP subseq sett_A section 2 2" xfId="19938"/>
    <cellStyle name="_N210-AP subseq sett_A section 3" xfId="19940"/>
    <cellStyle name="_N210-AP subseq sett_A section_Meifu 2004-5" xfId="19944"/>
    <cellStyle name="_N210-AP subseq sett_A section_Meifu 2004-5 1" xfId="19947"/>
    <cellStyle name="_N210-AP subseq sett_A section_Meifu 2004-5 1 2" xfId="19948"/>
    <cellStyle name="_N210-AP subseq sett_A section_Meifu 2004-5 2" xfId="19950"/>
    <cellStyle name="_N210-AP subseq sett_A section_Meifu 2004-5 2 2" xfId="19952"/>
    <cellStyle name="_N210-AP subseq sett_A section_Meifu 2004-5 3" xfId="19954"/>
    <cellStyle name="_N210-AP subseq sett_A section_Yingfu (2004-5)" xfId="11017"/>
    <cellStyle name="_N210-AP subseq sett_A section_Yingfu (2004-5) 1" xfId="19956"/>
    <cellStyle name="_N210-AP subseq sett_A section_Yingfu (2004-5) 1 2" xfId="5405"/>
    <cellStyle name="_N210-AP subseq sett_A section_Yingfu (2004-5) 2" xfId="11019"/>
    <cellStyle name="_N210-AP subseq sett_A section_Yingfu (2004-5) 2 2" xfId="11023"/>
    <cellStyle name="_N210-AP subseq sett_A section_Yingfu (2004-5) 3" xfId="11026"/>
    <cellStyle name="_N210-AP subseq sett_A section_Yingfu_06" xfId="9120"/>
    <cellStyle name="_N210-AP subseq sett_A section_Yingfu_06 1" xfId="19958"/>
    <cellStyle name="_N210-AP subseq sett_A section_Yingfu_06 1 2" xfId="19960"/>
    <cellStyle name="_N210-AP subseq sett_A section_Yingfu_06 2" xfId="19961"/>
    <cellStyle name="_N210-AP subseq sett_A section_Yingfu_06 2 2" xfId="9055"/>
    <cellStyle name="_N210-AP subseq sett_A section_Yingfu_06 3" xfId="19962"/>
    <cellStyle name="_N210-AP subseq sett_A_Hejing Developer 2006" xfId="19964"/>
    <cellStyle name="_N210-AP subseq sett_A_Hejing Developer 2006 1" xfId="19969"/>
    <cellStyle name="_N210-AP subseq sett_A_Hejing Developer 2006 1 2" xfId="19971"/>
    <cellStyle name="_N210-AP subseq sett_A_Hejing Developer 2006 2" xfId="19975"/>
    <cellStyle name="_N210-AP subseq sett_A_Hejing Developer 2006 2 2" xfId="19979"/>
    <cellStyle name="_N210-AP subseq sett_A_Hejing Developer 2006 3" xfId="19980"/>
    <cellStyle name="_N210-AP subseq sett_A_Tianjian 2006" xfId="19983"/>
    <cellStyle name="_N210-AP subseq sett_A_Tianjian 2006 1" xfId="5168"/>
    <cellStyle name="_N210-AP subseq sett_A_Tianjian 2006 1 2" xfId="9967"/>
    <cellStyle name="_N210-AP subseq sett_A_Tianjian 2006 2" xfId="19984"/>
    <cellStyle name="_N210-AP subseq sett_A_Tianjian 2006 2 2" xfId="19986"/>
    <cellStyle name="_N210-AP subseq sett_A_Tianjian 2006 3" xfId="5273"/>
    <cellStyle name="_N210-AP subseq sett_A100-consolidation TB_2003 14 Nov (version 1) LAST" xfId="18999"/>
    <cellStyle name="_N210-AP subseq sett_A100-consolidation TB_2003 14 Nov (version 1) LAST 1" xfId="19988"/>
    <cellStyle name="_N210-AP subseq sett_A100-consolidation TB_2003 14 Nov (version 1) LAST 1 2" xfId="19991"/>
    <cellStyle name="_N210-AP subseq sett_A100-consolidation TB_2003 14 Nov (version 1) LAST 2" xfId="19992"/>
    <cellStyle name="_N210-AP subseq sett_A100-consolidation TB_2003 14 Nov (version 1) LAST 2 2" xfId="19995"/>
    <cellStyle name="_N210-AP subseq sett_A100-consolidation TB_2003 14 Nov (version 1) LAST 3" xfId="19997"/>
    <cellStyle name="_N210-AP subseq sett_A100-consolidation TB-2003 (3.3.07)(MY)" xfId="19999"/>
    <cellStyle name="_N210-AP subseq sett_A100-consolidation TB-2003 (3.3.07)(MY) 1" xfId="20000"/>
    <cellStyle name="_N210-AP subseq sett_A100-consolidation TB-2003 (3.3.07)(MY) 1 2" xfId="20001"/>
    <cellStyle name="_N210-AP subseq sett_A100-consolidation TB-2003 (3.3.07)(MY) 2" xfId="20002"/>
    <cellStyle name="_N210-AP subseq sett_A100-consolidation TB-2003 (3.3.07)(MY) 2 2" xfId="20003"/>
    <cellStyle name="_N210-AP subseq sett_A100-consolidation TB-2003 (3.3.07)(MY) 3" xfId="20004"/>
    <cellStyle name="_N210-AP subseq sett_A100-consolidation TB-2004 (28.12.06)" xfId="20009"/>
    <cellStyle name="_N210-AP subseq sett_A100-consolidation TB-2004 (28.12.06) 1" xfId="20010"/>
    <cellStyle name="_N210-AP subseq sett_A100-consolidation TB-2004 (28.12.06) 1 2" xfId="20011"/>
    <cellStyle name="_N210-AP subseq sett_A100-consolidation TB-2004 (28.12.06) 2" xfId="20012"/>
    <cellStyle name="_N210-AP subseq sett_A100-consolidation TB-2004 (28.12.06) 2 2" xfId="20014"/>
    <cellStyle name="_N210-AP subseq sett_A100-consolidation TB-2004 (28.12.06) 3" xfId="20016"/>
    <cellStyle name="_N210-AP subseq sett_A100-consolidation TB-2004 (5.3.07)_single co" xfId="3357"/>
    <cellStyle name="_N210-AP subseq sett_A100-consolidation TB-2004 (5.3.07)_single co 1" xfId="20017"/>
    <cellStyle name="_N210-AP subseq sett_A100-consolidation TB-2004 (5.3.07)_single co 1 2" xfId="20018"/>
    <cellStyle name="_N210-AP subseq sett_A100-consolidation TB-2004 (5.3.07)_single co 2" xfId="20019"/>
    <cellStyle name="_N210-AP subseq sett_A100-consolidation TB-2004 (5.3.07)_single co 2 2" xfId="20020"/>
    <cellStyle name="_N210-AP subseq sett_A100-consolidation TB-2004 (5.3.07)_single co 3" xfId="2912"/>
    <cellStyle name="_N210-AP subseq sett_A100-consolidation TB-2004 (Sam)" xfId="20021"/>
    <cellStyle name="_N210-AP subseq sett_A100-consolidation TB-2004 (Sam) 1" xfId="20022"/>
    <cellStyle name="_N210-AP subseq sett_A100-consolidation TB-2004 (Sam) 1 2" xfId="20024"/>
    <cellStyle name="_N210-AP subseq sett_A100-consolidation TB-2004 (Sam) 2" xfId="20026"/>
    <cellStyle name="_N210-AP subseq sett_A100-consolidation TB-2004 (Sam) 2 2" xfId="20027"/>
    <cellStyle name="_N210-AP subseq sett_A100-consolidation TB-2004 (Sam) 3" xfId="16339"/>
    <cellStyle name="_N210-AP subseq sett_A100-consolidation TB-2005 (28.12.06)" xfId="20029"/>
    <cellStyle name="_N210-AP subseq sett_A100-consolidation TB-2005 (28.12.06) 1" xfId="20032"/>
    <cellStyle name="_N210-AP subseq sett_A100-consolidation TB-2005 (28.12.06) 1 2" xfId="20034"/>
    <cellStyle name="_N210-AP subseq sett_A100-consolidation TB-2005 (28.12.06) 2" xfId="20036"/>
    <cellStyle name="_N210-AP subseq sett_A100-consolidation TB-2005 (28.12.06) 2 2" xfId="20039"/>
    <cellStyle name="_N210-AP subseq sett_A100-consolidation TB-2005 (28.12.06) 3" xfId="20041"/>
    <cellStyle name="_N210-AP subseq sett_A100-consolidation TB-2005 (5.3.07)_single co" xfId="20043"/>
    <cellStyle name="_N210-AP subseq sett_A100-consolidation TB-2005 (5.3.07)_single co 1" xfId="11890"/>
    <cellStyle name="_N210-AP subseq sett_A100-consolidation TB-2005 (5.3.07)_single co 1 2" xfId="20044"/>
    <cellStyle name="_N210-AP subseq sett_A100-consolidation TB-2005 (5.3.07)_single co 2" xfId="20045"/>
    <cellStyle name="_N210-AP subseq sett_A100-consolidation TB-2005 (5.3.07)_single co 2 2" xfId="20046"/>
    <cellStyle name="_N210-AP subseq sett_A100-consolidation TB-2005 (5.3.07)_single co 3" xfId="5858"/>
    <cellStyle name="_N210-AP subseq sett_A100-consolidation TB-2005 (Sam)" xfId="20048"/>
    <cellStyle name="_N210-AP subseq sett_A100-consolidation TB-2005 (Sam) 1" xfId="20049"/>
    <cellStyle name="_N210-AP subseq sett_A100-consolidation TB-2005 (Sam) 1 2" xfId="20051"/>
    <cellStyle name="_N210-AP subseq sett_A100-consolidation TB-2005 (Sam) 2" xfId="20054"/>
    <cellStyle name="_N210-AP subseq sett_A100-consolidation TB-2005 (Sam) 2 2" xfId="20056"/>
    <cellStyle name="_N210-AP subseq sett_A100-consolidation TB-2005 (Sam) 3" xfId="18195"/>
    <cellStyle name="_N210-AP subseq sett_A100-consolidation TB-2006 (5.3.07)_single co" xfId="12548"/>
    <cellStyle name="_N210-AP subseq sett_A100-consolidation TB-2006 (5.3.07)_single co 1" xfId="20058"/>
    <cellStyle name="_N210-AP subseq sett_A100-consolidation TB-2006 (5.3.07)_single co 1 2" xfId="20060"/>
    <cellStyle name="_N210-AP subseq sett_A100-consolidation TB-2006 (5.3.07)_single co 2" xfId="19304"/>
    <cellStyle name="_N210-AP subseq sett_A100-consolidation TB-2006 (5.3.07)_single co 2 2" xfId="20061"/>
    <cellStyle name="_N210-AP subseq sett_A100-consolidation TB-2006 (5.3.07)_single co 3" xfId="20062"/>
    <cellStyle name="_N210-AP subseq sett_A100-consolidation TB-2006 (Eric)" xfId="12574"/>
    <cellStyle name="_N210-AP subseq sett_A100-consolidation TB-2006 (Eric) 1" xfId="12576"/>
    <cellStyle name="_N210-AP subseq sett_A100-consolidation TB-2006 (Eric) 1 2" xfId="12578"/>
    <cellStyle name="_N210-AP subseq sett_A100-consolidation TB-2006 (Eric) 2" xfId="12580"/>
    <cellStyle name="_N210-AP subseq sett_A100-consolidation TB-2006 (Eric) 2 2" xfId="12582"/>
    <cellStyle name="_N210-AP subseq sett_A100-consolidation TB-2006 (Eric) 3" xfId="20064"/>
    <cellStyle name="_N210-AP subseq sett_adj list_to client_30.7.07" xfId="20066"/>
    <cellStyle name="_N210-AP subseq sett_adj list_to client_30.7.07 1" xfId="20068"/>
    <cellStyle name="_N210-AP subseq sett_adj list_to client_30.7.07 1 2" xfId="20069"/>
    <cellStyle name="_N210-AP subseq sett_adj list_to client_30.7.07 2" xfId="2222"/>
    <cellStyle name="_N210-AP subseq sett_adj list_to client_30.7.07 2 2" xfId="20070"/>
    <cellStyle name="_N210-AP subseq sett_adj list_to client_30.7.07 3" xfId="20072"/>
    <cellStyle name="_N210-AP subseq sett_A-Xinhengchang_04&amp;05_25.4.07" xfId="20075"/>
    <cellStyle name="_N210-AP subseq sett_A-Xinhengchang_04&amp;05_25.4.07 1" xfId="20078"/>
    <cellStyle name="_N210-AP subseq sett_A-Xinhengchang_04&amp;05_25.4.07 1 2" xfId="20079"/>
    <cellStyle name="_N210-AP subseq sett_A-Xinhengchang_04&amp;05_25.4.07 2" xfId="20080"/>
    <cellStyle name="_N210-AP subseq sett_A-Xinhengchang_04&amp;05_25.4.07 2 2" xfId="20083"/>
    <cellStyle name="_N210-AP subseq sett_A-Xinhengchang_04&amp;05_25.4.07 3" xfId="20085"/>
    <cellStyle name="_N210-AP subseq sett_A-Xinhengchang_06_30.4.07" xfId="20087"/>
    <cellStyle name="_N210-AP subseq sett_A-Xinhengchang_06_30.4.07 1" xfId="20088"/>
    <cellStyle name="_N210-AP subseq sett_A-Xinhengchang_06_30.4.07 1 2" xfId="20089"/>
    <cellStyle name="_N210-AP subseq sett_A-Xinhengchang_06_30.4.07 2" xfId="15143"/>
    <cellStyle name="_N210-AP subseq sett_A-Xinhengchang_06_30.4.07 2 2" xfId="15147"/>
    <cellStyle name="_N210-AP subseq sett_A-Xinhengchang_06_30.4.07 3" xfId="20090"/>
    <cellStyle name="_N210-AP subseq sett_Determiniation of PM, TE, SAD" xfId="20091"/>
    <cellStyle name="_N210-AP subseq sett_Determiniation of PM, TE, SAD 1" xfId="20094"/>
    <cellStyle name="_N210-AP subseq sett_Determiniation of PM, TE, SAD 1 2" xfId="20096"/>
    <cellStyle name="_N210-AP subseq sett_Determiniation of PM, TE, SAD 2" xfId="13677"/>
    <cellStyle name="_N210-AP subseq sett_Determiniation of PM, TE, SAD 2 2" xfId="13680"/>
    <cellStyle name="_N210-AP subseq sett_Determiniation of PM, TE, SAD 3" xfId="20097"/>
    <cellStyle name="_N210-AP subseq sett_Hejing adj list_to client_24.7.07" xfId="20100"/>
    <cellStyle name="_N210-AP subseq sett_Hejing adj list_to client_24.7.07 1" xfId="8277"/>
    <cellStyle name="_N210-AP subseq sett_Hejing adj list_to client_24.7.07 1 2" xfId="8283"/>
    <cellStyle name="_N210-AP subseq sett_Hejing adj list_to client_24.7.07 2" xfId="20101"/>
    <cellStyle name="_N210-AP subseq sett_Hejing adj list_to client_24.7.07 2 2" xfId="20102"/>
    <cellStyle name="_N210-AP subseq sett_Hejing adj list_to client_24.7.07 3" xfId="20104"/>
    <cellStyle name="_N210-AP subseq sett_PMTE (23.1.07)" xfId="2911"/>
    <cellStyle name="_N210-AP subseq sett_PMTE (23.1.07) 1" xfId="6637"/>
    <cellStyle name="_N210-AP subseq sett_PMTE (23.1.07) 1 2" xfId="11695"/>
    <cellStyle name="_N210-AP subseq sett_PMTE (23.1.07) 2" xfId="20105"/>
    <cellStyle name="_N210-AP subseq sett_PMTE (23.1.07) 2 2" xfId="20106"/>
    <cellStyle name="_N210-AP subseq sett_PMTE (23.1.07) 3" xfId="20108"/>
    <cellStyle name="_N210-AP subseq sett_PMTE (8.1.07)" xfId="20109"/>
    <cellStyle name="_N210-AP subseq sett_PMTE (8.1.07) 1" xfId="20110"/>
    <cellStyle name="_N210-AP subseq sett_PMTE (8.1.07) 1 2" xfId="20112"/>
    <cellStyle name="_N210-AP subseq sett_PMTE (8.1.07) 2" xfId="20113"/>
    <cellStyle name="_N210-AP subseq sett_PMTE (8.1.07) 2 2" xfId="9022"/>
    <cellStyle name="_N210-AP subseq sett_PMTE (8.1.07) 3" xfId="20114"/>
    <cellStyle name="_N210-AP subseq sett_Revised adjustment of Zhongtianying for 03,04,05" xfId="11974"/>
    <cellStyle name="_N210-AP subseq sett_Revised adjustment of Zhongtianying for 03,04,05 1" xfId="16003"/>
    <cellStyle name="_N210-AP subseq sett_Revised adjustment of Zhongtianying for 03,04,05 1 2" xfId="20115"/>
    <cellStyle name="_N210-AP subseq sett_Revised adjustment of Zhongtianying for 03,04,05 2" xfId="20118"/>
    <cellStyle name="_N210-AP subseq sett_Revised adjustment of Zhongtianying for 03,04,05 2 2" xfId="20120"/>
    <cellStyle name="_N210-AP subseq sett_Revised adjustment of Zhongtianying for 03,04,05 3" xfId="20123"/>
    <cellStyle name="_N210-AP subseq sett_Revised Hejing A500 03,04,05,06" xfId="12878"/>
    <cellStyle name="_N210-AP subseq sett_Revised Hejing A500 03,04,05,06 1" xfId="20125"/>
    <cellStyle name="_N210-AP subseq sett_Revised Hejing A500 03,04,05,06 1 2" xfId="20126"/>
    <cellStyle name="_N210-AP subseq sett_Revised Hejing A500 03,04,05,06 2" xfId="20127"/>
    <cellStyle name="_N210-AP subseq sett_Revised Hejing A500 03,04,05,06 2 2" xfId="20128"/>
    <cellStyle name="_N210-AP subseq sett_Revised Hejing A500 03,04,05,06 3" xfId="20129"/>
    <cellStyle name="_New Polyol 07" xfId="20130"/>
    <cellStyle name="_New Polyol 07 1" xfId="16940"/>
    <cellStyle name="_New Polyol 07 1 2" xfId="16942"/>
    <cellStyle name="_New Polyol 07 2" xfId="20133"/>
    <cellStyle name="_New Polyol 07 2 2" xfId="20135"/>
    <cellStyle name="_New Polyol 07 3" xfId="20136"/>
    <cellStyle name="_Note 13 (0607) - PPE" xfId="12611"/>
    <cellStyle name="_Note 13 (0607) - PPE 1" xfId="19896"/>
    <cellStyle name="_Note 13 (0607) - PPE 1 2" xfId="19900"/>
    <cellStyle name="_Note 13 (0607) - PPE 2" xfId="19905"/>
    <cellStyle name="_Note 13 (0607) - PPE 2 2" xfId="19911"/>
    <cellStyle name="_Note 13 (0607) - PPE 3" xfId="19915"/>
    <cellStyle name="_Note 18 - PUD" xfId="20138"/>
    <cellStyle name="_Note 18 - PUD 1" xfId="18403"/>
    <cellStyle name="_Note 18 - PUD 1 2" xfId="18406"/>
    <cellStyle name="_Note 18 - PUD 2" xfId="20141"/>
    <cellStyle name="_Note 18 - PUD 2 2" xfId="584"/>
    <cellStyle name="_Note 18 - PUD 2 2 2" xfId="20143"/>
    <cellStyle name="_Note 18 - PUD 2 3" xfId="20145"/>
    <cellStyle name="_Note 18 - PUD 3" xfId="20147"/>
    <cellStyle name="_Note 18 - PUD_RPT-Evergreen-2006~2008 (RMB)" xfId="19184"/>
    <cellStyle name="_Note 18 - PUD_RPT-Evergreen-2006~2008 (RMB) 2" xfId="10856"/>
    <cellStyle name="_Note 33 - Disposal of subsidiaries" xfId="20148"/>
    <cellStyle name="_Note 33 - Disposal of subsidiaries 1" xfId="20149"/>
    <cellStyle name="_Note 33 - Disposal of subsidiaries 1 2" xfId="20150"/>
    <cellStyle name="_Note 33 - Disposal of subsidiaries 2" xfId="20151"/>
    <cellStyle name="_Note 33 - Disposal of subsidiaries 2 2" xfId="20152"/>
    <cellStyle name="_Note 33 - Disposal of subsidiaries 3" xfId="20153"/>
    <cellStyle name="_O" xfId="20155"/>
    <cellStyle name="_O - Income Tax Payable &amp; Deferred Income Tax" xfId="20157"/>
    <cellStyle name="_O - Income Tax Payable &amp; Deferred Income Tax 1" xfId="20158"/>
    <cellStyle name="_O - Income Tax Payable &amp; Deferred Income Tax 1 2" xfId="20159"/>
    <cellStyle name="_O - Income Tax Payable &amp; Deferred Income Tax 2" xfId="20160"/>
    <cellStyle name="_O - Income Tax Payable &amp; Deferred Income Tax 2 2" xfId="20161"/>
    <cellStyle name="_O - Income Tax Payable &amp; Deferred Income Tax 3" xfId="20162"/>
    <cellStyle name="_O 1" xfId="20165"/>
    <cellStyle name="_O 1 2" xfId="20166"/>
    <cellStyle name="_O 10" xfId="6693"/>
    <cellStyle name="_O 11" xfId="11119"/>
    <cellStyle name="_O 12" xfId="16846"/>
    <cellStyle name="_O 13" xfId="10711"/>
    <cellStyle name="_O 14" xfId="10715"/>
    <cellStyle name="_O 15" xfId="20169"/>
    <cellStyle name="_O 16" xfId="20173"/>
    <cellStyle name="_O 17" xfId="20176"/>
    <cellStyle name="_O 18" xfId="20178"/>
    <cellStyle name="_O 19" xfId="11563"/>
    <cellStyle name="_O 2" xfId="20180"/>
    <cellStyle name="_O 2 2" xfId="20181"/>
    <cellStyle name="_O 2 2 2" xfId="20182"/>
    <cellStyle name="_O 2 3" xfId="20184"/>
    <cellStyle name="_O 20" xfId="20170"/>
    <cellStyle name="_O 3" xfId="20185"/>
    <cellStyle name="_O 4" xfId="20186"/>
    <cellStyle name="_O 5" xfId="20189"/>
    <cellStyle name="_O 6" xfId="20190"/>
    <cellStyle name="_O 7" xfId="20191"/>
    <cellStyle name="_O 8" xfId="20192"/>
    <cellStyle name="_O 9" xfId="20193"/>
    <cellStyle name="_O_31122005FromDeana" xfId="7737"/>
    <cellStyle name="_O_31122005FromDeana 1" xfId="20194"/>
    <cellStyle name="_O_31122005FromDeana 1 2" xfId="20196"/>
    <cellStyle name="_O_31122005FromDeana 2" xfId="20198"/>
    <cellStyle name="_O_31122005FromDeana 2 2" xfId="20199"/>
    <cellStyle name="_O_31122005FromDeana 3" xfId="20201"/>
    <cellStyle name="_O_31122005FromDeana_A-DCD 2007" xfId="13546"/>
    <cellStyle name="_O_31122005FromDeana_A-DCD 2007 1" xfId="20202"/>
    <cellStyle name="_O_31122005FromDeana_A-DCD 2007 1 2" xfId="20204"/>
    <cellStyle name="_O_31122005FromDeana_A-DCD 2007 2" xfId="13548"/>
    <cellStyle name="_O_31122005FromDeana_A-DCD 2007 2 2" xfId="20206"/>
    <cellStyle name="_O_31122005FromDeana_A-DCD 2007 3" xfId="20207"/>
    <cellStyle name="_O_31122005FromDeana_A-DCD 2007_A-DCD_081231" xfId="20208"/>
    <cellStyle name="_O_31122005FromDeana_A-DCD 2007_A-DCD_081231 1" xfId="20211"/>
    <cellStyle name="_O_31122005FromDeana_A-DCD 2007_A-DCD_081231 1 2" xfId="20213"/>
    <cellStyle name="_O_31122005FromDeana_A-DCD 2007_A-DCD_081231 2" xfId="20214"/>
    <cellStyle name="_O_31122005FromDeana_A-DCD 2007_A-DCD_081231 2 2" xfId="20216"/>
    <cellStyle name="_O_31122005FromDeana_A-DCD 2007_A-DCD_081231 3" xfId="20217"/>
    <cellStyle name="_O_31122005FromDeana_A-DCD_081231" xfId="20218"/>
    <cellStyle name="_O_31122005FromDeana_A-DCD_081231 1" xfId="20219"/>
    <cellStyle name="_O_31122005FromDeana_A-DCD_081231 1 2" xfId="20220"/>
    <cellStyle name="_O_31122005FromDeana_A-DCD_081231 2" xfId="20221"/>
    <cellStyle name="_O_31122005FromDeana_A-DCD_081231 2 2" xfId="20222"/>
    <cellStyle name="_O_31122005FromDeana_A-DCD_081231 3" xfId="20223"/>
    <cellStyle name="_O_31122005FromDeana_A-DCD_081231_A-DCD_081231" xfId="20225"/>
    <cellStyle name="_O_31122005FromDeana_A-DCD_081231_A-DCD_081231 1" xfId="20227"/>
    <cellStyle name="_O_31122005FromDeana_A-DCD_081231_A-DCD_081231 1 2" xfId="14596"/>
    <cellStyle name="_O_31122005FromDeana_A-DCD_081231_A-DCD_081231 2" xfId="20228"/>
    <cellStyle name="_O_31122005FromDeana_A-DCD_081231_A-DCD_081231 2 2" xfId="20229"/>
    <cellStyle name="_O_31122005FromDeana_A-DCD_081231_A-DCD_081231 3" xfId="20230"/>
    <cellStyle name="_O_31122005FromDeana_A-DSD 2007" xfId="20231"/>
    <cellStyle name="_O_31122005FromDeana_A-DSD 2007 1" xfId="20232"/>
    <cellStyle name="_O_31122005FromDeana_A-DSD 2007 1 2" xfId="20233"/>
    <cellStyle name="_O_31122005FromDeana_A-DSD 2007 2" xfId="20234"/>
    <cellStyle name="_O_31122005FromDeana_A-DSD 2007 2 2" xfId="20235"/>
    <cellStyle name="_O_31122005FromDeana_A-DSD 2007 3" xfId="20237"/>
    <cellStyle name="_O_31122005FromDeana_A-Industrial 2007" xfId="20238"/>
    <cellStyle name="_O_31122005FromDeana_A-Industrial 2007 1" xfId="20241"/>
    <cellStyle name="_O_31122005FromDeana_A-Industrial 2007 1 2" xfId="8194"/>
    <cellStyle name="_O_31122005FromDeana_A-Industrial 2007 2" xfId="20242"/>
    <cellStyle name="_O_31122005FromDeana_A-Industrial 2007 2 2" xfId="20245"/>
    <cellStyle name="_O_31122005FromDeana_A-Industrial 2007 3" xfId="20247"/>
    <cellStyle name="_O_31122005FromDeana_A-Jincheng 2007" xfId="20248"/>
    <cellStyle name="_O_31122005FromDeana_A-Jincheng 2007 1" xfId="20249"/>
    <cellStyle name="_O_31122005FromDeana_A-Jincheng 2007 1 2" xfId="20250"/>
    <cellStyle name="_O_31122005FromDeana_A-Jincheng 2007 2" xfId="10525"/>
    <cellStyle name="_O_31122005FromDeana_A-Jincheng 2007 2 2" xfId="20252"/>
    <cellStyle name="_O_31122005FromDeana_A-Jincheng 2007 3" xfId="20254"/>
    <cellStyle name="_O_31122005FromDeana_A-Songyuan 2006" xfId="20255"/>
    <cellStyle name="_O_31122005FromDeana_A-Songyuan 2006 1" xfId="4171"/>
    <cellStyle name="_O_31122005FromDeana_A-Songyuan 2006 1 2" xfId="5907"/>
    <cellStyle name="_O_31122005FromDeana_A-Songyuan 2006 2" xfId="20257"/>
    <cellStyle name="_O_31122005FromDeana_A-Songyuan 2006 2 2" xfId="20258"/>
    <cellStyle name="_O_31122005FromDeana_A-Songyuan 2006 3" xfId="20260"/>
    <cellStyle name="_O_31122005FromDeana_Cut off" xfId="4328"/>
    <cellStyle name="_O_31122005FromDeana_Cut off 1" xfId="20261"/>
    <cellStyle name="_O_31122005FromDeana_Cut off 1 2" xfId="20262"/>
    <cellStyle name="_O_31122005FromDeana_Cut off 2" xfId="3433"/>
    <cellStyle name="_O_31122005FromDeana_Cut off 2 2" xfId="20263"/>
    <cellStyle name="_O_31122005FromDeana_Cut off 3" xfId="8677"/>
    <cellStyle name="_O_31122005FromDeana_Cut off_A-Industrial 2007" xfId="20265"/>
    <cellStyle name="_O_31122005FromDeana_Cut off_A-Industrial 2007 1" xfId="20268"/>
    <cellStyle name="_O_31122005FromDeana_Cut off_A-Industrial 2007 1 2" xfId="20269"/>
    <cellStyle name="_O_31122005FromDeana_Cut off_A-Industrial 2007 2" xfId="20271"/>
    <cellStyle name="_O_31122005FromDeana_Cut off_A-Industrial 2007 2 2" xfId="5438"/>
    <cellStyle name="_O_31122005FromDeana_Cut off_A-Industrial 2007 3" xfId="20273"/>
    <cellStyle name="_O_31122005FromDeana_Cut off_A-Songyuan 2006" xfId="20275"/>
    <cellStyle name="_O_31122005FromDeana_Cut off_A-Songyuan 2006 1" xfId="20277"/>
    <cellStyle name="_O_31122005FromDeana_Cut off_A-Songyuan 2006 1 2" xfId="20278"/>
    <cellStyle name="_O_31122005FromDeana_Cut off_A-Songyuan 2006 2" xfId="20279"/>
    <cellStyle name="_O_31122005FromDeana_Cut off_A-Songyuan 2006 2 2" xfId="20282"/>
    <cellStyle name="_O_31122005FromDeana_Cut off_A-Songyuan 2006 3" xfId="20283"/>
    <cellStyle name="_O_31122005FromDeana_Job list_Jinzhou_07" xfId="20284"/>
    <cellStyle name="_O_31122005FromDeana_Job list_Jinzhou_07 1" xfId="14425"/>
    <cellStyle name="_O_31122005FromDeana_Job list_Jinzhou_07 1 2" xfId="20285"/>
    <cellStyle name="_O_31122005FromDeana_Job list_Jinzhou_07 2" xfId="20286"/>
    <cellStyle name="_O_31122005FromDeana_Job list_Jinzhou_07 2 2" xfId="20287"/>
    <cellStyle name="_O_31122005FromDeana_Job list_Jinzhou_07 3" xfId="20288"/>
    <cellStyle name="_O_31122005FromDeana_O_Dihao Foodstuff 2003" xfId="7525"/>
    <cellStyle name="_O_31122005FromDeana_O_Dihao Foodstuff 2003 1" xfId="20289"/>
    <cellStyle name="_O_31122005FromDeana_O_Dihao Foodstuff 2003 1 2" xfId="20290"/>
    <cellStyle name="_O_31122005FromDeana_O_Dihao Foodstuff 2003 2" xfId="20291"/>
    <cellStyle name="_O_31122005FromDeana_O_Dihao Foodstuff 2003 2 2" xfId="11174"/>
    <cellStyle name="_O_31122005FromDeana_O_Dihao Foodstuff 2003 3" xfId="20292"/>
    <cellStyle name="_O_31122005FromDeana_O_Dihao Foodstuff 2003_A-Industrial 2007" xfId="14024"/>
    <cellStyle name="_O_31122005FromDeana_O_Dihao Foodstuff 2003_A-Industrial 2007 1" xfId="20293"/>
    <cellStyle name="_O_31122005FromDeana_O_Dihao Foodstuff 2003_A-Industrial 2007 1 2" xfId="20294"/>
    <cellStyle name="_O_31122005FromDeana_O_Dihao Foodstuff 2003_A-Industrial 2007 2" xfId="4751"/>
    <cellStyle name="_O_31122005FromDeana_O_Dihao Foodstuff 2003_A-Industrial 2007 2 2" xfId="20295"/>
    <cellStyle name="_O_31122005FromDeana_O_Dihao Foodstuff 2003_A-Industrial 2007 3" xfId="20296"/>
    <cellStyle name="_O_31122005FromDeana_O_Dihao Foodstuff 2003_A-Songyuan 2006" xfId="15177"/>
    <cellStyle name="_O_31122005FromDeana_O_Dihao Foodstuff 2003_A-Songyuan 2006 1" xfId="20298"/>
    <cellStyle name="_O_31122005FromDeana_O_Dihao Foodstuff 2003_A-Songyuan 2006 1 2" xfId="20300"/>
    <cellStyle name="_O_31122005FromDeana_O_Dihao Foodstuff 2003_A-Songyuan 2006 2" xfId="20302"/>
    <cellStyle name="_O_31122005FromDeana_O_Dihao Foodstuff 2003_A-Songyuan 2006 2 2" xfId="15540"/>
    <cellStyle name="_O_31122005FromDeana_O_Dihao Foodstuff 2003_A-Songyuan 2006 3" xfId="20306"/>
    <cellStyle name="_O_31122005FromDeana_O_Dihao Foodstuff 2003_Cut off" xfId="20307"/>
    <cellStyle name="_O_31122005FromDeana_O_Dihao Foodstuff 2003_Cut off 1" xfId="20310"/>
    <cellStyle name="_O_31122005FromDeana_O_Dihao Foodstuff 2003_Cut off 1 2" xfId="20312"/>
    <cellStyle name="_O_31122005FromDeana_O_Dihao Foodstuff 2003_Cut off 2" xfId="20313"/>
    <cellStyle name="_O_31122005FromDeana_O_Dihao Foodstuff 2003_Cut off 2 2" xfId="20314"/>
    <cellStyle name="_O_31122005FromDeana_O_Dihao Foodstuff 2003_Cut off 3" xfId="4269"/>
    <cellStyle name="_O_31122005FromDeana_O_Dihao Foodstuff 2003_Cut off_A-Industrial 2007" xfId="20315"/>
    <cellStyle name="_O_31122005FromDeana_O_Dihao Foodstuff 2003_Cut off_A-Industrial 2007 1" xfId="7094"/>
    <cellStyle name="_O_31122005FromDeana_O_Dihao Foodstuff 2003_Cut off_A-Industrial 2007 1 2" xfId="7096"/>
    <cellStyle name="_O_31122005FromDeana_O_Dihao Foodstuff 2003_Cut off_A-Industrial 2007 2" xfId="20316"/>
    <cellStyle name="_O_31122005FromDeana_O_Dihao Foodstuff 2003_Cut off_A-Industrial 2007 2 2" xfId="13269"/>
    <cellStyle name="_O_31122005FromDeana_O_Dihao Foodstuff 2003_Cut off_A-Industrial 2007 3" xfId="20317"/>
    <cellStyle name="_O_31122005FromDeana_O_Dihao Foodstuff 2003_Cut off_A-Songyuan 2006" xfId="20175"/>
    <cellStyle name="_O_31122005FromDeana_O_Dihao Foodstuff 2003_Cut off_A-Songyuan 2006 1" xfId="5174"/>
    <cellStyle name="_O_31122005FromDeana_O_Dihao Foodstuff 2003_Cut off_A-Songyuan 2006 1 2" xfId="20318"/>
    <cellStyle name="_O_31122005FromDeana_O_Dihao Foodstuff 2003_Cut off_A-Songyuan 2006 2" xfId="20319"/>
    <cellStyle name="_O_31122005FromDeana_O_Dihao Foodstuff 2003_Cut off_A-Songyuan 2006 2 2" xfId="20321"/>
    <cellStyle name="_O_31122005FromDeana_O_Dihao Foodstuff 2003_Cut off_A-Songyuan 2006 3" xfId="20326"/>
    <cellStyle name="_O_31122005FromDeana_O_Dihao Foodstuff 2003_O_Dihao Foodstuff 2006" xfId="20328"/>
    <cellStyle name="_O_31122005FromDeana_O_Dihao Foodstuff 2003_O_Dihao Foodstuff 2006 1" xfId="14791"/>
    <cellStyle name="_O_31122005FromDeana_O_Dihao Foodstuff 2003_O_Dihao Foodstuff 2006 1 2" xfId="3896"/>
    <cellStyle name="_O_31122005FromDeana_O_Dihao Foodstuff 2003_O_Dihao Foodstuff 2006 2" xfId="20330"/>
    <cellStyle name="_O_31122005FromDeana_O_Dihao Foodstuff 2003_O_Dihao Foodstuff 2006 2 2" xfId="13192"/>
    <cellStyle name="_O_31122005FromDeana_O_Dihao Foodstuff 2003_O_Dihao Foodstuff 2006 3" xfId="20332"/>
    <cellStyle name="_O_31122005FromDeana_O_Dihao Foodstuff 2003_O_Dihao Foodstuff 2006_A-Industrial 2007" xfId="20334"/>
    <cellStyle name="_O_31122005FromDeana_O_Dihao Foodstuff 2003_O_Dihao Foodstuff 2006_A-Industrial 2007 1" xfId="5953"/>
    <cellStyle name="_O_31122005FromDeana_O_Dihao Foodstuff 2003_O_Dihao Foodstuff 2006_A-Industrial 2007 1 2" xfId="13793"/>
    <cellStyle name="_O_31122005FromDeana_O_Dihao Foodstuff 2003_O_Dihao Foodstuff 2006_A-Industrial 2007 2" xfId="20338"/>
    <cellStyle name="_O_31122005FromDeana_O_Dihao Foodstuff 2003_O_Dihao Foodstuff 2006_A-Industrial 2007 2 2" xfId="20341"/>
    <cellStyle name="_O_31122005FromDeana_O_Dihao Foodstuff 2003_O_Dihao Foodstuff 2006_A-Industrial 2007 3" xfId="20343"/>
    <cellStyle name="_O_31122005FromDeana_O_Dihao Foodstuff 2003_O_Dihao Foodstuff 2006_A-Songyuan 2006" xfId="11976"/>
    <cellStyle name="_O_31122005FromDeana_O_Dihao Foodstuff 2003_O_Dihao Foodstuff 2006_A-Songyuan 2006 1" xfId="16005"/>
    <cellStyle name="_O_31122005FromDeana_O_Dihao Foodstuff 2003_O_Dihao Foodstuff 2006_A-Songyuan 2006 1 2" xfId="20116"/>
    <cellStyle name="_O_31122005FromDeana_O_Dihao Foodstuff 2003_O_Dihao Foodstuff 2006_A-Songyuan 2006 2" xfId="20119"/>
    <cellStyle name="_O_31122005FromDeana_O_Dihao Foodstuff 2003_O_Dihao Foodstuff 2006_A-Songyuan 2006 2 2" xfId="20121"/>
    <cellStyle name="_O_31122005FromDeana_O_Dihao Foodstuff 2003_O_Dihao Foodstuff 2006_A-Songyuan 2006 3" xfId="20124"/>
    <cellStyle name="_O_31122005FromDeana_O_Dihao Foodstuff 2003_O_Dihao Foodstuff 2006_Cut off" xfId="7960"/>
    <cellStyle name="_O_31122005FromDeana_O_Dihao Foodstuff 2003_O_Dihao Foodstuff 2006_Cut off 1" xfId="20345"/>
    <cellStyle name="_O_31122005FromDeana_O_Dihao Foodstuff 2003_O_Dihao Foodstuff 2006_Cut off 1 2" xfId="20346"/>
    <cellStyle name="_O_31122005FromDeana_O_Dihao Foodstuff 2003_O_Dihao Foodstuff 2006_Cut off 2" xfId="20347"/>
    <cellStyle name="_O_31122005FromDeana_O_Dihao Foodstuff 2003_O_Dihao Foodstuff 2006_Cut off 2 2" xfId="20348"/>
    <cellStyle name="_O_31122005FromDeana_O_Dihao Foodstuff 2003_O_Dihao Foodstuff 2006_Cut off 3" xfId="20349"/>
    <cellStyle name="_O_31122005FromDeana_O_Dihao Foodstuff 2003_O_Dihao Foodstuff 2006_Cut off_A-Industrial 2007" xfId="20350"/>
    <cellStyle name="_O_31122005FromDeana_O_Dihao Foodstuff 2003_O_Dihao Foodstuff 2006_Cut off_A-Industrial 2007 1" xfId="782"/>
    <cellStyle name="_O_31122005FromDeana_O_Dihao Foodstuff 2003_O_Dihao Foodstuff 2006_Cut off_A-Industrial 2007 1 2" xfId="20354"/>
    <cellStyle name="_O_31122005FromDeana_O_Dihao Foodstuff 2003_O_Dihao Foodstuff 2006_Cut off_A-Industrial 2007 2" xfId="20358"/>
    <cellStyle name="_O_31122005FromDeana_O_Dihao Foodstuff 2003_O_Dihao Foodstuff 2006_Cut off_A-Industrial 2007 2 2" xfId="20360"/>
    <cellStyle name="_O_31122005FromDeana_O_Dihao Foodstuff 2003_O_Dihao Foodstuff 2006_Cut off_A-Industrial 2007 3" xfId="20361"/>
    <cellStyle name="_O_31122005FromDeana_O_Dihao Foodstuff 2003_O_Dihao Foodstuff 2006_Cut off_A-Songyuan 2006" xfId="20362"/>
    <cellStyle name="_O_31122005FromDeana_O_Dihao Foodstuff 2003_O_Dihao Foodstuff 2006_Cut off_A-Songyuan 2006 1" xfId="20364"/>
    <cellStyle name="_O_31122005FromDeana_O_Dihao Foodstuff 2003_O_Dihao Foodstuff 2006_Cut off_A-Songyuan 2006 1 2" xfId="20366"/>
    <cellStyle name="_O_31122005FromDeana_O_Dihao Foodstuff 2003_O_Dihao Foodstuff 2006_Cut off_A-Songyuan 2006 2" xfId="20368"/>
    <cellStyle name="_O_31122005FromDeana_O_Dihao Foodstuff 2003_O_Dihao Foodstuff 2006_Cut off_A-Songyuan 2006 2 2" xfId="20369"/>
    <cellStyle name="_O_31122005FromDeana_O_Dihao Foodstuff 2003_O_Dihao Foodstuff 2006_Cut off_A-Songyuan 2006 3" xfId="20370"/>
    <cellStyle name="_O_31122005FromDeana_O_Dihao Foodstuff 2003_O_Dihao Foodstuff 2006_U_Dihao Foodstuff 2006.12.31-Sales" xfId="20372"/>
    <cellStyle name="_O_31122005FromDeana_O_Dihao Foodstuff 2003_O_Dihao Foodstuff 2006_U_Dihao Foodstuff 2006.12.31-Sales 1" xfId="20374"/>
    <cellStyle name="_O_31122005FromDeana_O_Dihao Foodstuff 2003_O_Dihao Foodstuff 2006_U_Dihao Foodstuff 2006.12.31-Sales 1 2" xfId="20376"/>
    <cellStyle name="_O_31122005FromDeana_O_Dihao Foodstuff 2003_O_Dihao Foodstuff 2006_U_Dihao Foodstuff 2006.12.31-Sales 2" xfId="20379"/>
    <cellStyle name="_O_31122005FromDeana_O_Dihao Foodstuff 2003_O_Dihao Foodstuff 2006_U_Dihao Foodstuff 2006.12.31-Sales 2 2" xfId="10415"/>
    <cellStyle name="_O_31122005FromDeana_O_Dihao Foodstuff 2003_O_Dihao Foodstuff 2006_U_Dihao Foodstuff 2006.12.31-Sales 3" xfId="20381"/>
    <cellStyle name="_O_31122005FromDeana_O_Dihao Foodstuff 2003_O_Dihao Foodstuff 2006_U_Dihao Foodstuff 2006.12.31-Sales_A-Industrial 2007" xfId="20382"/>
    <cellStyle name="_O_31122005FromDeana_O_Dihao Foodstuff 2003_O_Dihao Foodstuff 2006_U_Dihao Foodstuff 2006.12.31-Sales_A-Industrial 2007 1" xfId="20383"/>
    <cellStyle name="_O_31122005FromDeana_O_Dihao Foodstuff 2003_O_Dihao Foodstuff 2006_U_Dihao Foodstuff 2006.12.31-Sales_A-Industrial 2007 1 2" xfId="20386"/>
    <cellStyle name="_O_31122005FromDeana_O_Dihao Foodstuff 2003_O_Dihao Foodstuff 2006_U_Dihao Foodstuff 2006.12.31-Sales_A-Industrial 2007 2" xfId="20387"/>
    <cellStyle name="_O_31122005FromDeana_O_Dihao Foodstuff 2003_O_Dihao Foodstuff 2006_U_Dihao Foodstuff 2006.12.31-Sales_A-Industrial 2007 2 2" xfId="20388"/>
    <cellStyle name="_O_31122005FromDeana_O_Dihao Foodstuff 2003_O_Dihao Foodstuff 2006_U_Dihao Foodstuff 2006.12.31-Sales_A-Industrial 2007 3" xfId="20390"/>
    <cellStyle name="_O_31122005FromDeana_O_Dihao Foodstuff 2003_O_Dihao Foodstuff 2006_U_Dihao Foodstuff 2006.12.31-Sales_A-Songyuan 2006" xfId="20391"/>
    <cellStyle name="_O_31122005FromDeana_O_Dihao Foodstuff 2003_O_Dihao Foodstuff 2006_U_Dihao Foodstuff 2006.12.31-Sales_A-Songyuan 2006 1" xfId="17229"/>
    <cellStyle name="_O_31122005FromDeana_O_Dihao Foodstuff 2003_O_Dihao Foodstuff 2006_U_Dihao Foodstuff 2006.12.31-Sales_A-Songyuan 2006 1 2" xfId="17232"/>
    <cellStyle name="_O_31122005FromDeana_O_Dihao Foodstuff 2003_O_Dihao Foodstuff 2006_U_Dihao Foodstuff 2006.12.31-Sales_A-Songyuan 2006 2" xfId="17234"/>
    <cellStyle name="_O_31122005FromDeana_O_Dihao Foodstuff 2003_O_Dihao Foodstuff 2006_U_Dihao Foodstuff 2006.12.31-Sales_A-Songyuan 2006 2 2" xfId="17236"/>
    <cellStyle name="_O_31122005FromDeana_O_Dihao Foodstuff 2003_O_Dihao Foodstuff 2006_U_Dihao Foodstuff 2006.12.31-Sales_A-Songyuan 2006 3" xfId="17238"/>
    <cellStyle name="_O_31122005FromDeana_O_Dihao Foodstuff 2003_O_Dihao Foodstuff 2006_U_Dihao Foodstuff 2006.12.31-Sales-with top5" xfId="20392"/>
    <cellStyle name="_O_31122005FromDeana_O_Dihao Foodstuff 2003_O_Dihao Foodstuff 2006_U_Dihao Foodstuff 2006.12.31-Sales-with top5 1" xfId="20393"/>
    <cellStyle name="_O_31122005FromDeana_O_Dihao Foodstuff 2003_O_Dihao Foodstuff 2006_U_Dihao Foodstuff 2006.12.31-Sales-with top5 1 2" xfId="20394"/>
    <cellStyle name="_O_31122005FromDeana_O_Dihao Foodstuff 2003_O_Dihao Foodstuff 2006_U_Dihao Foodstuff 2006.12.31-Sales-with top5 2" xfId="20396"/>
    <cellStyle name="_O_31122005FromDeana_O_Dihao Foodstuff 2003_O_Dihao Foodstuff 2006_U_Dihao Foodstuff 2006.12.31-Sales-with top5 2 2" xfId="20397"/>
    <cellStyle name="_O_31122005FromDeana_O_Dihao Foodstuff 2003_O_Dihao Foodstuff 2006_U_Dihao Foodstuff 2006.12.31-Sales-with top5 3" xfId="9577"/>
    <cellStyle name="_O_31122005FromDeana_O_Dihao Foodstuff 2003_O_Dihao Foodstuff 2006_U_Dihao Foodstuff 2006.12.31-Sales-with top5_A-Industrial 2007" xfId="10842"/>
    <cellStyle name="_O_31122005FromDeana_O_Dihao Foodstuff 2003_O_Dihao Foodstuff 2006_U_Dihao Foodstuff 2006.12.31-Sales-with top5_A-Industrial 2007 1" xfId="20399"/>
    <cellStyle name="_O_31122005FromDeana_O_Dihao Foodstuff 2003_O_Dihao Foodstuff 2006_U_Dihao Foodstuff 2006.12.31-Sales-with top5_A-Industrial 2007 1 2" xfId="20400"/>
    <cellStyle name="_O_31122005FromDeana_O_Dihao Foodstuff 2003_O_Dihao Foodstuff 2006_U_Dihao Foodstuff 2006.12.31-Sales-with top5_A-Industrial 2007 2" xfId="10844"/>
    <cellStyle name="_O_31122005FromDeana_O_Dihao Foodstuff 2003_O_Dihao Foodstuff 2006_U_Dihao Foodstuff 2006.12.31-Sales-with top5_A-Industrial 2007 2 2" xfId="10846"/>
    <cellStyle name="_O_31122005FromDeana_O_Dihao Foodstuff 2003_O_Dihao Foodstuff 2006_U_Dihao Foodstuff 2006.12.31-Sales-with top5_A-Industrial 2007 3" xfId="10848"/>
    <cellStyle name="_O_31122005FromDeana_O_Dihao Foodstuff 2003_O_Dihao Foodstuff 2006_U_Dihao Foodstuff 2006.12.31-Sales-with top5_A-Songyuan 2006" xfId="20401"/>
    <cellStyle name="_O_31122005FromDeana_O_Dihao Foodstuff 2003_O_Dihao Foodstuff 2006_U_Dihao Foodstuff 2006.12.31-Sales-with top5_A-Songyuan 2006 1" xfId="20402"/>
    <cellStyle name="_O_31122005FromDeana_O_Dihao Foodstuff 2003_O_Dihao Foodstuff 2006_U_Dihao Foodstuff 2006.12.31-Sales-with top5_A-Songyuan 2006 1 2" xfId="8929"/>
    <cellStyle name="_O_31122005FromDeana_O_Dihao Foodstuff 2003_O_Dihao Foodstuff 2006_U_Dihao Foodstuff 2006.12.31-Sales-with top5_A-Songyuan 2006 2" xfId="20403"/>
    <cellStyle name="_O_31122005FromDeana_O_Dihao Foodstuff 2003_O_Dihao Foodstuff 2006_U_Dihao Foodstuff 2006.12.31-Sales-with top5_A-Songyuan 2006 2 2" xfId="9758"/>
    <cellStyle name="_O_31122005FromDeana_O_Dihao Foodstuff 2003_O_Dihao Foodstuff 2006_U_Dihao Foodstuff 2006.12.31-Sales-with top5_A-Songyuan 2006 3" xfId="20404"/>
    <cellStyle name="_O_31122005FromDeana_O_Dihao Foodstuff 2003_O_Dihao Foodstuff 2006_U_Dihao Foodstuff 2006_reviewed-WD" xfId="20407"/>
    <cellStyle name="_O_31122005FromDeana_O_Dihao Foodstuff 2003_O_Dihao Foodstuff 2006_U_Dihao Foodstuff 2006_reviewed-WD 1" xfId="20410"/>
    <cellStyle name="_O_31122005FromDeana_O_Dihao Foodstuff 2003_O_Dihao Foodstuff 2006_U_Dihao Foodstuff 2006_reviewed-WD 1 2" xfId="20412"/>
    <cellStyle name="_O_31122005FromDeana_O_Dihao Foodstuff 2003_O_Dihao Foodstuff 2006_U_Dihao Foodstuff 2006_reviewed-WD 2" xfId="20413"/>
    <cellStyle name="_O_31122005FromDeana_O_Dihao Foodstuff 2003_O_Dihao Foodstuff 2006_U_Dihao Foodstuff 2006_reviewed-WD 2 2" xfId="15262"/>
    <cellStyle name="_O_31122005FromDeana_O_Dihao Foodstuff 2003_O_Dihao Foodstuff 2006_U_Dihao Foodstuff 2006_reviewed-WD 3" xfId="20415"/>
    <cellStyle name="_O_31122005FromDeana_O_Dihao Foodstuff 2003_O_Dihao Foodstuff 2006_U_Dihao Foodstuff 2006_reviewed-WD_A-Industrial 2007" xfId="11620"/>
    <cellStyle name="_O_31122005FromDeana_O_Dihao Foodstuff 2003_O_Dihao Foodstuff 2006_U_Dihao Foodstuff 2006_reviewed-WD_A-Industrial 2007 1" xfId="20417"/>
    <cellStyle name="_O_31122005FromDeana_O_Dihao Foodstuff 2003_O_Dihao Foodstuff 2006_U_Dihao Foodstuff 2006_reviewed-WD_A-Industrial 2007 1 2" xfId="17934"/>
    <cellStyle name="_O_31122005FromDeana_O_Dihao Foodstuff 2003_O_Dihao Foodstuff 2006_U_Dihao Foodstuff 2006_reviewed-WD_A-Industrial 2007 2" xfId="2478"/>
    <cellStyle name="_O_31122005FromDeana_O_Dihao Foodstuff 2003_O_Dihao Foodstuff 2006_U_Dihao Foodstuff 2006_reviewed-WD_A-Industrial 2007 2 2" xfId="2493"/>
    <cellStyle name="_O_31122005FromDeana_O_Dihao Foodstuff 2003_O_Dihao Foodstuff 2006_U_Dihao Foodstuff 2006_reviewed-WD_A-Industrial 2007 3" xfId="10447"/>
    <cellStyle name="_O_31122005FromDeana_O_Dihao Foodstuff 2003_O_Dihao Foodstuff 2006_U_Dihao Foodstuff 2006_reviewed-WD_A-Songyuan 2006" xfId="20418"/>
    <cellStyle name="_O_31122005FromDeana_O_Dihao Foodstuff 2003_O_Dihao Foodstuff 2006_U_Dihao Foodstuff 2006_reviewed-WD_A-Songyuan 2006 1" xfId="20421"/>
    <cellStyle name="_O_31122005FromDeana_O_Dihao Foodstuff 2003_O_Dihao Foodstuff 2006_U_Dihao Foodstuff 2006_reviewed-WD_A-Songyuan 2006 1 2" xfId="20426"/>
    <cellStyle name="_O_31122005FromDeana_O_Dihao Foodstuff 2003_O_Dihao Foodstuff 2006_U_Dihao Foodstuff 2006_reviewed-WD_A-Songyuan 2006 2" xfId="20427"/>
    <cellStyle name="_O_31122005FromDeana_O_Dihao Foodstuff 2003_O_Dihao Foodstuff 2006_U_Dihao Foodstuff 2006_reviewed-WD_A-Songyuan 2006 2 2" xfId="970"/>
    <cellStyle name="_O_31122005FromDeana_O_Dihao Foodstuff 2003_O_Dihao Foodstuff 2006_U_Dihao Foodstuff 2006_reviewed-WD_A-Songyuan 2006 3" xfId="20429"/>
    <cellStyle name="_O_31122005FromDeana_O_Dihao Foodstuff 2003_O_Dihao Foodstuff 2006_U_Dihao Foodstuff 2006_reviewed-WD_Cut off" xfId="20432"/>
    <cellStyle name="_O_31122005FromDeana_O_Dihao Foodstuff 2003_O_Dihao Foodstuff 2006_U_Dihao Foodstuff 2006_reviewed-WD_Cut off 1" xfId="20434"/>
    <cellStyle name="_O_31122005FromDeana_O_Dihao Foodstuff 2003_O_Dihao Foodstuff 2006_U_Dihao Foodstuff 2006_reviewed-WD_Cut off 1 2" xfId="4719"/>
    <cellStyle name="_O_31122005FromDeana_O_Dihao Foodstuff 2003_O_Dihao Foodstuff 2006_U_Dihao Foodstuff 2006_reviewed-WD_Cut off 2" xfId="2008"/>
    <cellStyle name="_O_31122005FromDeana_O_Dihao Foodstuff 2003_O_Dihao Foodstuff 2006_U_Dihao Foodstuff 2006_reviewed-WD_Cut off 2 2" xfId="884"/>
    <cellStyle name="_O_31122005FromDeana_O_Dihao Foodstuff 2003_O_Dihao Foodstuff 2006_U_Dihao Foodstuff 2006_reviewed-WD_Cut off 3" xfId="2019"/>
    <cellStyle name="_O_31122005FromDeana_O_Dihao Foodstuff 2003_O_Dihao Foodstuff 2006_U_Dihao Foodstuff 2006_reviewed-WD_Cut off_A-Industrial 2007" xfId="20435"/>
    <cellStyle name="_O_31122005FromDeana_O_Dihao Foodstuff 2003_O_Dihao Foodstuff 2006_U_Dihao Foodstuff 2006_reviewed-WD_Cut off_A-Industrial 2007 1" xfId="20437"/>
    <cellStyle name="_O_31122005FromDeana_O_Dihao Foodstuff 2003_O_Dihao Foodstuff 2006_U_Dihao Foodstuff 2006_reviewed-WD_Cut off_A-Industrial 2007 1 2" xfId="10872"/>
    <cellStyle name="_O_31122005FromDeana_O_Dihao Foodstuff 2003_O_Dihao Foodstuff 2006_U_Dihao Foodstuff 2006_reviewed-WD_Cut off_A-Industrial 2007 2" xfId="20438"/>
    <cellStyle name="_O_31122005FromDeana_O_Dihao Foodstuff 2003_O_Dihao Foodstuff 2006_U_Dihao Foodstuff 2006_reviewed-WD_Cut off_A-Industrial 2007 2 2" xfId="20439"/>
    <cellStyle name="_O_31122005FromDeana_O_Dihao Foodstuff 2003_O_Dihao Foodstuff 2006_U_Dihao Foodstuff 2006_reviewed-WD_Cut off_A-Industrial 2007 3" xfId="20440"/>
    <cellStyle name="_O_31122005FromDeana_O_Dihao Foodstuff 2003_O_Dihao Foodstuff 2006_U_Dihao Foodstuff 2006_reviewed-WD_Cut off_A-Songyuan 2006" xfId="20441"/>
    <cellStyle name="_O_31122005FromDeana_O_Dihao Foodstuff 2003_O_Dihao Foodstuff 2006_U_Dihao Foodstuff 2006_reviewed-WD_Cut off_A-Songyuan 2006 1" xfId="20443"/>
    <cellStyle name="_O_31122005FromDeana_O_Dihao Foodstuff 2003_O_Dihao Foodstuff 2006_U_Dihao Foodstuff 2006_reviewed-WD_Cut off_A-Songyuan 2006 1 2" xfId="20445"/>
    <cellStyle name="_O_31122005FromDeana_O_Dihao Foodstuff 2003_O_Dihao Foodstuff 2006_U_Dihao Foodstuff 2006_reviewed-WD_Cut off_A-Songyuan 2006 2" xfId="20447"/>
    <cellStyle name="_O_31122005FromDeana_O_Dihao Foodstuff 2003_O_Dihao Foodstuff 2006_U_Dihao Foodstuff 2006_reviewed-WD_Cut off_A-Songyuan 2006 2 2" xfId="4383"/>
    <cellStyle name="_O_31122005FromDeana_O_Dihao Foodstuff 2003_O_Dihao Foodstuff 2006_U_Dihao Foodstuff 2006_reviewed-WD_Cut off_A-Songyuan 2006 3" xfId="10862"/>
    <cellStyle name="_O_31122005FromDeana_O_Dihao Foodstuff 2003_O_Dihao Foodstuff 2006_U_Dihao Foodstuff 2006_reviewed-WD_U_Dihao Foodstuff 2006.12.31-Sales" xfId="18340"/>
    <cellStyle name="_O_31122005FromDeana_O_Dihao Foodstuff 2003_O_Dihao Foodstuff 2006_U_Dihao Foodstuff 2006_reviewed-WD_U_Dihao Foodstuff 2006.12.31-Sales 1" xfId="20449"/>
    <cellStyle name="_O_31122005FromDeana_O_Dihao Foodstuff 2003_O_Dihao Foodstuff 2006_U_Dihao Foodstuff 2006_reviewed-WD_U_Dihao Foodstuff 2006.12.31-Sales 1 2" xfId="20450"/>
    <cellStyle name="_O_31122005FromDeana_O_Dihao Foodstuff 2003_O_Dihao Foodstuff 2006_U_Dihao Foodstuff 2006_reviewed-WD_U_Dihao Foodstuff 2006.12.31-Sales 2" xfId="7861"/>
    <cellStyle name="_O_31122005FromDeana_O_Dihao Foodstuff 2003_O_Dihao Foodstuff 2006_U_Dihao Foodstuff 2006_reviewed-WD_U_Dihao Foodstuff 2006.12.31-Sales 2 2" xfId="7864"/>
    <cellStyle name="_O_31122005FromDeana_O_Dihao Foodstuff 2003_O_Dihao Foodstuff 2006_U_Dihao Foodstuff 2006_reviewed-WD_U_Dihao Foodstuff 2006.12.31-Sales 3" xfId="8939"/>
    <cellStyle name="_O_31122005FromDeana_O_Dihao Foodstuff 2003_O_Dihao Foodstuff 2006_U_Dihao Foodstuff 2006_reviewed-WD_U_Dihao Foodstuff 2006.12.31-Sales_A-Industrial 2007" xfId="20452"/>
    <cellStyle name="_O_31122005FromDeana_O_Dihao Foodstuff 2003_O_Dihao Foodstuff 2006_U_Dihao Foodstuff 2006_reviewed-WD_U_Dihao Foodstuff 2006.12.31-Sales_A-Industrial 2007 1" xfId="20453"/>
    <cellStyle name="_O_31122005FromDeana_O_Dihao Foodstuff 2003_O_Dihao Foodstuff 2006_U_Dihao Foodstuff 2006_reviewed-WD_U_Dihao Foodstuff 2006.12.31-Sales_A-Industrial 2007 1 2" xfId="20454"/>
    <cellStyle name="_O_31122005FromDeana_O_Dihao Foodstuff 2003_O_Dihao Foodstuff 2006_U_Dihao Foodstuff 2006_reviewed-WD_U_Dihao Foodstuff 2006.12.31-Sales_A-Industrial 2007 2" xfId="20456"/>
    <cellStyle name="_O_31122005FromDeana_O_Dihao Foodstuff 2003_O_Dihao Foodstuff 2006_U_Dihao Foodstuff 2006_reviewed-WD_U_Dihao Foodstuff 2006.12.31-Sales_A-Industrial 2007 2 2" xfId="20457"/>
    <cellStyle name="_O_31122005FromDeana_O_Dihao Foodstuff 2003_O_Dihao Foodstuff 2006_U_Dihao Foodstuff 2006_reviewed-WD_U_Dihao Foodstuff 2006.12.31-Sales_A-Industrial 2007 3" xfId="20458"/>
    <cellStyle name="_O_31122005FromDeana_O_Dihao Foodstuff 2003_O_Dihao Foodstuff 2006_U_Dihao Foodstuff 2006_reviewed-WD_U_Dihao Foodstuff 2006.12.31-Sales_A-Songyuan 2006" xfId="20459"/>
    <cellStyle name="_O_31122005FromDeana_O_Dihao Foodstuff 2003_O_Dihao Foodstuff 2006_U_Dihao Foodstuff 2006_reviewed-WD_U_Dihao Foodstuff 2006.12.31-Sales_A-Songyuan 2006 1" xfId="20460"/>
    <cellStyle name="_O_31122005FromDeana_O_Dihao Foodstuff 2003_O_Dihao Foodstuff 2006_U_Dihao Foodstuff 2006_reviewed-WD_U_Dihao Foodstuff 2006.12.31-Sales_A-Songyuan 2006 1 2" xfId="5101"/>
    <cellStyle name="_O_31122005FromDeana_O_Dihao Foodstuff 2003_O_Dihao Foodstuff 2006_U_Dihao Foodstuff 2006_reviewed-WD_U_Dihao Foodstuff 2006.12.31-Sales_A-Songyuan 2006 2" xfId="20461"/>
    <cellStyle name="_O_31122005FromDeana_O_Dihao Foodstuff 2003_O_Dihao Foodstuff 2006_U_Dihao Foodstuff 2006_reviewed-WD_U_Dihao Foodstuff 2006.12.31-Sales_A-Songyuan 2006 2 2" xfId="20462"/>
    <cellStyle name="_O_31122005FromDeana_O_Dihao Foodstuff 2003_O_Dihao Foodstuff 2006_U_Dihao Foodstuff 2006_reviewed-WD_U_Dihao Foodstuff 2006.12.31-Sales_A-Songyuan 2006 3" xfId="662"/>
    <cellStyle name="_O_31122005FromDeana_O_Dihao Foodstuff 2003_O_Dihao Foodstuff 2006_U_Dihao Foodstuff 2006_reviewed-WD_U_Dihao Foodstuff 2006.12.31-Sales-with top5" xfId="20463"/>
    <cellStyle name="_O_31122005FromDeana_O_Dihao Foodstuff 2003_O_Dihao Foodstuff 2006_U_Dihao Foodstuff 2006_reviewed-WD_U_Dihao Foodstuff 2006.12.31-Sales-with top5 1" xfId="1103"/>
    <cellStyle name="_O_31122005FromDeana_O_Dihao Foodstuff 2003_O_Dihao Foodstuff 2006_U_Dihao Foodstuff 2006_reviewed-WD_U_Dihao Foodstuff 2006.12.31-Sales-with top5 1 2" xfId="20465"/>
    <cellStyle name="_O_31122005FromDeana_O_Dihao Foodstuff 2003_O_Dihao Foodstuff 2006_U_Dihao Foodstuff 2006_reviewed-WD_U_Dihao Foodstuff 2006.12.31-Sales-with top5 2" xfId="20466"/>
    <cellStyle name="_O_31122005FromDeana_O_Dihao Foodstuff 2003_O_Dihao Foodstuff 2006_U_Dihao Foodstuff 2006_reviewed-WD_U_Dihao Foodstuff 2006.12.31-Sales-with top5 2 2" xfId="6751"/>
    <cellStyle name="_O_31122005FromDeana_O_Dihao Foodstuff 2003_O_Dihao Foodstuff 2006_U_Dihao Foodstuff 2006_reviewed-WD_U_Dihao Foodstuff 2006.12.31-Sales-with top5 3" xfId="20467"/>
    <cellStyle name="_O_31122005FromDeana_O_Dihao Foodstuff 2003_O_Dihao Foodstuff 2006_U_Dihao Foodstuff 2006_reviewed-WD_U_Dihao Foodstuff 2006.12.31-Sales-with top5_A-Industrial 2007" xfId="20468"/>
    <cellStyle name="_O_31122005FromDeana_O_Dihao Foodstuff 2003_O_Dihao Foodstuff 2006_U_Dihao Foodstuff 2006_reviewed-WD_U_Dihao Foodstuff 2006.12.31-Sales-with top5_A-Industrial 2007 1" xfId="14288"/>
    <cellStyle name="_O_31122005FromDeana_O_Dihao Foodstuff 2003_O_Dihao Foodstuff 2006_U_Dihao Foodstuff 2006_reviewed-WD_U_Dihao Foodstuff 2006.12.31-Sales-with top5_A-Industrial 2007 1 2" xfId="14290"/>
    <cellStyle name="_O_31122005FromDeana_O_Dihao Foodstuff 2003_O_Dihao Foodstuff 2006_U_Dihao Foodstuff 2006_reviewed-WD_U_Dihao Foodstuff 2006.12.31-Sales-with top5_A-Industrial 2007 2" xfId="14294"/>
    <cellStyle name="_O_31122005FromDeana_O_Dihao Foodstuff 2003_O_Dihao Foodstuff 2006_U_Dihao Foodstuff 2006_reviewed-WD_U_Dihao Foodstuff 2006.12.31-Sales-with top5_A-Industrial 2007 2 2" xfId="20470"/>
    <cellStyle name="_O_31122005FromDeana_O_Dihao Foodstuff 2003_O_Dihao Foodstuff 2006_U_Dihao Foodstuff 2006_reviewed-WD_U_Dihao Foodstuff 2006.12.31-Sales-with top5_A-Industrial 2007 3" xfId="20473"/>
    <cellStyle name="_O_31122005FromDeana_O_Dihao Foodstuff 2003_O_Dihao Foodstuff 2006_U_Dihao Foodstuff 2006_reviewed-WD_U_Dihao Foodstuff 2006.12.31-Sales-with top5_A-Songyuan 2006" xfId="20474"/>
    <cellStyle name="_O_31122005FromDeana_O_Dihao Foodstuff 2003_O_Dihao Foodstuff 2006_U_Dihao Foodstuff 2006_reviewed-WD_U_Dihao Foodstuff 2006.12.31-Sales-with top5_A-Songyuan 2006 1" xfId="20475"/>
    <cellStyle name="_O_31122005FromDeana_O_Dihao Foodstuff 2003_O_Dihao Foodstuff 2006_U_Dihao Foodstuff 2006_reviewed-WD_U_Dihao Foodstuff 2006.12.31-Sales-with top5_A-Songyuan 2006 1 2" xfId="4002"/>
    <cellStyle name="_O_31122005FromDeana_O_Dihao Foodstuff 2003_O_Dihao Foodstuff 2006_U_Dihao Foodstuff 2006_reviewed-WD_U_Dihao Foodstuff 2006.12.31-Sales-with top5_A-Songyuan 2006 2" xfId="20476"/>
    <cellStyle name="_O_31122005FromDeana_O_Dihao Foodstuff 2003_O_Dihao Foodstuff 2006_U_Dihao Foodstuff 2006_reviewed-WD_U_Dihao Foodstuff 2006.12.31-Sales-with top5_A-Songyuan 2006 2 2" xfId="8719"/>
    <cellStyle name="_O_31122005FromDeana_O_Dihao Foodstuff 2003_O_Dihao Foodstuff 2006_U_Dihao Foodstuff 2006_reviewed-WD_U_Dihao Foodstuff 2006.12.31-Sales-with top5_A-Songyuan 2006 3" xfId="20477"/>
    <cellStyle name="_O_31122005FromDeana_O_Dihao Foodstuff 2003_O_Dihao Foodstuff 2006_U_Dihao Foodstuff 2006_reviewed-WD_U_Dihao Foodstuff 2006-GSI-Selling&amp;Admin" xfId="20478"/>
    <cellStyle name="_O_31122005FromDeana_O_Dihao Foodstuff 2003_O_Dihao Foodstuff 2006_U_Dihao Foodstuff 2006_reviewed-WD_U_Dihao Foodstuff 2006-GSI-Selling&amp;Admin 1" xfId="20479"/>
    <cellStyle name="_O_31122005FromDeana_O_Dihao Foodstuff 2003_O_Dihao Foodstuff 2006_U_Dihao Foodstuff 2006_reviewed-WD_U_Dihao Foodstuff 2006-GSI-Selling&amp;Admin 1 2" xfId="20480"/>
    <cellStyle name="_O_31122005FromDeana_O_Dihao Foodstuff 2003_O_Dihao Foodstuff 2006_U_Dihao Foodstuff 2006_reviewed-WD_U_Dihao Foodstuff 2006-GSI-Selling&amp;Admin 2" xfId="20481"/>
    <cellStyle name="_O_31122005FromDeana_O_Dihao Foodstuff 2003_O_Dihao Foodstuff 2006_U_Dihao Foodstuff 2006_reviewed-WD_U_Dihao Foodstuff 2006-GSI-Selling&amp;Admin 2 2" xfId="20482"/>
    <cellStyle name="_O_31122005FromDeana_O_Dihao Foodstuff 2003_O_Dihao Foodstuff 2006_U_Dihao Foodstuff 2006_reviewed-WD_U_Dihao Foodstuff 2006-GSI-Selling&amp;Admin 3" xfId="20483"/>
    <cellStyle name="_O_31122005FromDeana_O_Dihao Foodstuff 2003_O_Dihao Foodstuff 2006_U_Dihao Foodstuff 2006_reviewed-WD_U_Dihao Foodstuff 2006-GSI-Selling&amp;Admin_A-Industrial 2007" xfId="20486"/>
    <cellStyle name="_O_31122005FromDeana_O_Dihao Foodstuff 2003_O_Dihao Foodstuff 2006_U_Dihao Foodstuff 2006_reviewed-WD_U_Dihao Foodstuff 2006-GSI-Selling&amp;Admin_A-Industrial 2007 1" xfId="9680"/>
    <cellStyle name="_O_31122005FromDeana_O_Dihao Foodstuff 2003_O_Dihao Foodstuff 2006_U_Dihao Foodstuff 2006_reviewed-WD_U_Dihao Foodstuff 2006-GSI-Selling&amp;Admin_A-Industrial 2007 1 2" xfId="9682"/>
    <cellStyle name="_O_31122005FromDeana_O_Dihao Foodstuff 2003_O_Dihao Foodstuff 2006_U_Dihao Foodstuff 2006_reviewed-WD_U_Dihao Foodstuff 2006-GSI-Selling&amp;Admin_A-Industrial 2007 2" xfId="20489"/>
    <cellStyle name="_O_31122005FromDeana_O_Dihao Foodstuff 2003_O_Dihao Foodstuff 2006_U_Dihao Foodstuff 2006_reviewed-WD_U_Dihao Foodstuff 2006-GSI-Selling&amp;Admin_A-Industrial 2007 2 2" xfId="20490"/>
    <cellStyle name="_O_31122005FromDeana_O_Dihao Foodstuff 2003_O_Dihao Foodstuff 2006_U_Dihao Foodstuff 2006_reviewed-WD_U_Dihao Foodstuff 2006-GSI-Selling&amp;Admin_A-Industrial 2007 3" xfId="20492"/>
    <cellStyle name="_O_31122005FromDeana_O_Dihao Foodstuff 2003_O_Dihao Foodstuff 2006_U_Dihao Foodstuff 2006_reviewed-WD_U_Dihao Foodstuff 2006-GSI-Selling&amp;Admin_A-Songyuan 2006" xfId="11105"/>
    <cellStyle name="_O_31122005FromDeana_O_Dihao Foodstuff 2003_O_Dihao Foodstuff 2006_U_Dihao Foodstuff 2006_reviewed-WD_U_Dihao Foodstuff 2006-GSI-Selling&amp;Admin_A-Songyuan 2006 1" xfId="20493"/>
    <cellStyle name="_O_31122005FromDeana_O_Dihao Foodstuff 2003_O_Dihao Foodstuff 2006_U_Dihao Foodstuff 2006_reviewed-WD_U_Dihao Foodstuff 2006-GSI-Selling&amp;Admin_A-Songyuan 2006 1 2" xfId="20496"/>
    <cellStyle name="_O_31122005FromDeana_O_Dihao Foodstuff 2003_O_Dihao Foodstuff 2006_U_Dihao Foodstuff 2006_reviewed-WD_U_Dihao Foodstuff 2006-GSI-Selling&amp;Admin_A-Songyuan 2006 2" xfId="11111"/>
    <cellStyle name="_O_31122005FromDeana_O_Dihao Foodstuff 2003_O_Dihao Foodstuff 2006_U_Dihao Foodstuff 2006_reviewed-WD_U_Dihao Foodstuff 2006-GSI-Selling&amp;Admin_A-Songyuan 2006 2 2" xfId="11363"/>
    <cellStyle name="_O_31122005FromDeana_O_Dihao Foodstuff 2003_O_Dihao Foodstuff 2006_U_Dihao Foodstuff 2006_reviewed-WD_U_Dihao Foodstuff 2006-GSI-Selling&amp;Admin_A-Songyuan 2006 3" xfId="11366"/>
    <cellStyle name="_O_31122005FromDeana_O_Dihao Foodstuff 2003_O_Dihao Foodstuff 2006_U_Dihao Foodstuff 2006-GSI-Selling&amp;Admin" xfId="15434"/>
    <cellStyle name="_O_31122005FromDeana_O_Dihao Foodstuff 2003_O_Dihao Foodstuff 2006_U_Dihao Foodstuff 2006-GSI-Selling&amp;Admin 1" xfId="15437"/>
    <cellStyle name="_O_31122005FromDeana_O_Dihao Foodstuff 2003_O_Dihao Foodstuff 2006_U_Dihao Foodstuff 2006-GSI-Selling&amp;Admin 1 2" xfId="15439"/>
    <cellStyle name="_O_31122005FromDeana_O_Dihao Foodstuff 2003_O_Dihao Foodstuff 2006_U_Dihao Foodstuff 2006-GSI-Selling&amp;Admin 2" xfId="15443"/>
    <cellStyle name="_O_31122005FromDeana_O_Dihao Foodstuff 2003_O_Dihao Foodstuff 2006_U_Dihao Foodstuff 2006-GSI-Selling&amp;Admin 2 2" xfId="15445"/>
    <cellStyle name="_O_31122005FromDeana_O_Dihao Foodstuff 2003_O_Dihao Foodstuff 2006_U_Dihao Foodstuff 2006-GSI-Selling&amp;Admin 3" xfId="15449"/>
    <cellStyle name="_O_31122005FromDeana_O_Dihao Foodstuff 2003_O_Dihao Foodstuff 2006_U_Dihao Foodstuff 2006-GSI-Selling&amp;Admin_A-Industrial 2007" xfId="20498"/>
    <cellStyle name="_O_31122005FromDeana_O_Dihao Foodstuff 2003_O_Dihao Foodstuff 2006_U_Dihao Foodstuff 2006-GSI-Selling&amp;Admin_A-Industrial 2007 1" xfId="16287"/>
    <cellStyle name="_O_31122005FromDeana_O_Dihao Foodstuff 2003_O_Dihao Foodstuff 2006_U_Dihao Foodstuff 2006-GSI-Selling&amp;Admin_A-Industrial 2007 1 2" xfId="7440"/>
    <cellStyle name="_O_31122005FromDeana_O_Dihao Foodstuff 2003_O_Dihao Foodstuff 2006_U_Dihao Foodstuff 2006-GSI-Selling&amp;Admin_A-Industrial 2007 2" xfId="5354"/>
    <cellStyle name="_O_31122005FromDeana_O_Dihao Foodstuff 2003_O_Dihao Foodstuff 2006_U_Dihao Foodstuff 2006-GSI-Selling&amp;Admin_A-Industrial 2007 2 2" xfId="20502"/>
    <cellStyle name="_O_31122005FromDeana_O_Dihao Foodstuff 2003_O_Dihao Foodstuff 2006_U_Dihao Foodstuff 2006-GSI-Selling&amp;Admin_A-Industrial 2007 3" xfId="10258"/>
    <cellStyle name="_O_31122005FromDeana_O_Dihao Foodstuff 2003_O_Dihao Foodstuff 2006_U_Dihao Foodstuff 2006-GSI-Selling&amp;Admin_A-Songyuan 2006" xfId="20503"/>
    <cellStyle name="_O_31122005FromDeana_O_Dihao Foodstuff 2003_O_Dihao Foodstuff 2006_U_Dihao Foodstuff 2006-GSI-Selling&amp;Admin_A-Songyuan 2006 1" xfId="20505"/>
    <cellStyle name="_O_31122005FromDeana_O_Dihao Foodstuff 2003_O_Dihao Foodstuff 2006_U_Dihao Foodstuff 2006-GSI-Selling&amp;Admin_A-Songyuan 2006 1 2" xfId="3951"/>
    <cellStyle name="_O_31122005FromDeana_O_Dihao Foodstuff 2003_O_Dihao Foodstuff 2006_U_Dihao Foodstuff 2006-GSI-Selling&amp;Admin_A-Songyuan 2006 2" xfId="20506"/>
    <cellStyle name="_O_31122005FromDeana_O_Dihao Foodstuff 2003_O_Dihao Foodstuff 2006_U_Dihao Foodstuff 2006-GSI-Selling&amp;Admin_A-Songyuan 2006 2 2" xfId="20508"/>
    <cellStyle name="_O_31122005FromDeana_O_Dihao Foodstuff 2003_O_Dihao Foodstuff 2006_U_Dihao Foodstuff 2006-GSI-Selling&amp;Admin_A-Songyuan 2006 3" xfId="20510"/>
    <cellStyle name="_O_31122005FromDeana_O_Dihao Foodstuff 2003_U_Dihao Foodstuff 2006.12.31-Sales" xfId="20513"/>
    <cellStyle name="_O_31122005FromDeana_O_Dihao Foodstuff 2003_U_Dihao Foodstuff 2006.12.31-Sales 1" xfId="20515"/>
    <cellStyle name="_O_31122005FromDeana_O_Dihao Foodstuff 2003_U_Dihao Foodstuff 2006.12.31-Sales 1 2" xfId="20516"/>
    <cellStyle name="_O_31122005FromDeana_O_Dihao Foodstuff 2003_U_Dihao Foodstuff 2006.12.31-Sales 2" xfId="20517"/>
    <cellStyle name="_O_31122005FromDeana_O_Dihao Foodstuff 2003_U_Dihao Foodstuff 2006.12.31-Sales 2 2" xfId="20518"/>
    <cellStyle name="_O_31122005FromDeana_O_Dihao Foodstuff 2003_U_Dihao Foodstuff 2006.12.31-Sales 3" xfId="20519"/>
    <cellStyle name="_O_31122005FromDeana_O_Dihao Foodstuff 2003_U_Dihao Foodstuff 2006.12.31-Sales_A-Industrial 2007" xfId="20520"/>
    <cellStyle name="_O_31122005FromDeana_O_Dihao Foodstuff 2003_U_Dihao Foodstuff 2006.12.31-Sales_A-Industrial 2007 1" xfId="13987"/>
    <cellStyle name="_O_31122005FromDeana_O_Dihao Foodstuff 2003_U_Dihao Foodstuff 2006.12.31-Sales_A-Industrial 2007 1 2" xfId="20521"/>
    <cellStyle name="_O_31122005FromDeana_O_Dihao Foodstuff 2003_U_Dihao Foodstuff 2006.12.31-Sales_A-Industrial 2007 2" xfId="20522"/>
    <cellStyle name="_O_31122005FromDeana_O_Dihao Foodstuff 2003_U_Dihao Foodstuff 2006.12.31-Sales_A-Industrial 2007 2 2" xfId="20523"/>
    <cellStyle name="_O_31122005FromDeana_O_Dihao Foodstuff 2003_U_Dihao Foodstuff 2006.12.31-Sales_A-Industrial 2007 3" xfId="20524"/>
    <cellStyle name="_O_31122005FromDeana_O_Dihao Foodstuff 2003_U_Dihao Foodstuff 2006.12.31-Sales_A-Songyuan 2006" xfId="20526"/>
    <cellStyle name="_O_31122005FromDeana_O_Dihao Foodstuff 2003_U_Dihao Foodstuff 2006.12.31-Sales_A-Songyuan 2006 1" xfId="20527"/>
    <cellStyle name="_O_31122005FromDeana_O_Dihao Foodstuff 2003_U_Dihao Foodstuff 2006.12.31-Sales_A-Songyuan 2006 1 2" xfId="20528"/>
    <cellStyle name="_O_31122005FromDeana_O_Dihao Foodstuff 2003_U_Dihao Foodstuff 2006.12.31-Sales_A-Songyuan 2006 2" xfId="20530"/>
    <cellStyle name="_O_31122005FromDeana_O_Dihao Foodstuff 2003_U_Dihao Foodstuff 2006.12.31-Sales_A-Songyuan 2006 2 2" xfId="20532"/>
    <cellStyle name="_O_31122005FromDeana_O_Dihao Foodstuff 2003_U_Dihao Foodstuff 2006.12.31-Sales_A-Songyuan 2006 3" xfId="20534"/>
    <cellStyle name="_O_31122005FromDeana_O_Dihao Foodstuff 2003_U_Dihao Foodstuff 2006.12.31-Sales-with top5" xfId="20535"/>
    <cellStyle name="_O_31122005FromDeana_O_Dihao Foodstuff 2003_U_Dihao Foodstuff 2006.12.31-Sales-with top5 1" xfId="18245"/>
    <cellStyle name="_O_31122005FromDeana_O_Dihao Foodstuff 2003_U_Dihao Foodstuff 2006.12.31-Sales-with top5 1 2" xfId="19380"/>
    <cellStyle name="_O_31122005FromDeana_O_Dihao Foodstuff 2003_U_Dihao Foodstuff 2006.12.31-Sales-with top5 2" xfId="19382"/>
    <cellStyle name="_O_31122005FromDeana_O_Dihao Foodstuff 2003_U_Dihao Foodstuff 2006.12.31-Sales-with top5 2 2" xfId="20536"/>
    <cellStyle name="_O_31122005FromDeana_O_Dihao Foodstuff 2003_U_Dihao Foodstuff 2006.12.31-Sales-with top5 3" xfId="20537"/>
    <cellStyle name="_O_31122005FromDeana_O_Dihao Foodstuff 2003_U_Dihao Foodstuff 2006.12.31-Sales-with top5_A-Industrial 2007" xfId="11053"/>
    <cellStyle name="_O_31122005FromDeana_O_Dihao Foodstuff 2003_U_Dihao Foodstuff 2006.12.31-Sales-with top5_A-Industrial 2007 1" xfId="20539"/>
    <cellStyle name="_O_31122005FromDeana_O_Dihao Foodstuff 2003_U_Dihao Foodstuff 2006.12.31-Sales-with top5_A-Industrial 2007 1 2" xfId="20540"/>
    <cellStyle name="_O_31122005FromDeana_O_Dihao Foodstuff 2003_U_Dihao Foodstuff 2006.12.31-Sales-with top5_A-Industrial 2007 2" xfId="11057"/>
    <cellStyle name="_O_31122005FromDeana_O_Dihao Foodstuff 2003_U_Dihao Foodstuff 2006.12.31-Sales-with top5_A-Industrial 2007 2 2" xfId="20541"/>
    <cellStyle name="_O_31122005FromDeana_O_Dihao Foodstuff 2003_U_Dihao Foodstuff 2006.12.31-Sales-with top5_A-Industrial 2007 3" xfId="20542"/>
    <cellStyle name="_O_31122005FromDeana_O_Dihao Foodstuff 2003_U_Dihao Foodstuff 2006.12.31-Sales-with top5_A-Songyuan 2006" xfId="20543"/>
    <cellStyle name="_O_31122005FromDeana_O_Dihao Foodstuff 2003_U_Dihao Foodstuff 2006.12.31-Sales-with top5_A-Songyuan 2006 1" xfId="20544"/>
    <cellStyle name="_O_31122005FromDeana_O_Dihao Foodstuff 2003_U_Dihao Foodstuff 2006.12.31-Sales-with top5_A-Songyuan 2006 1 2" xfId="20546"/>
    <cellStyle name="_O_31122005FromDeana_O_Dihao Foodstuff 2003_U_Dihao Foodstuff 2006.12.31-Sales-with top5_A-Songyuan 2006 2" xfId="20548"/>
    <cellStyle name="_O_31122005FromDeana_O_Dihao Foodstuff 2003_U_Dihao Foodstuff 2006.12.31-Sales-with top5_A-Songyuan 2006 2 2" xfId="20550"/>
    <cellStyle name="_O_31122005FromDeana_O_Dihao Foodstuff 2003_U_Dihao Foodstuff 2006.12.31-Sales-with top5_A-Songyuan 2006 3" xfId="20551"/>
    <cellStyle name="_O_31122005FromDeana_O_Dihao Foodstuff 2003_U_Dihao Foodstuff 2006_reviewed-v2" xfId="20553"/>
    <cellStyle name="_O_31122005FromDeana_O_Dihao Foodstuff 2003_U_Dihao Foodstuff 2006_reviewed-v2 1" xfId="20554"/>
    <cellStyle name="_O_31122005FromDeana_O_Dihao Foodstuff 2003_U_Dihao Foodstuff 2006_reviewed-v2 1 2" xfId="20556"/>
    <cellStyle name="_O_31122005FromDeana_O_Dihao Foodstuff 2003_U_Dihao Foodstuff 2006_reviewed-v2 2" xfId="20558"/>
    <cellStyle name="_O_31122005FromDeana_O_Dihao Foodstuff 2003_U_Dihao Foodstuff 2006_reviewed-v2 2 2" xfId="20559"/>
    <cellStyle name="_O_31122005FromDeana_O_Dihao Foodstuff 2003_U_Dihao Foodstuff 2006_reviewed-v2 3" xfId="20560"/>
    <cellStyle name="_O_31122005FromDeana_O_Dihao Foodstuff 2003_U_Dihao Foodstuff 2006_reviewed-v2_A-Industrial 2007" xfId="20561"/>
    <cellStyle name="_O_31122005FromDeana_O_Dihao Foodstuff 2003_U_Dihao Foodstuff 2006_reviewed-v2_A-Industrial 2007 1" xfId="20563"/>
    <cellStyle name="_O_31122005FromDeana_O_Dihao Foodstuff 2003_U_Dihao Foodstuff 2006_reviewed-v2_A-Industrial 2007 1 2" xfId="20565"/>
    <cellStyle name="_O_31122005FromDeana_O_Dihao Foodstuff 2003_U_Dihao Foodstuff 2006_reviewed-v2_A-Industrial 2007 2" xfId="20566"/>
    <cellStyle name="_O_31122005FromDeana_O_Dihao Foodstuff 2003_U_Dihao Foodstuff 2006_reviewed-v2_A-Industrial 2007 2 2" xfId="20568"/>
    <cellStyle name="_O_31122005FromDeana_O_Dihao Foodstuff 2003_U_Dihao Foodstuff 2006_reviewed-v2_A-Industrial 2007 3" xfId="809"/>
    <cellStyle name="_O_31122005FromDeana_O_Dihao Foodstuff 2003_U_Dihao Foodstuff 2006_reviewed-v2_A-Songyuan 2006" xfId="20569"/>
    <cellStyle name="_O_31122005FromDeana_O_Dihao Foodstuff 2003_U_Dihao Foodstuff 2006_reviewed-v2_A-Songyuan 2006 1" xfId="20570"/>
    <cellStyle name="_O_31122005FromDeana_O_Dihao Foodstuff 2003_U_Dihao Foodstuff 2006_reviewed-v2_A-Songyuan 2006 1 2" xfId="20572"/>
    <cellStyle name="_O_31122005FromDeana_O_Dihao Foodstuff 2003_U_Dihao Foodstuff 2006_reviewed-v2_A-Songyuan 2006 2" xfId="18404"/>
    <cellStyle name="_O_31122005FromDeana_O_Dihao Foodstuff 2003_U_Dihao Foodstuff 2006_reviewed-v2_A-Songyuan 2006 2 2" xfId="18407"/>
    <cellStyle name="_O_31122005FromDeana_O_Dihao Foodstuff 2003_U_Dihao Foodstuff 2006_reviewed-v2_A-Songyuan 2006 3" xfId="20142"/>
    <cellStyle name="_O_31122005FromDeana_O_Dihao Foodstuff 2003_U_Dihao Foodstuff 2006_reviewed-v2_Cut off" xfId="20573"/>
    <cellStyle name="_O_31122005FromDeana_O_Dihao Foodstuff 2003_U_Dihao Foodstuff 2006_reviewed-v2_Cut off 1" xfId="12885"/>
    <cellStyle name="_O_31122005FromDeana_O_Dihao Foodstuff 2003_U_Dihao Foodstuff 2006_reviewed-v2_Cut off 1 2" xfId="12893"/>
    <cellStyle name="_O_31122005FromDeana_O_Dihao Foodstuff 2003_U_Dihao Foodstuff 2006_reviewed-v2_Cut off 2" xfId="20576"/>
    <cellStyle name="_O_31122005FromDeana_O_Dihao Foodstuff 2003_U_Dihao Foodstuff 2006_reviewed-v2_Cut off 2 2" xfId="20578"/>
    <cellStyle name="_O_31122005FromDeana_O_Dihao Foodstuff 2003_U_Dihao Foodstuff 2006_reviewed-v2_Cut off 3" xfId="20579"/>
    <cellStyle name="_O_31122005FromDeana_O_Dihao Foodstuff 2003_U_Dihao Foodstuff 2006_reviewed-v2_Cut off_A-Industrial 2007" xfId="1284"/>
    <cellStyle name="_O_31122005FromDeana_O_Dihao Foodstuff 2003_U_Dihao Foodstuff 2006_reviewed-v2_Cut off_A-Industrial 2007 1" xfId="14177"/>
    <cellStyle name="_O_31122005FromDeana_O_Dihao Foodstuff 2003_U_Dihao Foodstuff 2006_reviewed-v2_Cut off_A-Industrial 2007 1 2" xfId="20581"/>
    <cellStyle name="_O_31122005FromDeana_O_Dihao Foodstuff 2003_U_Dihao Foodstuff 2006_reviewed-v2_Cut off_A-Industrial 2007 2" xfId="1287"/>
    <cellStyle name="_O_31122005FromDeana_O_Dihao Foodstuff 2003_U_Dihao Foodstuff 2006_reviewed-v2_Cut off_A-Industrial 2007 2 2" xfId="8681"/>
    <cellStyle name="_O_31122005FromDeana_O_Dihao Foodstuff 2003_U_Dihao Foodstuff 2006_reviewed-v2_Cut off_A-Industrial 2007 3" xfId="20582"/>
    <cellStyle name="_O_31122005FromDeana_O_Dihao Foodstuff 2003_U_Dihao Foodstuff 2006_reviewed-v2_Cut off_A-Songyuan 2006" xfId="16714"/>
    <cellStyle name="_O_31122005FromDeana_O_Dihao Foodstuff 2003_U_Dihao Foodstuff 2006_reviewed-v2_Cut off_A-Songyuan 2006 1" xfId="20583"/>
    <cellStyle name="_O_31122005FromDeana_O_Dihao Foodstuff 2003_U_Dihao Foodstuff 2006_reviewed-v2_Cut off_A-Songyuan 2006 1 2" xfId="9179"/>
    <cellStyle name="_O_31122005FromDeana_O_Dihao Foodstuff 2003_U_Dihao Foodstuff 2006_reviewed-v2_Cut off_A-Songyuan 2006 2" xfId="20585"/>
    <cellStyle name="_O_31122005FromDeana_O_Dihao Foodstuff 2003_U_Dihao Foodstuff 2006_reviewed-v2_Cut off_A-Songyuan 2006 2 2" xfId="20588"/>
    <cellStyle name="_O_31122005FromDeana_O_Dihao Foodstuff 2003_U_Dihao Foodstuff 2006_reviewed-v2_Cut off_A-Songyuan 2006 3" xfId="20591"/>
    <cellStyle name="_O_31122005FromDeana_O_Dihao Foodstuff 2003_U_Dihao Foodstuff 2006_reviewed-v2_U_Dihao Foodstuff 2006.12.31-Sales" xfId="20593"/>
    <cellStyle name="_O_31122005FromDeana_O_Dihao Foodstuff 2003_U_Dihao Foodstuff 2006_reviewed-v2_U_Dihao Foodstuff 2006.12.31-Sales 1" xfId="18323"/>
    <cellStyle name="_O_31122005FromDeana_O_Dihao Foodstuff 2003_U_Dihao Foodstuff 2006_reviewed-v2_U_Dihao Foodstuff 2006.12.31-Sales 1 2" xfId="16464"/>
    <cellStyle name="_O_31122005FromDeana_O_Dihao Foodstuff 2003_U_Dihao Foodstuff 2006_reviewed-v2_U_Dihao Foodstuff 2006.12.31-Sales 2" xfId="20594"/>
    <cellStyle name="_O_31122005FromDeana_O_Dihao Foodstuff 2003_U_Dihao Foodstuff 2006_reviewed-v2_U_Dihao Foodstuff 2006.12.31-Sales 2 2" xfId="20595"/>
    <cellStyle name="_O_31122005FromDeana_O_Dihao Foodstuff 2003_U_Dihao Foodstuff 2006_reviewed-v2_U_Dihao Foodstuff 2006.12.31-Sales 3" xfId="20597"/>
    <cellStyle name="_O_31122005FromDeana_O_Dihao Foodstuff 2003_U_Dihao Foodstuff 2006_reviewed-v2_U_Dihao Foodstuff 2006.12.31-Sales_A-Industrial 2007" xfId="4425"/>
    <cellStyle name="_O_31122005FromDeana_O_Dihao Foodstuff 2003_U_Dihao Foodstuff 2006_reviewed-v2_U_Dihao Foodstuff 2006.12.31-Sales_A-Industrial 2007 1" xfId="20598"/>
    <cellStyle name="_O_31122005FromDeana_O_Dihao Foodstuff 2003_U_Dihao Foodstuff 2006_reviewed-v2_U_Dihao Foodstuff 2006.12.31-Sales_A-Industrial 2007 1 2" xfId="16306"/>
    <cellStyle name="_O_31122005FromDeana_O_Dihao Foodstuff 2003_U_Dihao Foodstuff 2006_reviewed-v2_U_Dihao Foodstuff 2006.12.31-Sales_A-Industrial 2007 2" xfId="20600"/>
    <cellStyle name="_O_31122005FromDeana_O_Dihao Foodstuff 2003_U_Dihao Foodstuff 2006_reviewed-v2_U_Dihao Foodstuff 2006.12.31-Sales_A-Industrial 2007 2 2" xfId="20602"/>
    <cellStyle name="_O_31122005FromDeana_O_Dihao Foodstuff 2003_U_Dihao Foodstuff 2006_reviewed-v2_U_Dihao Foodstuff 2006.12.31-Sales_A-Industrial 2007 3" xfId="20603"/>
    <cellStyle name="_O_31122005FromDeana_O_Dihao Foodstuff 2003_U_Dihao Foodstuff 2006_reviewed-v2_U_Dihao Foodstuff 2006.12.31-Sales_A-Songyuan 2006" xfId="20604"/>
    <cellStyle name="_O_31122005FromDeana_O_Dihao Foodstuff 2003_U_Dihao Foodstuff 2006_reviewed-v2_U_Dihao Foodstuff 2006.12.31-Sales_A-Songyuan 2006 1" xfId="20605"/>
    <cellStyle name="_O_31122005FromDeana_O_Dihao Foodstuff 2003_U_Dihao Foodstuff 2006_reviewed-v2_U_Dihao Foodstuff 2006.12.31-Sales_A-Songyuan 2006 1 2" xfId="20607"/>
    <cellStyle name="_O_31122005FromDeana_O_Dihao Foodstuff 2003_U_Dihao Foodstuff 2006_reviewed-v2_U_Dihao Foodstuff 2006.12.31-Sales_A-Songyuan 2006 2" xfId="20608"/>
    <cellStyle name="_O_31122005FromDeana_O_Dihao Foodstuff 2003_U_Dihao Foodstuff 2006_reviewed-v2_U_Dihao Foodstuff 2006.12.31-Sales_A-Songyuan 2006 2 2" xfId="20610"/>
    <cellStyle name="_O_31122005FromDeana_O_Dihao Foodstuff 2003_U_Dihao Foodstuff 2006_reviewed-v2_U_Dihao Foodstuff 2006.12.31-Sales_A-Songyuan 2006 3" xfId="20613"/>
    <cellStyle name="_O_31122005FromDeana_O_Dihao Foodstuff 2003_U_Dihao Foodstuff 2006_reviewed-v2_U_Dihao Foodstuff 2006.12.31-Sales-with top5" xfId="20614"/>
    <cellStyle name="_O_31122005FromDeana_O_Dihao Foodstuff 2003_U_Dihao Foodstuff 2006_reviewed-v2_U_Dihao Foodstuff 2006.12.31-Sales-with top5 1" xfId="14819"/>
    <cellStyle name="_O_31122005FromDeana_O_Dihao Foodstuff 2003_U_Dihao Foodstuff 2006_reviewed-v2_U_Dihao Foodstuff 2006.12.31-Sales-with top5 1 2" xfId="14821"/>
    <cellStyle name="_O_31122005FromDeana_O_Dihao Foodstuff 2003_U_Dihao Foodstuff 2006_reviewed-v2_U_Dihao Foodstuff 2006.12.31-Sales-with top5 2" xfId="20615"/>
    <cellStyle name="_O_31122005FromDeana_O_Dihao Foodstuff 2003_U_Dihao Foodstuff 2006_reviewed-v2_U_Dihao Foodstuff 2006.12.31-Sales-with top5 2 2" xfId="20616"/>
    <cellStyle name="_O_31122005FromDeana_O_Dihao Foodstuff 2003_U_Dihao Foodstuff 2006_reviewed-v2_U_Dihao Foodstuff 2006.12.31-Sales-with top5 3" xfId="3915"/>
    <cellStyle name="_O_31122005FromDeana_O_Dihao Foodstuff 2003_U_Dihao Foodstuff 2006_reviewed-v2_U_Dihao Foodstuff 2006.12.31-Sales-with top5_A-Industrial 2007" xfId="20617"/>
    <cellStyle name="_O_31122005FromDeana_O_Dihao Foodstuff 2003_U_Dihao Foodstuff 2006_reviewed-v2_U_Dihao Foodstuff 2006.12.31-Sales-with top5_A-Industrial 2007 1" xfId="20618"/>
    <cellStyle name="_O_31122005FromDeana_O_Dihao Foodstuff 2003_U_Dihao Foodstuff 2006_reviewed-v2_U_Dihao Foodstuff 2006.12.31-Sales-with top5_A-Industrial 2007 1 2" xfId="20620"/>
    <cellStyle name="_O_31122005FromDeana_O_Dihao Foodstuff 2003_U_Dihao Foodstuff 2006_reviewed-v2_U_Dihao Foodstuff 2006.12.31-Sales-with top5_A-Industrial 2007 2" xfId="20621"/>
    <cellStyle name="_O_31122005FromDeana_O_Dihao Foodstuff 2003_U_Dihao Foodstuff 2006_reviewed-v2_U_Dihao Foodstuff 2006.12.31-Sales-with top5_A-Industrial 2007 2 2" xfId="20623"/>
    <cellStyle name="_O_31122005FromDeana_O_Dihao Foodstuff 2003_U_Dihao Foodstuff 2006_reviewed-v2_U_Dihao Foodstuff 2006.12.31-Sales-with top5_A-Industrial 2007 3" xfId="20624"/>
    <cellStyle name="_O_31122005FromDeana_O_Dihao Foodstuff 2003_U_Dihao Foodstuff 2006_reviewed-v2_U_Dihao Foodstuff 2006.12.31-Sales-with top5_A-Songyuan 2006" xfId="20626"/>
    <cellStyle name="_O_31122005FromDeana_O_Dihao Foodstuff 2003_U_Dihao Foodstuff 2006_reviewed-v2_U_Dihao Foodstuff 2006.12.31-Sales-with top5_A-Songyuan 2006 1" xfId="11844"/>
    <cellStyle name="_O_31122005FromDeana_O_Dihao Foodstuff 2003_U_Dihao Foodstuff 2006_reviewed-v2_U_Dihao Foodstuff 2006.12.31-Sales-with top5_A-Songyuan 2006 1 2" xfId="11848"/>
    <cellStyle name="_O_31122005FromDeana_O_Dihao Foodstuff 2003_U_Dihao Foodstuff 2006_reviewed-v2_U_Dihao Foodstuff 2006.12.31-Sales-with top5_A-Songyuan 2006 2" xfId="20627"/>
    <cellStyle name="_O_31122005FromDeana_O_Dihao Foodstuff 2003_U_Dihao Foodstuff 2006_reviewed-v2_U_Dihao Foodstuff 2006.12.31-Sales-with top5_A-Songyuan 2006 2 2" xfId="10575"/>
    <cellStyle name="_O_31122005FromDeana_O_Dihao Foodstuff 2003_U_Dihao Foodstuff 2006_reviewed-v2_U_Dihao Foodstuff 2006.12.31-Sales-with top5_A-Songyuan 2006 3" xfId="19250"/>
    <cellStyle name="_O_31122005FromDeana_O_Dihao Foodstuff 2003_U_Dihao Foodstuff 2006_reviewed-v2_U_Dihao Foodstuff 2006_reviewed-WD" xfId="20628"/>
    <cellStyle name="_O_31122005FromDeana_O_Dihao Foodstuff 2003_U_Dihao Foodstuff 2006_reviewed-v2_U_Dihao Foodstuff 2006_reviewed-WD 1" xfId="5211"/>
    <cellStyle name="_O_31122005FromDeana_O_Dihao Foodstuff 2003_U_Dihao Foodstuff 2006_reviewed-v2_U_Dihao Foodstuff 2006_reviewed-WD 1 2" xfId="20630"/>
    <cellStyle name="_O_31122005FromDeana_O_Dihao Foodstuff 2003_U_Dihao Foodstuff 2006_reviewed-v2_U_Dihao Foodstuff 2006_reviewed-WD 2" xfId="20631"/>
    <cellStyle name="_O_31122005FromDeana_O_Dihao Foodstuff 2003_U_Dihao Foodstuff 2006_reviewed-v2_U_Dihao Foodstuff 2006_reviewed-WD 2 2" xfId="20633"/>
    <cellStyle name="_O_31122005FromDeana_O_Dihao Foodstuff 2003_U_Dihao Foodstuff 2006_reviewed-v2_U_Dihao Foodstuff 2006_reviewed-WD 3" xfId="3297"/>
    <cellStyle name="_O_31122005FromDeana_O_Dihao Foodstuff 2003_U_Dihao Foodstuff 2006_reviewed-v2_U_Dihao Foodstuff 2006_reviewed-WD_A-Industrial 2007" xfId="13227"/>
    <cellStyle name="_O_31122005FromDeana_O_Dihao Foodstuff 2003_U_Dihao Foodstuff 2006_reviewed-v2_U_Dihao Foodstuff 2006_reviewed-WD_A-Industrial 2007 1" xfId="13232"/>
    <cellStyle name="_O_31122005FromDeana_O_Dihao Foodstuff 2003_U_Dihao Foodstuff 2006_reviewed-v2_U_Dihao Foodstuff 2006_reviewed-WD_A-Industrial 2007 1 2" xfId="13234"/>
    <cellStyle name="_O_31122005FromDeana_O_Dihao Foodstuff 2003_U_Dihao Foodstuff 2006_reviewed-v2_U_Dihao Foodstuff 2006_reviewed-WD_A-Industrial 2007 2" xfId="13237"/>
    <cellStyle name="_O_31122005FromDeana_O_Dihao Foodstuff 2003_U_Dihao Foodstuff 2006_reviewed-v2_U_Dihao Foodstuff 2006_reviewed-WD_A-Industrial 2007 2 2" xfId="2344"/>
    <cellStyle name="_O_31122005FromDeana_O_Dihao Foodstuff 2003_U_Dihao Foodstuff 2006_reviewed-v2_U_Dihao Foodstuff 2006_reviewed-WD_A-Industrial 2007 3" xfId="6186"/>
    <cellStyle name="_O_31122005FromDeana_O_Dihao Foodstuff 2003_U_Dihao Foodstuff 2006_reviewed-v2_U_Dihao Foodstuff 2006_reviewed-WD_A-Songyuan 2006" xfId="20634"/>
    <cellStyle name="_O_31122005FromDeana_O_Dihao Foodstuff 2003_U_Dihao Foodstuff 2006_reviewed-v2_U_Dihao Foodstuff 2006_reviewed-WD_A-Songyuan 2006 1" xfId="20636"/>
    <cellStyle name="_O_31122005FromDeana_O_Dihao Foodstuff 2003_U_Dihao Foodstuff 2006_reviewed-v2_U_Dihao Foodstuff 2006_reviewed-WD_A-Songyuan 2006 1 2" xfId="1038"/>
    <cellStyle name="_O_31122005FromDeana_O_Dihao Foodstuff 2003_U_Dihao Foodstuff 2006_reviewed-v2_U_Dihao Foodstuff 2006_reviewed-WD_A-Songyuan 2006 2" xfId="20639"/>
    <cellStyle name="_O_31122005FromDeana_O_Dihao Foodstuff 2003_U_Dihao Foodstuff 2006_reviewed-v2_U_Dihao Foodstuff 2006_reviewed-WD_A-Songyuan 2006 2 2" xfId="20641"/>
    <cellStyle name="_O_31122005FromDeana_O_Dihao Foodstuff 2003_U_Dihao Foodstuff 2006_reviewed-v2_U_Dihao Foodstuff 2006_reviewed-WD_A-Songyuan 2006 3" xfId="20644"/>
    <cellStyle name="_O_31122005FromDeana_O_Dihao Foodstuff 2003_U_Dihao Foodstuff 2006_reviewed-v2_U_Dihao Foodstuff 2006_reviewed-WD_Cut off" xfId="20647"/>
    <cellStyle name="_O_31122005FromDeana_O_Dihao Foodstuff 2003_U_Dihao Foodstuff 2006_reviewed-v2_U_Dihao Foodstuff 2006_reviewed-WD_Cut off 1" xfId="20649"/>
    <cellStyle name="_O_31122005FromDeana_O_Dihao Foodstuff 2003_U_Dihao Foodstuff 2006_reviewed-v2_U_Dihao Foodstuff 2006_reviewed-WD_Cut off 1 2" xfId="20650"/>
    <cellStyle name="_O_31122005FromDeana_O_Dihao Foodstuff 2003_U_Dihao Foodstuff 2006_reviewed-v2_U_Dihao Foodstuff 2006_reviewed-WD_Cut off 2" xfId="4004"/>
    <cellStyle name="_O_31122005FromDeana_O_Dihao Foodstuff 2003_U_Dihao Foodstuff 2006_reviewed-v2_U_Dihao Foodstuff 2006_reviewed-WD_Cut off 2 2" xfId="2892"/>
    <cellStyle name="_O_31122005FromDeana_O_Dihao Foodstuff 2003_U_Dihao Foodstuff 2006_reviewed-v2_U_Dihao Foodstuff 2006_reviewed-WD_Cut off 3" xfId="4207"/>
    <cellStyle name="_O_31122005FromDeana_O_Dihao Foodstuff 2003_U_Dihao Foodstuff 2006_reviewed-v2_U_Dihao Foodstuff 2006_reviewed-WD_Cut off_A-Industrial 2007" xfId="16913"/>
    <cellStyle name="_O_31122005FromDeana_O_Dihao Foodstuff 2003_U_Dihao Foodstuff 2006_reviewed-v2_U_Dihao Foodstuff 2006_reviewed-WD_Cut off_A-Industrial 2007 1" xfId="20651"/>
    <cellStyle name="_O_31122005FromDeana_O_Dihao Foodstuff 2003_U_Dihao Foodstuff 2006_reviewed-v2_U_Dihao Foodstuff 2006_reviewed-WD_Cut off_A-Industrial 2007 1 2" xfId="4489"/>
    <cellStyle name="_O_31122005FromDeana_O_Dihao Foodstuff 2003_U_Dihao Foodstuff 2006_reviewed-v2_U_Dihao Foodstuff 2006_reviewed-WD_Cut off_A-Industrial 2007 2" xfId="20652"/>
    <cellStyle name="_O_31122005FromDeana_O_Dihao Foodstuff 2003_U_Dihao Foodstuff 2006_reviewed-v2_U_Dihao Foodstuff 2006_reviewed-WD_Cut off_A-Industrial 2007 2 2" xfId="20654"/>
    <cellStyle name="_O_31122005FromDeana_O_Dihao Foodstuff 2003_U_Dihao Foodstuff 2006_reviewed-v2_U_Dihao Foodstuff 2006_reviewed-WD_Cut off_A-Industrial 2007 3" xfId="20656"/>
    <cellStyle name="_O_31122005FromDeana_O_Dihao Foodstuff 2003_U_Dihao Foodstuff 2006_reviewed-v2_U_Dihao Foodstuff 2006_reviewed-WD_Cut off_A-Songyuan 2006" xfId="20659"/>
    <cellStyle name="_O_31122005FromDeana_O_Dihao Foodstuff 2003_U_Dihao Foodstuff 2006_reviewed-v2_U_Dihao Foodstuff 2006_reviewed-WD_Cut off_A-Songyuan 2006 1" xfId="20661"/>
    <cellStyle name="_O_31122005FromDeana_O_Dihao Foodstuff 2003_U_Dihao Foodstuff 2006_reviewed-v2_U_Dihao Foodstuff 2006_reviewed-WD_Cut off_A-Songyuan 2006 1 2" xfId="19814"/>
    <cellStyle name="_O_31122005FromDeana_O_Dihao Foodstuff 2003_U_Dihao Foodstuff 2006_reviewed-v2_U_Dihao Foodstuff 2006_reviewed-WD_Cut off_A-Songyuan 2006 2" xfId="20663"/>
    <cellStyle name="_O_31122005FromDeana_O_Dihao Foodstuff 2003_U_Dihao Foodstuff 2006_reviewed-v2_U_Dihao Foodstuff 2006_reviewed-WD_Cut off_A-Songyuan 2006 2 2" xfId="20665"/>
    <cellStyle name="_O_31122005FromDeana_O_Dihao Foodstuff 2003_U_Dihao Foodstuff 2006_reviewed-v2_U_Dihao Foodstuff 2006_reviewed-WD_Cut off_A-Songyuan 2006 3" xfId="20667"/>
    <cellStyle name="_O_31122005FromDeana_O_Dihao Foodstuff 2003_U_Dihao Foodstuff 2006_reviewed-v2_U_Dihao Foodstuff 2006_reviewed-WD_U_Dihao Foodstuff 2006.12.31-Sales" xfId="8246"/>
    <cellStyle name="_O_31122005FromDeana_O_Dihao Foodstuff 2003_U_Dihao Foodstuff 2006_reviewed-v2_U_Dihao Foodstuff 2006_reviewed-WD_U_Dihao Foodstuff 2006.12.31-Sales 1" xfId="20669"/>
    <cellStyle name="_O_31122005FromDeana_O_Dihao Foodstuff 2003_U_Dihao Foodstuff 2006_reviewed-v2_U_Dihao Foodstuff 2006_reviewed-WD_U_Dihao Foodstuff 2006.12.31-Sales 1 2" xfId="20671"/>
    <cellStyle name="_O_31122005FromDeana_O_Dihao Foodstuff 2003_U_Dihao Foodstuff 2006_reviewed-v2_U_Dihao Foodstuff 2006_reviewed-WD_U_Dihao Foodstuff 2006.12.31-Sales 2" xfId="6410"/>
    <cellStyle name="_O_31122005FromDeana_O_Dihao Foodstuff 2003_U_Dihao Foodstuff 2006_reviewed-v2_U_Dihao Foodstuff 2006_reviewed-WD_U_Dihao Foodstuff 2006.12.31-Sales 2 2" xfId="4958"/>
    <cellStyle name="_O_31122005FromDeana_O_Dihao Foodstuff 2003_U_Dihao Foodstuff 2006_reviewed-v2_U_Dihao Foodstuff 2006_reviewed-WD_U_Dihao Foodstuff 2006.12.31-Sales 3" xfId="9412"/>
    <cellStyle name="_O_31122005FromDeana_O_Dihao Foodstuff 2003_U_Dihao Foodstuff 2006_reviewed-v2_U_Dihao Foodstuff 2006_reviewed-WD_U_Dihao Foodstuff 2006.12.31-Sales_A-Industrial 2007" xfId="20673"/>
    <cellStyle name="_O_31122005FromDeana_O_Dihao Foodstuff 2003_U_Dihao Foodstuff 2006_reviewed-v2_U_Dihao Foodstuff 2006_reviewed-WD_U_Dihao Foodstuff 2006.12.31-Sales_A-Industrial 2007 1" xfId="8729"/>
    <cellStyle name="_O_31122005FromDeana_O_Dihao Foodstuff 2003_U_Dihao Foodstuff 2006_reviewed-v2_U_Dihao Foodstuff 2006_reviewed-WD_U_Dihao Foodstuff 2006.12.31-Sales_A-Industrial 2007 1 2" xfId="20675"/>
    <cellStyle name="_O_31122005FromDeana_O_Dihao Foodstuff 2003_U_Dihao Foodstuff 2006_reviewed-v2_U_Dihao Foodstuff 2006_reviewed-WD_U_Dihao Foodstuff 2006.12.31-Sales_A-Industrial 2007 2" xfId="20677"/>
    <cellStyle name="_O_31122005FromDeana_O_Dihao Foodstuff 2003_U_Dihao Foodstuff 2006_reviewed-v2_U_Dihao Foodstuff 2006_reviewed-WD_U_Dihao Foodstuff 2006.12.31-Sales_A-Industrial 2007 2 2" xfId="20680"/>
    <cellStyle name="_O_31122005FromDeana_O_Dihao Foodstuff 2003_U_Dihao Foodstuff 2006_reviewed-v2_U_Dihao Foodstuff 2006_reviewed-WD_U_Dihao Foodstuff 2006.12.31-Sales_A-Industrial 2007 3" xfId="20682"/>
    <cellStyle name="_O_31122005FromDeana_O_Dihao Foodstuff 2003_U_Dihao Foodstuff 2006_reviewed-v2_U_Dihao Foodstuff 2006_reviewed-WD_U_Dihao Foodstuff 2006.12.31-Sales_A-Songyuan 2006" xfId="20684"/>
    <cellStyle name="_O_31122005FromDeana_O_Dihao Foodstuff 2003_U_Dihao Foodstuff 2006_reviewed-v2_U_Dihao Foodstuff 2006_reviewed-WD_U_Dihao Foodstuff 2006.12.31-Sales_A-Songyuan 2006 1" xfId="20687"/>
    <cellStyle name="_O_31122005FromDeana_O_Dihao Foodstuff 2003_U_Dihao Foodstuff 2006_reviewed-v2_U_Dihao Foodstuff 2006_reviewed-WD_U_Dihao Foodstuff 2006.12.31-Sales_A-Songyuan 2006 1 2" xfId="20688"/>
    <cellStyle name="_O_31122005FromDeana_O_Dihao Foodstuff 2003_U_Dihao Foodstuff 2006_reviewed-v2_U_Dihao Foodstuff 2006_reviewed-WD_U_Dihao Foodstuff 2006.12.31-Sales_A-Songyuan 2006 2" xfId="20690"/>
    <cellStyle name="_O_31122005FromDeana_O_Dihao Foodstuff 2003_U_Dihao Foodstuff 2006_reviewed-v2_U_Dihao Foodstuff 2006_reviewed-WD_U_Dihao Foodstuff 2006.12.31-Sales_A-Songyuan 2006 2 2" xfId="20692"/>
    <cellStyle name="_O_31122005FromDeana_O_Dihao Foodstuff 2003_U_Dihao Foodstuff 2006_reviewed-v2_U_Dihao Foodstuff 2006_reviewed-WD_U_Dihao Foodstuff 2006.12.31-Sales_A-Songyuan 2006 3" xfId="3178"/>
    <cellStyle name="_O_31122005FromDeana_O_Dihao Foodstuff 2003_U_Dihao Foodstuff 2006_reviewed-v2_U_Dihao Foodstuff 2006_reviewed-WD_U_Dihao Foodstuff 2006.12.31-Sales-with top5" xfId="20694"/>
    <cellStyle name="_O_31122005FromDeana_O_Dihao Foodstuff 2003_U_Dihao Foodstuff 2006_reviewed-v2_U_Dihao Foodstuff 2006_reviewed-WD_U_Dihao Foodstuff 2006.12.31-Sales-with top5 1" xfId="20695"/>
    <cellStyle name="_O_31122005FromDeana_O_Dihao Foodstuff 2003_U_Dihao Foodstuff 2006_reviewed-v2_U_Dihao Foodstuff 2006_reviewed-WD_U_Dihao Foodstuff 2006.12.31-Sales-with top5 1 2" xfId="12288"/>
    <cellStyle name="_O_31122005FromDeana_O_Dihao Foodstuff 2003_U_Dihao Foodstuff 2006_reviewed-v2_U_Dihao Foodstuff 2006_reviewed-WD_U_Dihao Foodstuff 2006.12.31-Sales-with top5 2" xfId="20697"/>
    <cellStyle name="_O_31122005FromDeana_O_Dihao Foodstuff 2003_U_Dihao Foodstuff 2006_reviewed-v2_U_Dihao Foodstuff 2006_reviewed-WD_U_Dihao Foodstuff 2006.12.31-Sales-with top5 2 2" xfId="20698"/>
    <cellStyle name="_O_31122005FromDeana_O_Dihao Foodstuff 2003_U_Dihao Foodstuff 2006_reviewed-v2_U_Dihao Foodstuff 2006_reviewed-WD_U_Dihao Foodstuff 2006.12.31-Sales-with top5 3" xfId="9274"/>
    <cellStyle name="_O_31122005FromDeana_O_Dihao Foodstuff 2003_U_Dihao Foodstuff 2006_reviewed-v2_U_Dihao Foodstuff 2006_reviewed-WD_U_Dihao Foodstuff 2006.12.31-Sales-with top5_A-Industrial 2007" xfId="20699"/>
    <cellStyle name="_O_31122005FromDeana_O_Dihao Foodstuff 2003_U_Dihao Foodstuff 2006_reviewed-v2_U_Dihao Foodstuff 2006_reviewed-WD_U_Dihao Foodstuff 2006.12.31-Sales-with top5_A-Industrial 2007 1" xfId="19490"/>
    <cellStyle name="_O_31122005FromDeana_O_Dihao Foodstuff 2003_U_Dihao Foodstuff 2006_reviewed-v2_U_Dihao Foodstuff 2006_reviewed-WD_U_Dihao Foodstuff 2006.12.31-Sales-with top5_A-Industrial 2007 1 2" xfId="13090"/>
    <cellStyle name="_O_31122005FromDeana_O_Dihao Foodstuff 2003_U_Dihao Foodstuff 2006_reviewed-v2_U_Dihao Foodstuff 2006_reviewed-WD_U_Dihao Foodstuff 2006.12.31-Sales-with top5_A-Industrial 2007 2" xfId="20701"/>
    <cellStyle name="_O_31122005FromDeana_O_Dihao Foodstuff 2003_U_Dihao Foodstuff 2006_reviewed-v2_U_Dihao Foodstuff 2006_reviewed-WD_U_Dihao Foodstuff 2006.12.31-Sales-with top5_A-Industrial 2007 2 2" xfId="18433"/>
    <cellStyle name="_O_31122005FromDeana_O_Dihao Foodstuff 2003_U_Dihao Foodstuff 2006_reviewed-v2_U_Dihao Foodstuff 2006_reviewed-WD_U_Dihao Foodstuff 2006.12.31-Sales-with top5_A-Industrial 2007 3" xfId="20703"/>
    <cellStyle name="_O_31122005FromDeana_O_Dihao Foodstuff 2003_U_Dihao Foodstuff 2006_reviewed-v2_U_Dihao Foodstuff 2006_reviewed-WD_U_Dihao Foodstuff 2006.12.31-Sales-with top5_A-Songyuan 2006" xfId="20705"/>
    <cellStyle name="_O_31122005FromDeana_O_Dihao Foodstuff 2003_U_Dihao Foodstuff 2006_reviewed-v2_U_Dihao Foodstuff 2006_reviewed-WD_U_Dihao Foodstuff 2006.12.31-Sales-with top5_A-Songyuan 2006 1" xfId="20706"/>
    <cellStyle name="_O_31122005FromDeana_O_Dihao Foodstuff 2003_U_Dihao Foodstuff 2006_reviewed-v2_U_Dihao Foodstuff 2006_reviewed-WD_U_Dihao Foodstuff 2006.12.31-Sales-with top5_A-Songyuan 2006 1 2" xfId="20707"/>
    <cellStyle name="_O_31122005FromDeana_O_Dihao Foodstuff 2003_U_Dihao Foodstuff 2006_reviewed-v2_U_Dihao Foodstuff 2006_reviewed-WD_U_Dihao Foodstuff 2006.12.31-Sales-with top5_A-Songyuan 2006 2" xfId="20708"/>
    <cellStyle name="_O_31122005FromDeana_O_Dihao Foodstuff 2003_U_Dihao Foodstuff 2006_reviewed-v2_U_Dihao Foodstuff 2006_reviewed-WD_U_Dihao Foodstuff 2006.12.31-Sales-with top5_A-Songyuan 2006 2 2" xfId="20709"/>
    <cellStyle name="_O_31122005FromDeana_O_Dihao Foodstuff 2003_U_Dihao Foodstuff 2006_reviewed-v2_U_Dihao Foodstuff 2006_reviewed-WD_U_Dihao Foodstuff 2006.12.31-Sales-with top5_A-Songyuan 2006 3" xfId="20710"/>
    <cellStyle name="_O_31122005FromDeana_O_Dihao Foodstuff 2003_U_Dihao Foodstuff 2006_reviewed-v2_U_Dihao Foodstuff 2006_reviewed-WD_U_Dihao Foodstuff 2006-GSI-Selling&amp;Admin" xfId="20713"/>
    <cellStyle name="_O_31122005FromDeana_O_Dihao Foodstuff 2003_U_Dihao Foodstuff 2006_reviewed-v2_U_Dihao Foodstuff 2006_reviewed-WD_U_Dihao Foodstuff 2006-GSI-Selling&amp;Admin 1" xfId="15987"/>
    <cellStyle name="_O_31122005FromDeana_O_Dihao Foodstuff 2003_U_Dihao Foodstuff 2006_reviewed-v2_U_Dihao Foodstuff 2006_reviewed-WD_U_Dihao Foodstuff 2006-GSI-Selling&amp;Admin 1 2" xfId="15989"/>
    <cellStyle name="_O_31122005FromDeana_O_Dihao Foodstuff 2003_U_Dihao Foodstuff 2006_reviewed-v2_U_Dihao Foodstuff 2006_reviewed-WD_U_Dihao Foodstuff 2006-GSI-Selling&amp;Admin 2" xfId="20715"/>
    <cellStyle name="_O_31122005FromDeana_O_Dihao Foodstuff 2003_U_Dihao Foodstuff 2006_reviewed-v2_U_Dihao Foodstuff 2006_reviewed-WD_U_Dihao Foodstuff 2006-GSI-Selling&amp;Admin 2 2" xfId="20717"/>
    <cellStyle name="_O_31122005FromDeana_O_Dihao Foodstuff 2003_U_Dihao Foodstuff 2006_reviewed-v2_U_Dihao Foodstuff 2006_reviewed-WD_U_Dihao Foodstuff 2006-GSI-Selling&amp;Admin 3" xfId="13960"/>
    <cellStyle name="_O_31122005FromDeana_O_Dihao Foodstuff 2003_U_Dihao Foodstuff 2006_reviewed-v2_U_Dihao Foodstuff 2006_reviewed-WD_U_Dihao Foodstuff 2006-GSI-Selling&amp;Admin_A-Industrial 2007" xfId="20720"/>
    <cellStyle name="_O_31122005FromDeana_O_Dihao Foodstuff 2003_U_Dihao Foodstuff 2006_reviewed-v2_U_Dihao Foodstuff 2006_reviewed-WD_U_Dihao Foodstuff 2006-GSI-Selling&amp;Admin_A-Industrial 2007 1" xfId="20721"/>
    <cellStyle name="_O_31122005FromDeana_O_Dihao Foodstuff 2003_U_Dihao Foodstuff 2006_reviewed-v2_U_Dihao Foodstuff 2006_reviewed-WD_U_Dihao Foodstuff 2006-GSI-Selling&amp;Admin_A-Industrial 2007 1 2" xfId="20722"/>
    <cellStyle name="_O_31122005FromDeana_O_Dihao Foodstuff 2003_U_Dihao Foodstuff 2006_reviewed-v2_U_Dihao Foodstuff 2006_reviewed-WD_U_Dihao Foodstuff 2006-GSI-Selling&amp;Admin_A-Industrial 2007 2" xfId="20724"/>
    <cellStyle name="_O_31122005FromDeana_O_Dihao Foodstuff 2003_U_Dihao Foodstuff 2006_reviewed-v2_U_Dihao Foodstuff 2006_reviewed-WD_U_Dihao Foodstuff 2006-GSI-Selling&amp;Admin_A-Industrial 2007 2 2" xfId="20726"/>
    <cellStyle name="_O_31122005FromDeana_O_Dihao Foodstuff 2003_U_Dihao Foodstuff 2006_reviewed-v2_U_Dihao Foodstuff 2006_reviewed-WD_U_Dihao Foodstuff 2006-GSI-Selling&amp;Admin_A-Industrial 2007 3" xfId="20729"/>
    <cellStyle name="_O_31122005FromDeana_O_Dihao Foodstuff 2003_U_Dihao Foodstuff 2006_reviewed-v2_U_Dihao Foodstuff 2006_reviewed-WD_U_Dihao Foodstuff 2006-GSI-Selling&amp;Admin_A-Songyuan 2006" xfId="20731"/>
    <cellStyle name="_O_31122005FromDeana_O_Dihao Foodstuff 2003_U_Dihao Foodstuff 2006_reviewed-v2_U_Dihao Foodstuff 2006_reviewed-WD_U_Dihao Foodstuff 2006-GSI-Selling&amp;Admin_A-Songyuan 2006 1" xfId="20733"/>
    <cellStyle name="_O_31122005FromDeana_O_Dihao Foodstuff 2003_U_Dihao Foodstuff 2006_reviewed-v2_U_Dihao Foodstuff 2006_reviewed-WD_U_Dihao Foodstuff 2006-GSI-Selling&amp;Admin_A-Songyuan 2006 1 2" xfId="20736"/>
    <cellStyle name="_O_31122005FromDeana_O_Dihao Foodstuff 2003_U_Dihao Foodstuff 2006_reviewed-v2_U_Dihao Foodstuff 2006_reviewed-WD_U_Dihao Foodstuff 2006-GSI-Selling&amp;Admin_A-Songyuan 2006 2" xfId="20737"/>
    <cellStyle name="_O_31122005FromDeana_O_Dihao Foodstuff 2003_U_Dihao Foodstuff 2006_reviewed-v2_U_Dihao Foodstuff 2006_reviewed-WD_U_Dihao Foodstuff 2006-GSI-Selling&amp;Admin_A-Songyuan 2006 2 2" xfId="20739"/>
    <cellStyle name="_O_31122005FromDeana_O_Dihao Foodstuff 2003_U_Dihao Foodstuff 2006_reviewed-v2_U_Dihao Foodstuff 2006_reviewed-WD_U_Dihao Foodstuff 2006-GSI-Selling&amp;Admin_A-Songyuan 2006 3" xfId="20741"/>
    <cellStyle name="_O_31122005FromDeana_O_Dihao Foodstuff 2003_U_Dihao Foodstuff 2006_reviewed-v2_U_Dihao Foodstuff 2006-GSI-Selling&amp;Admin" xfId="20742"/>
    <cellStyle name="_O_31122005FromDeana_O_Dihao Foodstuff 2003_U_Dihao Foodstuff 2006_reviewed-v2_U_Dihao Foodstuff 2006-GSI-Selling&amp;Admin 1" xfId="20743"/>
    <cellStyle name="_O_31122005FromDeana_O_Dihao Foodstuff 2003_U_Dihao Foodstuff 2006_reviewed-v2_U_Dihao Foodstuff 2006-GSI-Selling&amp;Admin 1 2" xfId="20745"/>
    <cellStyle name="_O_31122005FromDeana_O_Dihao Foodstuff 2003_U_Dihao Foodstuff 2006_reviewed-v2_U_Dihao Foodstuff 2006-GSI-Selling&amp;Admin 2" xfId="20746"/>
    <cellStyle name="_O_31122005FromDeana_O_Dihao Foodstuff 2003_U_Dihao Foodstuff 2006_reviewed-v2_U_Dihao Foodstuff 2006-GSI-Selling&amp;Admin 2 2" xfId="20748"/>
    <cellStyle name="_O_31122005FromDeana_O_Dihao Foodstuff 2003_U_Dihao Foodstuff 2006_reviewed-v2_U_Dihao Foodstuff 2006-GSI-Selling&amp;Admin 3" xfId="20750"/>
    <cellStyle name="_O_31122005FromDeana_O_Dihao Foodstuff 2003_U_Dihao Foodstuff 2006_reviewed-v2_U_Dihao Foodstuff 2006-GSI-Selling&amp;Admin_A-Industrial 2007" xfId="11543"/>
    <cellStyle name="_O_31122005FromDeana_O_Dihao Foodstuff 2003_U_Dihao Foodstuff 2006_reviewed-v2_U_Dihao Foodstuff 2006-GSI-Selling&amp;Admin_A-Industrial 2007 1" xfId="20752"/>
    <cellStyle name="_O_31122005FromDeana_O_Dihao Foodstuff 2003_U_Dihao Foodstuff 2006_reviewed-v2_U_Dihao Foodstuff 2006-GSI-Selling&amp;Admin_A-Industrial 2007 1 2" xfId="20753"/>
    <cellStyle name="_O_31122005FromDeana_O_Dihao Foodstuff 2003_U_Dihao Foodstuff 2006_reviewed-v2_U_Dihao Foodstuff 2006-GSI-Selling&amp;Admin_A-Industrial 2007 2" xfId="20754"/>
    <cellStyle name="_O_31122005FromDeana_O_Dihao Foodstuff 2003_U_Dihao Foodstuff 2006_reviewed-v2_U_Dihao Foodstuff 2006-GSI-Selling&amp;Admin_A-Industrial 2007 2 2" xfId="20756"/>
    <cellStyle name="_O_31122005FromDeana_O_Dihao Foodstuff 2003_U_Dihao Foodstuff 2006_reviewed-v2_U_Dihao Foodstuff 2006-GSI-Selling&amp;Admin_A-Industrial 2007 3" xfId="17261"/>
    <cellStyle name="_O_31122005FromDeana_O_Dihao Foodstuff 2003_U_Dihao Foodstuff 2006_reviewed-v2_U_Dihao Foodstuff 2006-GSI-Selling&amp;Admin_A-Songyuan 2006" xfId="20758"/>
    <cellStyle name="_O_31122005FromDeana_O_Dihao Foodstuff 2003_U_Dihao Foodstuff 2006_reviewed-v2_U_Dihao Foodstuff 2006-GSI-Selling&amp;Admin_A-Songyuan 2006 1" xfId="20760"/>
    <cellStyle name="_O_31122005FromDeana_O_Dihao Foodstuff 2003_U_Dihao Foodstuff 2006_reviewed-v2_U_Dihao Foodstuff 2006-GSI-Selling&amp;Admin_A-Songyuan 2006 1 2" xfId="20761"/>
    <cellStyle name="_O_31122005FromDeana_O_Dihao Foodstuff 2003_U_Dihao Foodstuff 2006_reviewed-v2_U_Dihao Foodstuff 2006-GSI-Selling&amp;Admin_A-Songyuan 2006 2" xfId="20762"/>
    <cellStyle name="_O_31122005FromDeana_O_Dihao Foodstuff 2003_U_Dihao Foodstuff 2006_reviewed-v2_U_Dihao Foodstuff 2006-GSI-Selling&amp;Admin_A-Songyuan 2006 2 2" xfId="8534"/>
    <cellStyle name="_O_31122005FromDeana_O_Dihao Foodstuff 2003_U_Dihao Foodstuff 2006_reviewed-v2_U_Dihao Foodstuff 2006-GSI-Selling&amp;Admin_A-Songyuan 2006 3" xfId="20763"/>
    <cellStyle name="_O_31122005FromDeana_O_Dihao Foodstuff 2003_U_Dihao Foodstuff 2006_reviewed-WD" xfId="20765"/>
    <cellStyle name="_O_31122005FromDeana_O_Dihao Foodstuff 2003_U_Dihao Foodstuff 2006_reviewed-WD 1" xfId="20766"/>
    <cellStyle name="_O_31122005FromDeana_O_Dihao Foodstuff 2003_U_Dihao Foodstuff 2006_reviewed-WD 1 2" xfId="20768"/>
    <cellStyle name="_O_31122005FromDeana_O_Dihao Foodstuff 2003_U_Dihao Foodstuff 2006_reviewed-WD 2" xfId="20770"/>
    <cellStyle name="_O_31122005FromDeana_O_Dihao Foodstuff 2003_U_Dihao Foodstuff 2006_reviewed-WD 2 2" xfId="20771"/>
    <cellStyle name="_O_31122005FromDeana_O_Dihao Foodstuff 2003_U_Dihao Foodstuff 2006_reviewed-WD 3" xfId="20773"/>
    <cellStyle name="_O_31122005FromDeana_O_Dihao Foodstuff 2003_U_Dihao Foodstuff 2006_reviewed-WD_A-Industrial 2007" xfId="20774"/>
    <cellStyle name="_O_31122005FromDeana_O_Dihao Foodstuff 2003_U_Dihao Foodstuff 2006_reviewed-WD_A-Industrial 2007 1" xfId="20775"/>
    <cellStyle name="_O_31122005FromDeana_O_Dihao Foodstuff 2003_U_Dihao Foodstuff 2006_reviewed-WD_A-Industrial 2007 1 2" xfId="20776"/>
    <cellStyle name="_O_31122005FromDeana_O_Dihao Foodstuff 2003_U_Dihao Foodstuff 2006_reviewed-WD_A-Industrial 2007 2" xfId="20777"/>
    <cellStyle name="_O_31122005FromDeana_O_Dihao Foodstuff 2003_U_Dihao Foodstuff 2006_reviewed-WD_A-Industrial 2007 2 2" xfId="16174"/>
    <cellStyle name="_O_31122005FromDeana_O_Dihao Foodstuff 2003_U_Dihao Foodstuff 2006_reviewed-WD_A-Industrial 2007 3" xfId="20778"/>
    <cellStyle name="_O_31122005FromDeana_O_Dihao Foodstuff 2003_U_Dihao Foodstuff 2006_reviewed-WD_A-Songyuan 2006" xfId="20779"/>
    <cellStyle name="_O_31122005FromDeana_O_Dihao Foodstuff 2003_U_Dihao Foodstuff 2006_reviewed-WD_A-Songyuan 2006 1" xfId="20782"/>
    <cellStyle name="_O_31122005FromDeana_O_Dihao Foodstuff 2003_U_Dihao Foodstuff 2006_reviewed-WD_A-Songyuan 2006 1 2" xfId="20783"/>
    <cellStyle name="_O_31122005FromDeana_O_Dihao Foodstuff 2003_U_Dihao Foodstuff 2006_reviewed-WD_A-Songyuan 2006 2" xfId="20784"/>
    <cellStyle name="_O_31122005FromDeana_O_Dihao Foodstuff 2003_U_Dihao Foodstuff 2006_reviewed-WD_A-Songyuan 2006 2 2" xfId="20786"/>
    <cellStyle name="_O_31122005FromDeana_O_Dihao Foodstuff 2003_U_Dihao Foodstuff 2006_reviewed-WD_A-Songyuan 2006 3" xfId="20788"/>
    <cellStyle name="_O_31122005FromDeana_O_Dihao Foodstuff 2003_U_Dihao Foodstuff 2006_reviewed-WD_Cut off" xfId="20790"/>
    <cellStyle name="_O_31122005FromDeana_O_Dihao Foodstuff 2003_U_Dihao Foodstuff 2006_reviewed-WD_Cut off 1" xfId="20792"/>
    <cellStyle name="_O_31122005FromDeana_O_Dihao Foodstuff 2003_U_Dihao Foodstuff 2006_reviewed-WD_Cut off 1 2" xfId="20793"/>
    <cellStyle name="_O_31122005FromDeana_O_Dihao Foodstuff 2003_U_Dihao Foodstuff 2006_reviewed-WD_Cut off 2" xfId="20794"/>
    <cellStyle name="_O_31122005FromDeana_O_Dihao Foodstuff 2003_U_Dihao Foodstuff 2006_reviewed-WD_Cut off 2 2" xfId="20796"/>
    <cellStyle name="_O_31122005FromDeana_O_Dihao Foodstuff 2003_U_Dihao Foodstuff 2006_reviewed-WD_Cut off 3" xfId="20798"/>
    <cellStyle name="_O_31122005FromDeana_O_Dihao Foodstuff 2003_U_Dihao Foodstuff 2006_reviewed-WD_Cut off_A-Industrial 2007" xfId="20800"/>
    <cellStyle name="_O_31122005FromDeana_O_Dihao Foodstuff 2003_U_Dihao Foodstuff 2006_reviewed-WD_Cut off_A-Industrial 2007 1" xfId="20803"/>
    <cellStyle name="_O_31122005FromDeana_O_Dihao Foodstuff 2003_U_Dihao Foodstuff 2006_reviewed-WD_Cut off_A-Industrial 2007 1 2" xfId="18748"/>
    <cellStyle name="_O_31122005FromDeana_O_Dihao Foodstuff 2003_U_Dihao Foodstuff 2006_reviewed-WD_Cut off_A-Industrial 2007 2" xfId="20804"/>
    <cellStyle name="_O_31122005FromDeana_O_Dihao Foodstuff 2003_U_Dihao Foodstuff 2006_reviewed-WD_Cut off_A-Industrial 2007 2 2" xfId="20806"/>
    <cellStyle name="_O_31122005FromDeana_O_Dihao Foodstuff 2003_U_Dihao Foodstuff 2006_reviewed-WD_Cut off_A-Industrial 2007 3" xfId="20809"/>
    <cellStyle name="_O_31122005FromDeana_O_Dihao Foodstuff 2003_U_Dihao Foodstuff 2006_reviewed-WD_Cut off_A-Songyuan 2006" xfId="20810"/>
    <cellStyle name="_O_31122005FromDeana_O_Dihao Foodstuff 2003_U_Dihao Foodstuff 2006_reviewed-WD_Cut off_A-Songyuan 2006 1" xfId="20812"/>
    <cellStyle name="_O_31122005FromDeana_O_Dihao Foodstuff 2003_U_Dihao Foodstuff 2006_reviewed-WD_Cut off_A-Songyuan 2006 1 2" xfId="20813"/>
    <cellStyle name="_O_31122005FromDeana_O_Dihao Foodstuff 2003_U_Dihao Foodstuff 2006_reviewed-WD_Cut off_A-Songyuan 2006 2" xfId="20814"/>
    <cellStyle name="_O_31122005FromDeana_O_Dihao Foodstuff 2003_U_Dihao Foodstuff 2006_reviewed-WD_Cut off_A-Songyuan 2006 2 2" xfId="20817"/>
    <cellStyle name="_O_31122005FromDeana_O_Dihao Foodstuff 2003_U_Dihao Foodstuff 2006_reviewed-WD_Cut off_A-Songyuan 2006 3" xfId="12910"/>
    <cellStyle name="_O_31122005FromDeana_O_Dihao Foodstuff 2003_U_Dihao Foodstuff 2006_reviewed-WD_U_Dihao Foodstuff 2006.12.31-Sales" xfId="20820"/>
    <cellStyle name="_O_31122005FromDeana_O_Dihao Foodstuff 2003_U_Dihao Foodstuff 2006_reviewed-WD_U_Dihao Foodstuff 2006.12.31-Sales 1" xfId="20821"/>
    <cellStyle name="_O_31122005FromDeana_O_Dihao Foodstuff 2003_U_Dihao Foodstuff 2006_reviewed-WD_U_Dihao Foodstuff 2006.12.31-Sales 1 2" xfId="18217"/>
    <cellStyle name="_O_31122005FromDeana_O_Dihao Foodstuff 2003_U_Dihao Foodstuff 2006_reviewed-WD_U_Dihao Foodstuff 2006.12.31-Sales 2" xfId="20823"/>
    <cellStyle name="_O_31122005FromDeana_O_Dihao Foodstuff 2003_U_Dihao Foodstuff 2006_reviewed-WD_U_Dihao Foodstuff 2006.12.31-Sales 2 2" xfId="20825"/>
    <cellStyle name="_O_31122005FromDeana_O_Dihao Foodstuff 2003_U_Dihao Foodstuff 2006_reviewed-WD_U_Dihao Foodstuff 2006.12.31-Sales 3" xfId="20827"/>
    <cellStyle name="_O_31122005FromDeana_O_Dihao Foodstuff 2003_U_Dihao Foodstuff 2006_reviewed-WD_U_Dihao Foodstuff 2006.12.31-Sales_A-Industrial 2007" xfId="20829"/>
    <cellStyle name="_O_31122005FromDeana_O_Dihao Foodstuff 2003_U_Dihao Foodstuff 2006_reviewed-WD_U_Dihao Foodstuff 2006.12.31-Sales_A-Industrial 2007 1" xfId="6692"/>
    <cellStyle name="_O_31122005FromDeana_O_Dihao Foodstuff 2003_U_Dihao Foodstuff 2006_reviewed-WD_U_Dihao Foodstuff 2006.12.31-Sales_A-Industrial 2007 1 2" xfId="11115"/>
    <cellStyle name="_O_31122005FromDeana_O_Dihao Foodstuff 2003_U_Dihao Foodstuff 2006_reviewed-WD_U_Dihao Foodstuff 2006.12.31-Sales_A-Industrial 2007 2" xfId="11120"/>
    <cellStyle name="_O_31122005FromDeana_O_Dihao Foodstuff 2003_U_Dihao Foodstuff 2006_reviewed-WD_U_Dihao Foodstuff 2006.12.31-Sales_A-Industrial 2007 2 2" xfId="11124"/>
    <cellStyle name="_O_31122005FromDeana_O_Dihao Foodstuff 2003_U_Dihao Foodstuff 2006_reviewed-WD_U_Dihao Foodstuff 2006.12.31-Sales_A-Industrial 2007 3" xfId="16847"/>
    <cellStyle name="_O_31122005FromDeana_O_Dihao Foodstuff 2003_U_Dihao Foodstuff 2006_reviewed-WD_U_Dihao Foodstuff 2006.12.31-Sales_A-Songyuan 2006" xfId="20833"/>
    <cellStyle name="_O_31122005FromDeana_O_Dihao Foodstuff 2003_U_Dihao Foodstuff 2006_reviewed-WD_U_Dihao Foodstuff 2006.12.31-Sales_A-Songyuan 2006 1" xfId="20836"/>
    <cellStyle name="_O_31122005FromDeana_O_Dihao Foodstuff 2003_U_Dihao Foodstuff 2006_reviewed-WD_U_Dihao Foodstuff 2006.12.31-Sales_A-Songyuan 2006 1 2" xfId="20837"/>
    <cellStyle name="_O_31122005FromDeana_O_Dihao Foodstuff 2003_U_Dihao Foodstuff 2006_reviewed-WD_U_Dihao Foodstuff 2006.12.31-Sales_A-Songyuan 2006 2" xfId="10727"/>
    <cellStyle name="_O_31122005FromDeana_O_Dihao Foodstuff 2003_U_Dihao Foodstuff 2006_reviewed-WD_U_Dihao Foodstuff 2006.12.31-Sales_A-Songyuan 2006 2 2" xfId="10731"/>
    <cellStyle name="_O_31122005FromDeana_O_Dihao Foodstuff 2003_U_Dihao Foodstuff 2006_reviewed-WD_U_Dihao Foodstuff 2006.12.31-Sales_A-Songyuan 2006 3" xfId="9562"/>
    <cellStyle name="_O_31122005FromDeana_O_Dihao Foodstuff 2003_U_Dihao Foodstuff 2006_reviewed-WD_U_Dihao Foodstuff 2006.12.31-Sales-with top5" xfId="20838"/>
    <cellStyle name="_O_31122005FromDeana_O_Dihao Foodstuff 2003_U_Dihao Foodstuff 2006_reviewed-WD_U_Dihao Foodstuff 2006.12.31-Sales-with top5 1" xfId="16131"/>
    <cellStyle name="_O_31122005FromDeana_O_Dihao Foodstuff 2003_U_Dihao Foodstuff 2006_reviewed-WD_U_Dihao Foodstuff 2006.12.31-Sales-with top5 1 2" xfId="20841"/>
    <cellStyle name="_O_31122005FromDeana_O_Dihao Foodstuff 2003_U_Dihao Foodstuff 2006_reviewed-WD_U_Dihao Foodstuff 2006.12.31-Sales-with top5 2" xfId="20844"/>
    <cellStyle name="_O_31122005FromDeana_O_Dihao Foodstuff 2003_U_Dihao Foodstuff 2006_reviewed-WD_U_Dihao Foodstuff 2006.12.31-Sales-with top5 2 2" xfId="20847"/>
    <cellStyle name="_O_31122005FromDeana_O_Dihao Foodstuff 2003_U_Dihao Foodstuff 2006_reviewed-WD_U_Dihao Foodstuff 2006.12.31-Sales-with top5 3" xfId="20850"/>
    <cellStyle name="_O_31122005FromDeana_O_Dihao Foodstuff 2003_U_Dihao Foodstuff 2006_reviewed-WD_U_Dihao Foodstuff 2006.12.31-Sales-with top5_A-Industrial 2007" xfId="20852"/>
    <cellStyle name="_O_31122005FromDeana_O_Dihao Foodstuff 2003_U_Dihao Foodstuff 2006_reviewed-WD_U_Dihao Foodstuff 2006.12.31-Sales-with top5_A-Industrial 2007 1" xfId="17921"/>
    <cellStyle name="_O_31122005FromDeana_O_Dihao Foodstuff 2003_U_Dihao Foodstuff 2006_reviewed-WD_U_Dihao Foodstuff 2006.12.31-Sales-with top5_A-Industrial 2007 1 2" xfId="20856"/>
    <cellStyle name="_O_31122005FromDeana_O_Dihao Foodstuff 2003_U_Dihao Foodstuff 2006_reviewed-WD_U_Dihao Foodstuff 2006.12.31-Sales-with top5_A-Industrial 2007 2" xfId="20857"/>
    <cellStyle name="_O_31122005FromDeana_O_Dihao Foodstuff 2003_U_Dihao Foodstuff 2006_reviewed-WD_U_Dihao Foodstuff 2006.12.31-Sales-with top5_A-Industrial 2007 2 2" xfId="20860"/>
    <cellStyle name="_O_31122005FromDeana_O_Dihao Foodstuff 2003_U_Dihao Foodstuff 2006_reviewed-WD_U_Dihao Foodstuff 2006.12.31-Sales-with top5_A-Industrial 2007 3" xfId="20861"/>
    <cellStyle name="_O_31122005FromDeana_O_Dihao Foodstuff 2003_U_Dihao Foodstuff 2006_reviewed-WD_U_Dihao Foodstuff 2006.12.31-Sales-with top5_A-Songyuan 2006" xfId="20862"/>
    <cellStyle name="_O_31122005FromDeana_O_Dihao Foodstuff 2003_U_Dihao Foodstuff 2006_reviewed-WD_U_Dihao Foodstuff 2006.12.31-Sales-with top5_A-Songyuan 2006 1" xfId="20864"/>
    <cellStyle name="_O_31122005FromDeana_O_Dihao Foodstuff 2003_U_Dihao Foodstuff 2006_reviewed-WD_U_Dihao Foodstuff 2006.12.31-Sales-with top5_A-Songyuan 2006 1 2" xfId="20865"/>
    <cellStyle name="_O_31122005FromDeana_O_Dihao Foodstuff 2003_U_Dihao Foodstuff 2006_reviewed-WD_U_Dihao Foodstuff 2006.12.31-Sales-with top5_A-Songyuan 2006 2" xfId="20867"/>
    <cellStyle name="_O_31122005FromDeana_O_Dihao Foodstuff 2003_U_Dihao Foodstuff 2006_reviewed-WD_U_Dihao Foodstuff 2006.12.31-Sales-with top5_A-Songyuan 2006 2 2" xfId="20869"/>
    <cellStyle name="_O_31122005FromDeana_O_Dihao Foodstuff 2003_U_Dihao Foodstuff 2006_reviewed-WD_U_Dihao Foodstuff 2006.12.31-Sales-with top5_A-Songyuan 2006 3" xfId="20870"/>
    <cellStyle name="_O_31122005FromDeana_O_Dihao Foodstuff 2003_U_Dihao Foodstuff 2006_reviewed-WD_U_Dihao Foodstuff 2006-GSI-Selling&amp;Admin" xfId="15249"/>
    <cellStyle name="_O_31122005FromDeana_O_Dihao Foodstuff 2003_U_Dihao Foodstuff 2006_reviewed-WD_U_Dihao Foodstuff 2006-GSI-Selling&amp;Admin 1" xfId="17735"/>
    <cellStyle name="_O_31122005FromDeana_O_Dihao Foodstuff 2003_U_Dihao Foodstuff 2006_reviewed-WD_U_Dihao Foodstuff 2006-GSI-Selling&amp;Admin 1 2" xfId="17737"/>
    <cellStyle name="_O_31122005FromDeana_O_Dihao Foodstuff 2003_U_Dihao Foodstuff 2006_reviewed-WD_U_Dihao Foodstuff 2006-GSI-Selling&amp;Admin 2" xfId="17739"/>
    <cellStyle name="_O_31122005FromDeana_O_Dihao Foodstuff 2003_U_Dihao Foodstuff 2006_reviewed-WD_U_Dihao Foodstuff 2006-GSI-Selling&amp;Admin 2 2" xfId="20872"/>
    <cellStyle name="_O_31122005FromDeana_O_Dihao Foodstuff 2003_U_Dihao Foodstuff 2006_reviewed-WD_U_Dihao Foodstuff 2006-GSI-Selling&amp;Admin 3" xfId="20874"/>
    <cellStyle name="_O_31122005FromDeana_O_Dihao Foodstuff 2003_U_Dihao Foodstuff 2006_reviewed-WD_U_Dihao Foodstuff 2006-GSI-Selling&amp;Admin_A-Industrial 2007" xfId="8022"/>
    <cellStyle name="_O_31122005FromDeana_O_Dihao Foodstuff 2003_U_Dihao Foodstuff 2006_reviewed-WD_U_Dihao Foodstuff 2006-GSI-Selling&amp;Admin_A-Industrial 2007 1" xfId="20875"/>
    <cellStyle name="_O_31122005FromDeana_O_Dihao Foodstuff 2003_U_Dihao Foodstuff 2006_reviewed-WD_U_Dihao Foodstuff 2006-GSI-Selling&amp;Admin_A-Industrial 2007 1 2" xfId="3203"/>
    <cellStyle name="_O_31122005FromDeana_O_Dihao Foodstuff 2003_U_Dihao Foodstuff 2006_reviewed-WD_U_Dihao Foodstuff 2006-GSI-Selling&amp;Admin_A-Industrial 2007 2" xfId="20876"/>
    <cellStyle name="_O_31122005FromDeana_O_Dihao Foodstuff 2003_U_Dihao Foodstuff 2006_reviewed-WD_U_Dihao Foodstuff 2006-GSI-Selling&amp;Admin_A-Industrial 2007 2 2" xfId="20877"/>
    <cellStyle name="_O_31122005FromDeana_O_Dihao Foodstuff 2003_U_Dihao Foodstuff 2006_reviewed-WD_U_Dihao Foodstuff 2006-GSI-Selling&amp;Admin_A-Industrial 2007 3" xfId="20878"/>
    <cellStyle name="_O_31122005FromDeana_O_Dihao Foodstuff 2003_U_Dihao Foodstuff 2006_reviewed-WD_U_Dihao Foodstuff 2006-GSI-Selling&amp;Admin_A-Songyuan 2006" xfId="20880"/>
    <cellStyle name="_O_31122005FromDeana_O_Dihao Foodstuff 2003_U_Dihao Foodstuff 2006_reviewed-WD_U_Dihao Foodstuff 2006-GSI-Selling&amp;Admin_A-Songyuan 2006 1" xfId="20883"/>
    <cellStyle name="_O_31122005FromDeana_O_Dihao Foodstuff 2003_U_Dihao Foodstuff 2006_reviewed-WD_U_Dihao Foodstuff 2006-GSI-Selling&amp;Admin_A-Songyuan 2006 1 2" xfId="20884"/>
    <cellStyle name="_O_31122005FromDeana_O_Dihao Foodstuff 2003_U_Dihao Foodstuff 2006_reviewed-WD_U_Dihao Foodstuff 2006-GSI-Selling&amp;Admin_A-Songyuan 2006 2" xfId="20886"/>
    <cellStyle name="_O_31122005FromDeana_O_Dihao Foodstuff 2003_U_Dihao Foodstuff 2006_reviewed-WD_U_Dihao Foodstuff 2006-GSI-Selling&amp;Admin_A-Songyuan 2006 2 2" xfId="15178"/>
    <cellStyle name="_O_31122005FromDeana_O_Dihao Foodstuff 2003_U_Dihao Foodstuff 2006_reviewed-WD_U_Dihao Foodstuff 2006-GSI-Selling&amp;Admin_A-Songyuan 2006 3" xfId="15640"/>
    <cellStyle name="_O_31122005FromDeana_O_Dihao Foodstuff 2003_U_Dihao Foodstuff 2006-GSI-Selling&amp;Admin" xfId="20889"/>
    <cellStyle name="_O_31122005FromDeana_O_Dihao Foodstuff 2003_U_Dihao Foodstuff 2006-GSI-Selling&amp;Admin 1" xfId="20891"/>
    <cellStyle name="_O_31122005FromDeana_O_Dihao Foodstuff 2003_U_Dihao Foodstuff 2006-GSI-Selling&amp;Admin 1 2" xfId="20892"/>
    <cellStyle name="_O_31122005FromDeana_O_Dihao Foodstuff 2003_U_Dihao Foodstuff 2006-GSI-Selling&amp;Admin 2" xfId="20893"/>
    <cellStyle name="_O_31122005FromDeana_O_Dihao Foodstuff 2003_U_Dihao Foodstuff 2006-GSI-Selling&amp;Admin 2 2" xfId="7352"/>
    <cellStyle name="_O_31122005FromDeana_O_Dihao Foodstuff 2003_U_Dihao Foodstuff 2006-GSI-Selling&amp;Admin 3" xfId="20894"/>
    <cellStyle name="_O_31122005FromDeana_O_Dihao Foodstuff 2003_U_Dihao Foodstuff 2006-GSI-Selling&amp;Admin_A-Industrial 2007" xfId="20895"/>
    <cellStyle name="_O_31122005FromDeana_O_Dihao Foodstuff 2003_U_Dihao Foodstuff 2006-GSI-Selling&amp;Admin_A-Industrial 2007 1" xfId="8828"/>
    <cellStyle name="_O_31122005FromDeana_O_Dihao Foodstuff 2003_U_Dihao Foodstuff 2006-GSI-Selling&amp;Admin_A-Industrial 2007 1 2" xfId="8832"/>
    <cellStyle name="_O_31122005FromDeana_O_Dihao Foodstuff 2003_U_Dihao Foodstuff 2006-GSI-Selling&amp;Admin_A-Industrial 2007 2" xfId="20897"/>
    <cellStyle name="_O_31122005FromDeana_O_Dihao Foodstuff 2003_U_Dihao Foodstuff 2006-GSI-Selling&amp;Admin_A-Industrial 2007 2 2" xfId="20898"/>
    <cellStyle name="_O_31122005FromDeana_O_Dihao Foodstuff 2003_U_Dihao Foodstuff 2006-GSI-Selling&amp;Admin_A-Industrial 2007 3" xfId="20899"/>
    <cellStyle name="_O_31122005FromDeana_O_Dihao Foodstuff 2003_U_Dihao Foodstuff 2006-GSI-Selling&amp;Admin_A-Songyuan 2006" xfId="20901"/>
    <cellStyle name="_O_31122005FromDeana_O_Dihao Foodstuff 2003_U_Dihao Foodstuff 2006-GSI-Selling&amp;Admin_A-Songyuan 2006 1" xfId="20902"/>
    <cellStyle name="_O_31122005FromDeana_O_Dihao Foodstuff 2003_U_Dihao Foodstuff 2006-GSI-Selling&amp;Admin_A-Songyuan 2006 1 2" xfId="12517"/>
    <cellStyle name="_O_31122005FromDeana_O_Dihao Foodstuff 2003_U_Dihao Foodstuff 2006-GSI-Selling&amp;Admin_A-Songyuan 2006 2" xfId="20903"/>
    <cellStyle name="_O_31122005FromDeana_O_Dihao Foodstuff 2003_U_Dihao Foodstuff 2006-GSI-Selling&amp;Admin_A-Songyuan 2006 2 2" xfId="20904"/>
    <cellStyle name="_O_31122005FromDeana_O_Dihao Foodstuff 2003_U_Dihao Foodstuff 2006-GSI-Selling&amp;Admin_A-Songyuan 2006 3" xfId="20905"/>
    <cellStyle name="_O_31122005FromDeana_O_Dihao Foodstuff 2003_U-2006-Q1" xfId="19665"/>
    <cellStyle name="_O_31122005FromDeana_O_Dihao Foodstuff 2003_U-2006-Q1 1" xfId="20906"/>
    <cellStyle name="_O_31122005FromDeana_O_Dihao Foodstuff 2003_U-2006-Q1 1 2" xfId="20907"/>
    <cellStyle name="_O_31122005FromDeana_O_Dihao Foodstuff 2003_U-2006-Q1 2" xfId="20909"/>
    <cellStyle name="_O_31122005FromDeana_O_Dihao Foodstuff 2003_U-2006-Q1 2 2" xfId="12008"/>
    <cellStyle name="_O_31122005FromDeana_O_Dihao Foodstuff 2003_U-2006-Q1 3" xfId="20911"/>
    <cellStyle name="_O_31122005FromDeana_O_Dihao Foodstuff 2003_U-2006-Q1_A-Industrial 2007" xfId="20912"/>
    <cellStyle name="_O_31122005FromDeana_O_Dihao Foodstuff 2003_U-2006-Q1_A-Industrial 2007 1" xfId="20914"/>
    <cellStyle name="_O_31122005FromDeana_O_Dihao Foodstuff 2003_U-2006-Q1_A-Industrial 2007 1 2" xfId="20915"/>
    <cellStyle name="_O_31122005FromDeana_O_Dihao Foodstuff 2003_U-2006-Q1_A-Industrial 2007 2" xfId="20917"/>
    <cellStyle name="_O_31122005FromDeana_O_Dihao Foodstuff 2003_U-2006-Q1_A-Industrial 2007 2 2" xfId="20918"/>
    <cellStyle name="_O_31122005FromDeana_O_Dihao Foodstuff 2003_U-2006-Q1_A-Industrial 2007 3" xfId="20919"/>
    <cellStyle name="_O_31122005FromDeana_O_Dihao Foodstuff 2003_U-2006-Q1_A-Songyuan 2006" xfId="20921"/>
    <cellStyle name="_O_31122005FromDeana_O_Dihao Foodstuff 2003_U-2006-Q1_A-Songyuan 2006 1" xfId="20922"/>
    <cellStyle name="_O_31122005FromDeana_O_Dihao Foodstuff 2003_U-2006-Q1_A-Songyuan 2006 1 2" xfId="20925"/>
    <cellStyle name="_O_31122005FromDeana_O_Dihao Foodstuff 2003_U-2006-Q1_A-Songyuan 2006 2" xfId="20927"/>
    <cellStyle name="_O_31122005FromDeana_O_Dihao Foodstuff 2003_U-2006-Q1_A-Songyuan 2006 2 2" xfId="20929"/>
    <cellStyle name="_O_31122005FromDeana_O_Dihao Foodstuff 2003_U-2006-Q1_A-Songyuan 2006 3" xfId="20930"/>
    <cellStyle name="_O_31122005FromDeana_O_Dihao Foodstuff 2003_U-2006-Q1_Cut off" xfId="19277"/>
    <cellStyle name="_O_31122005FromDeana_O_Dihao Foodstuff 2003_U-2006-Q1_Cut off 1" xfId="730"/>
    <cellStyle name="_O_31122005FromDeana_O_Dihao Foodstuff 2003_U-2006-Q1_Cut off 1 2" xfId="20932"/>
    <cellStyle name="_O_31122005FromDeana_O_Dihao Foodstuff 2003_U-2006-Q1_Cut off 2" xfId="705"/>
    <cellStyle name="_O_31122005FromDeana_O_Dihao Foodstuff 2003_U-2006-Q1_Cut off 2 2" xfId="2792"/>
    <cellStyle name="_O_31122005FromDeana_O_Dihao Foodstuff 2003_U-2006-Q1_Cut off 3" xfId="2563"/>
    <cellStyle name="_O_31122005FromDeana_O_Dihao Foodstuff 2003_U-2006-Q1_Cut off_A-Industrial 2007" xfId="19733"/>
    <cellStyle name="_O_31122005FromDeana_O_Dihao Foodstuff 2003_U-2006-Q1_Cut off_A-Industrial 2007 1" xfId="20935"/>
    <cellStyle name="_O_31122005FromDeana_O_Dihao Foodstuff 2003_U-2006-Q1_Cut off_A-Industrial 2007 1 2" xfId="20938"/>
    <cellStyle name="_O_31122005FromDeana_O_Dihao Foodstuff 2003_U-2006-Q1_Cut off_A-Industrial 2007 2" xfId="19737"/>
    <cellStyle name="_O_31122005FromDeana_O_Dihao Foodstuff 2003_U-2006-Q1_Cut off_A-Industrial 2007 2 2" xfId="20941"/>
    <cellStyle name="_O_31122005FromDeana_O_Dihao Foodstuff 2003_U-2006-Q1_Cut off_A-Industrial 2007 3" xfId="20943"/>
    <cellStyle name="_O_31122005FromDeana_O_Dihao Foodstuff 2003_U-2006-Q1_Cut off_A-Songyuan 2006" xfId="13589"/>
    <cellStyle name="_O_31122005FromDeana_O_Dihao Foodstuff 2003_U-2006-Q1_Cut off_A-Songyuan 2006 1" xfId="20945"/>
    <cellStyle name="_O_31122005FromDeana_O_Dihao Foodstuff 2003_U-2006-Q1_Cut off_A-Songyuan 2006 1 2" xfId="20946"/>
    <cellStyle name="_O_31122005FromDeana_O_Dihao Foodstuff 2003_U-2006-Q1_Cut off_A-Songyuan 2006 2" xfId="13593"/>
    <cellStyle name="_O_31122005FromDeana_O_Dihao Foodstuff 2003_U-2006-Q1_Cut off_A-Songyuan 2006 2 2" xfId="20947"/>
    <cellStyle name="_O_31122005FromDeana_O_Dihao Foodstuff 2003_U-2006-Q1_Cut off_A-Songyuan 2006 3" xfId="12853"/>
    <cellStyle name="_O_31122005FromDeana_O_Dihao Foodstuff 2003_U-2006-Q1_U_Dihao Foodstuff 2006.12.31-Sales" xfId="20949"/>
    <cellStyle name="_O_31122005FromDeana_O_Dihao Foodstuff 2003_U-2006-Q1_U_Dihao Foodstuff 2006.12.31-Sales 1" xfId="20951"/>
    <cellStyle name="_O_31122005FromDeana_O_Dihao Foodstuff 2003_U-2006-Q1_U_Dihao Foodstuff 2006.12.31-Sales 1 2" xfId="20953"/>
    <cellStyle name="_O_31122005FromDeana_O_Dihao Foodstuff 2003_U-2006-Q1_U_Dihao Foodstuff 2006.12.31-Sales 2" xfId="20957"/>
    <cellStyle name="_O_31122005FromDeana_O_Dihao Foodstuff 2003_U-2006-Q1_U_Dihao Foodstuff 2006.12.31-Sales 2 2" xfId="20959"/>
    <cellStyle name="_O_31122005FromDeana_O_Dihao Foodstuff 2003_U-2006-Q1_U_Dihao Foodstuff 2006.12.31-Sales 3" xfId="20962"/>
    <cellStyle name="_O_31122005FromDeana_O_Dihao Foodstuff 2003_U-2006-Q1_U_Dihao Foodstuff 2006.12.31-Sales_A-Industrial 2007" xfId="20964"/>
    <cellStyle name="_O_31122005FromDeana_O_Dihao Foodstuff 2003_U-2006-Q1_U_Dihao Foodstuff 2006.12.31-Sales_A-Industrial 2007 1" xfId="20966"/>
    <cellStyle name="_O_31122005FromDeana_O_Dihao Foodstuff 2003_U-2006-Q1_U_Dihao Foodstuff 2006.12.31-Sales_A-Industrial 2007 1 2" xfId="20970"/>
    <cellStyle name="_O_31122005FromDeana_O_Dihao Foodstuff 2003_U-2006-Q1_U_Dihao Foodstuff 2006.12.31-Sales_A-Industrial 2007 2" xfId="20974"/>
    <cellStyle name="_O_31122005FromDeana_O_Dihao Foodstuff 2003_U-2006-Q1_U_Dihao Foodstuff 2006.12.31-Sales_A-Industrial 2007 2 2" xfId="14336"/>
    <cellStyle name="_O_31122005FromDeana_O_Dihao Foodstuff 2003_U-2006-Q1_U_Dihao Foodstuff 2006.12.31-Sales_A-Industrial 2007 3" xfId="3068"/>
    <cellStyle name="_O_31122005FromDeana_O_Dihao Foodstuff 2003_U-2006-Q1_U_Dihao Foodstuff 2006.12.31-Sales_A-Songyuan 2006" xfId="20976"/>
    <cellStyle name="_O_31122005FromDeana_O_Dihao Foodstuff 2003_U-2006-Q1_U_Dihao Foodstuff 2006.12.31-Sales_A-Songyuan 2006 1" xfId="12212"/>
    <cellStyle name="_O_31122005FromDeana_O_Dihao Foodstuff 2003_U-2006-Q1_U_Dihao Foodstuff 2006.12.31-Sales_A-Songyuan 2006 1 2" xfId="20978"/>
    <cellStyle name="_O_31122005FromDeana_O_Dihao Foodstuff 2003_U-2006-Q1_U_Dihao Foodstuff 2006.12.31-Sales_A-Songyuan 2006 2" xfId="4737"/>
    <cellStyle name="_O_31122005FromDeana_O_Dihao Foodstuff 2003_U-2006-Q1_U_Dihao Foodstuff 2006.12.31-Sales_A-Songyuan 2006 2 2" xfId="16441"/>
    <cellStyle name="_O_31122005FromDeana_O_Dihao Foodstuff 2003_U-2006-Q1_U_Dihao Foodstuff 2006.12.31-Sales_A-Songyuan 2006 3" xfId="10937"/>
    <cellStyle name="_O_31122005FromDeana_O_Dihao Foodstuff 2003_U-2006-Q1_U_Dihao Foodstuff 2006.12.31-Sales-with top5" xfId="20980"/>
    <cellStyle name="_O_31122005FromDeana_O_Dihao Foodstuff 2003_U-2006-Q1_U_Dihao Foodstuff 2006.12.31-Sales-with top5 1" xfId="14734"/>
    <cellStyle name="_O_31122005FromDeana_O_Dihao Foodstuff 2003_U-2006-Q1_U_Dihao Foodstuff 2006.12.31-Sales-with top5 1 2" xfId="20982"/>
    <cellStyle name="_O_31122005FromDeana_O_Dihao Foodstuff 2003_U-2006-Q1_U_Dihao Foodstuff 2006.12.31-Sales-with top5 2" xfId="20985"/>
    <cellStyle name="_O_31122005FromDeana_O_Dihao Foodstuff 2003_U-2006-Q1_U_Dihao Foodstuff 2006.12.31-Sales-with top5 2 2" xfId="20986"/>
    <cellStyle name="_O_31122005FromDeana_O_Dihao Foodstuff 2003_U-2006-Q1_U_Dihao Foodstuff 2006.12.31-Sales-with top5 3" xfId="20988"/>
    <cellStyle name="_O_31122005FromDeana_O_Dihao Foodstuff 2003_U-2006-Q1_U_Dihao Foodstuff 2006.12.31-Sales-with top5_A-Industrial 2007" xfId="20989"/>
    <cellStyle name="_O_31122005FromDeana_O_Dihao Foodstuff 2003_U-2006-Q1_U_Dihao Foodstuff 2006.12.31-Sales-with top5_A-Industrial 2007 1" xfId="20992"/>
    <cellStyle name="_O_31122005FromDeana_O_Dihao Foodstuff 2003_U-2006-Q1_U_Dihao Foodstuff 2006.12.31-Sales-with top5_A-Industrial 2007 1 2" xfId="20995"/>
    <cellStyle name="_O_31122005FromDeana_O_Dihao Foodstuff 2003_U-2006-Q1_U_Dihao Foodstuff 2006.12.31-Sales-with top5_A-Industrial 2007 2" xfId="20998"/>
    <cellStyle name="_O_31122005FromDeana_O_Dihao Foodstuff 2003_U-2006-Q1_U_Dihao Foodstuff 2006.12.31-Sales-with top5_A-Industrial 2007 2 2" xfId="21001"/>
    <cellStyle name="_O_31122005FromDeana_O_Dihao Foodstuff 2003_U-2006-Q1_U_Dihao Foodstuff 2006.12.31-Sales-with top5_A-Industrial 2007 3" xfId="3610"/>
    <cellStyle name="_O_31122005FromDeana_O_Dihao Foodstuff 2003_U-2006-Q1_U_Dihao Foodstuff 2006.12.31-Sales-with top5_A-Songyuan 2006" xfId="21003"/>
    <cellStyle name="_O_31122005FromDeana_O_Dihao Foodstuff 2003_U-2006-Q1_U_Dihao Foodstuff 2006.12.31-Sales-with top5_A-Songyuan 2006 1" xfId="21006"/>
    <cellStyle name="_O_31122005FromDeana_O_Dihao Foodstuff 2003_U-2006-Q1_U_Dihao Foodstuff 2006.12.31-Sales-with top5_A-Songyuan 2006 1 2" xfId="21007"/>
    <cellStyle name="_O_31122005FromDeana_O_Dihao Foodstuff 2003_U-2006-Q1_U_Dihao Foodstuff 2006.12.31-Sales-with top5_A-Songyuan 2006 2" xfId="18759"/>
    <cellStyle name="_O_31122005FromDeana_O_Dihao Foodstuff 2003_U-2006-Q1_U_Dihao Foodstuff 2006.12.31-Sales-with top5_A-Songyuan 2006 2 2" xfId="18763"/>
    <cellStyle name="_O_31122005FromDeana_O_Dihao Foodstuff 2003_U-2006-Q1_U_Dihao Foodstuff 2006.12.31-Sales-with top5_A-Songyuan 2006 3" xfId="18765"/>
    <cellStyle name="_O_31122005FromDeana_O_Dihao Foodstuff 2003_U-2006-Q1_U_Dihao Foodstuff 2006_reviewed-WD" xfId="15420"/>
    <cellStyle name="_O_31122005FromDeana_O_Dihao Foodstuff 2003_U-2006-Q1_U_Dihao Foodstuff 2006_reviewed-WD 1" xfId="21008"/>
    <cellStyle name="_O_31122005FromDeana_O_Dihao Foodstuff 2003_U-2006-Q1_U_Dihao Foodstuff 2006_reviewed-WD 1 2" xfId="21009"/>
    <cellStyle name="_O_31122005FromDeana_O_Dihao Foodstuff 2003_U-2006-Q1_U_Dihao Foodstuff 2006_reviewed-WD 2" xfId="15422"/>
    <cellStyle name="_O_31122005FromDeana_O_Dihao Foodstuff 2003_U-2006-Q1_U_Dihao Foodstuff 2006_reviewed-WD 2 2" xfId="21011"/>
    <cellStyle name="_O_31122005FromDeana_O_Dihao Foodstuff 2003_U-2006-Q1_U_Dihao Foodstuff 2006_reviewed-WD 3" xfId="21013"/>
    <cellStyle name="_O_31122005FromDeana_O_Dihao Foodstuff 2003_U-2006-Q1_U_Dihao Foodstuff 2006_reviewed-WD_A-Industrial 2007" xfId="21015"/>
    <cellStyle name="_O_31122005FromDeana_O_Dihao Foodstuff 2003_U-2006-Q1_U_Dihao Foodstuff 2006_reviewed-WD_A-Industrial 2007 1" xfId="21017"/>
    <cellStyle name="_O_31122005FromDeana_O_Dihao Foodstuff 2003_U-2006-Q1_U_Dihao Foodstuff 2006_reviewed-WD_A-Industrial 2007 1 2" xfId="21020"/>
    <cellStyle name="_O_31122005FromDeana_O_Dihao Foodstuff 2003_U-2006-Q1_U_Dihao Foodstuff 2006_reviewed-WD_A-Industrial 2007 2" xfId="21021"/>
    <cellStyle name="_O_31122005FromDeana_O_Dihao Foodstuff 2003_U-2006-Q1_U_Dihao Foodstuff 2006_reviewed-WD_A-Industrial 2007 2 2" xfId="21022"/>
    <cellStyle name="_O_31122005FromDeana_O_Dihao Foodstuff 2003_U-2006-Q1_U_Dihao Foodstuff 2006_reviewed-WD_A-Industrial 2007 3" xfId="21023"/>
    <cellStyle name="_O_31122005FromDeana_O_Dihao Foodstuff 2003_U-2006-Q1_U_Dihao Foodstuff 2006_reviewed-WD_A-Songyuan 2006" xfId="21025"/>
    <cellStyle name="_O_31122005FromDeana_O_Dihao Foodstuff 2003_U-2006-Q1_U_Dihao Foodstuff 2006_reviewed-WD_A-Songyuan 2006 1" xfId="21026"/>
    <cellStyle name="_O_31122005FromDeana_O_Dihao Foodstuff 2003_U-2006-Q1_U_Dihao Foodstuff 2006_reviewed-WD_A-Songyuan 2006 1 2" xfId="11008"/>
    <cellStyle name="_O_31122005FromDeana_O_Dihao Foodstuff 2003_U-2006-Q1_U_Dihao Foodstuff 2006_reviewed-WD_A-Songyuan 2006 2" xfId="21027"/>
    <cellStyle name="_O_31122005FromDeana_O_Dihao Foodstuff 2003_U-2006-Q1_U_Dihao Foodstuff 2006_reviewed-WD_A-Songyuan 2006 2 2" xfId="21028"/>
    <cellStyle name="_O_31122005FromDeana_O_Dihao Foodstuff 2003_U-2006-Q1_U_Dihao Foodstuff 2006_reviewed-WD_A-Songyuan 2006 3" xfId="21029"/>
    <cellStyle name="_O_31122005FromDeana_O_Dihao Foodstuff 2003_U-2006-Q1_U_Dihao Foodstuff 2006_reviewed-WD_Cut off" xfId="21030"/>
    <cellStyle name="_O_31122005FromDeana_O_Dihao Foodstuff 2003_U-2006-Q1_U_Dihao Foodstuff 2006_reviewed-WD_Cut off 1" xfId="21031"/>
    <cellStyle name="_O_31122005FromDeana_O_Dihao Foodstuff 2003_U-2006-Q1_U_Dihao Foodstuff 2006_reviewed-WD_Cut off 1 2" xfId="21033"/>
    <cellStyle name="_O_31122005FromDeana_O_Dihao Foodstuff 2003_U-2006-Q1_U_Dihao Foodstuff 2006_reviewed-WD_Cut off 2" xfId="21035"/>
    <cellStyle name="_O_31122005FromDeana_O_Dihao Foodstuff 2003_U-2006-Q1_U_Dihao Foodstuff 2006_reviewed-WD_Cut off 2 2" xfId="19412"/>
    <cellStyle name="_O_31122005FromDeana_O_Dihao Foodstuff 2003_U-2006-Q1_U_Dihao Foodstuff 2006_reviewed-WD_Cut off 3" xfId="21036"/>
    <cellStyle name="_O_31122005FromDeana_O_Dihao Foodstuff 2003_U-2006-Q1_U_Dihao Foodstuff 2006_reviewed-WD_Cut off_A-Industrial 2007" xfId="21037"/>
    <cellStyle name="_O_31122005FromDeana_O_Dihao Foodstuff 2003_U-2006-Q1_U_Dihao Foodstuff 2006_reviewed-WD_Cut off_A-Industrial 2007 1" xfId="887"/>
    <cellStyle name="_O_31122005FromDeana_O_Dihao Foodstuff 2003_U-2006-Q1_U_Dihao Foodstuff 2006_reviewed-WD_Cut off_A-Industrial 2007 1 2" xfId="845"/>
    <cellStyle name="_O_31122005FromDeana_O_Dihao Foodstuff 2003_U-2006-Q1_U_Dihao Foodstuff 2006_reviewed-WD_Cut off_A-Industrial 2007 2" xfId="21040"/>
    <cellStyle name="_O_31122005FromDeana_O_Dihao Foodstuff 2003_U-2006-Q1_U_Dihao Foodstuff 2006_reviewed-WD_Cut off_A-Industrial 2007 2 2" xfId="21041"/>
    <cellStyle name="_O_31122005FromDeana_O_Dihao Foodstuff 2003_U-2006-Q1_U_Dihao Foodstuff 2006_reviewed-WD_Cut off_A-Industrial 2007 3" xfId="12421"/>
    <cellStyle name="_O_31122005FromDeana_O_Dihao Foodstuff 2003_U-2006-Q1_U_Dihao Foodstuff 2006_reviewed-WD_Cut off_A-Songyuan 2006" xfId="21043"/>
    <cellStyle name="_O_31122005FromDeana_O_Dihao Foodstuff 2003_U-2006-Q1_U_Dihao Foodstuff 2006_reviewed-WD_Cut off_A-Songyuan 2006 1" xfId="21044"/>
    <cellStyle name="_O_31122005FromDeana_O_Dihao Foodstuff 2003_U-2006-Q1_U_Dihao Foodstuff 2006_reviewed-WD_Cut off_A-Songyuan 2006 1 2" xfId="7970"/>
    <cellStyle name="_O_31122005FromDeana_O_Dihao Foodstuff 2003_U-2006-Q1_U_Dihao Foodstuff 2006_reviewed-WD_Cut off_A-Songyuan 2006 2" xfId="15491"/>
    <cellStyle name="_O_31122005FromDeana_O_Dihao Foodstuff 2003_U-2006-Q1_U_Dihao Foodstuff 2006_reviewed-WD_Cut off_A-Songyuan 2006 2 2" xfId="2084"/>
    <cellStyle name="_O_31122005FromDeana_O_Dihao Foodstuff 2003_U-2006-Q1_U_Dihao Foodstuff 2006_reviewed-WD_Cut off_A-Songyuan 2006 3" xfId="21048"/>
    <cellStyle name="_O_31122005FromDeana_O_Dihao Foodstuff 2003_U-2006-Q1_U_Dihao Foodstuff 2006_reviewed-WD_U_Dihao Foodstuff 2006.12.31-Sales" xfId="21049"/>
    <cellStyle name="_O_31122005FromDeana_O_Dihao Foodstuff 2003_U-2006-Q1_U_Dihao Foodstuff 2006_reviewed-WD_U_Dihao Foodstuff 2006.12.31-Sales 1" xfId="21050"/>
    <cellStyle name="_O_31122005FromDeana_O_Dihao Foodstuff 2003_U-2006-Q1_U_Dihao Foodstuff 2006_reviewed-WD_U_Dihao Foodstuff 2006.12.31-Sales 1 2" xfId="16877"/>
    <cellStyle name="_O_31122005FromDeana_O_Dihao Foodstuff 2003_U-2006-Q1_U_Dihao Foodstuff 2006_reviewed-WD_U_Dihao Foodstuff 2006.12.31-Sales 2" xfId="21051"/>
    <cellStyle name="_O_31122005FromDeana_O_Dihao Foodstuff 2003_U-2006-Q1_U_Dihao Foodstuff 2006_reviewed-WD_U_Dihao Foodstuff 2006.12.31-Sales 2 2" xfId="21052"/>
    <cellStyle name="_O_31122005FromDeana_O_Dihao Foodstuff 2003_U-2006-Q1_U_Dihao Foodstuff 2006_reviewed-WD_U_Dihao Foodstuff 2006.12.31-Sales 3" xfId="21053"/>
    <cellStyle name="_O_31122005FromDeana_O_Dihao Foodstuff 2003_U-2006-Q1_U_Dihao Foodstuff 2006_reviewed-WD_U_Dihao Foodstuff 2006.12.31-Sales_A-Industrial 2007" xfId="21054"/>
    <cellStyle name="_O_31122005FromDeana_O_Dihao Foodstuff 2003_U-2006-Q1_U_Dihao Foodstuff 2006_reviewed-WD_U_Dihao Foodstuff 2006.12.31-Sales_A-Industrial 2007 1" xfId="21055"/>
    <cellStyle name="_O_31122005FromDeana_O_Dihao Foodstuff 2003_U-2006-Q1_U_Dihao Foodstuff 2006_reviewed-WD_U_Dihao Foodstuff 2006.12.31-Sales_A-Industrial 2007 1 2" xfId="21056"/>
    <cellStyle name="_O_31122005FromDeana_O_Dihao Foodstuff 2003_U-2006-Q1_U_Dihao Foodstuff 2006_reviewed-WD_U_Dihao Foodstuff 2006.12.31-Sales_A-Industrial 2007 2" xfId="21057"/>
    <cellStyle name="_O_31122005FromDeana_O_Dihao Foodstuff 2003_U-2006-Q1_U_Dihao Foodstuff 2006_reviewed-WD_U_Dihao Foodstuff 2006.12.31-Sales_A-Industrial 2007 2 2" xfId="21059"/>
    <cellStyle name="_O_31122005FromDeana_O_Dihao Foodstuff 2003_U-2006-Q1_U_Dihao Foodstuff 2006_reviewed-WD_U_Dihao Foodstuff 2006.12.31-Sales_A-Industrial 2007 3" xfId="21061"/>
    <cellStyle name="_O_31122005FromDeana_O_Dihao Foodstuff 2003_U-2006-Q1_U_Dihao Foodstuff 2006_reviewed-WD_U_Dihao Foodstuff 2006.12.31-Sales_A-Songyuan 2006" xfId="21062"/>
    <cellStyle name="_O_31122005FromDeana_O_Dihao Foodstuff 2003_U-2006-Q1_U_Dihao Foodstuff 2006_reviewed-WD_U_Dihao Foodstuff 2006.12.31-Sales_A-Songyuan 2006 1" xfId="21065"/>
    <cellStyle name="_O_31122005FromDeana_O_Dihao Foodstuff 2003_U-2006-Q1_U_Dihao Foodstuff 2006_reviewed-WD_U_Dihao Foodstuff 2006.12.31-Sales_A-Songyuan 2006 1 2" xfId="21066"/>
    <cellStyle name="_O_31122005FromDeana_O_Dihao Foodstuff 2003_U-2006-Q1_U_Dihao Foodstuff 2006_reviewed-WD_U_Dihao Foodstuff 2006.12.31-Sales_A-Songyuan 2006 2" xfId="21067"/>
    <cellStyle name="_O_31122005FromDeana_O_Dihao Foodstuff 2003_U-2006-Q1_U_Dihao Foodstuff 2006_reviewed-WD_U_Dihao Foodstuff 2006.12.31-Sales_A-Songyuan 2006 2 2" xfId="21068"/>
    <cellStyle name="_O_31122005FromDeana_O_Dihao Foodstuff 2003_U-2006-Q1_U_Dihao Foodstuff 2006_reviewed-WD_U_Dihao Foodstuff 2006.12.31-Sales_A-Songyuan 2006 3" xfId="11935"/>
    <cellStyle name="_O_31122005FromDeana_O_Dihao Foodstuff 2003_U-2006-Q1_U_Dihao Foodstuff 2006_reviewed-WD_U_Dihao Foodstuff 2006.12.31-Sales-with top5" xfId="12792"/>
    <cellStyle name="_O_31122005FromDeana_O_Dihao Foodstuff 2003_U-2006-Q1_U_Dihao Foodstuff 2006_reviewed-WD_U_Dihao Foodstuff 2006.12.31-Sales-with top5 1" xfId="21069"/>
    <cellStyle name="_O_31122005FromDeana_O_Dihao Foodstuff 2003_U-2006-Q1_U_Dihao Foodstuff 2006_reviewed-WD_U_Dihao Foodstuff 2006.12.31-Sales-with top5 1 2" xfId="21070"/>
    <cellStyle name="_O_31122005FromDeana_O_Dihao Foodstuff 2003_U-2006-Q1_U_Dihao Foodstuff 2006_reviewed-WD_U_Dihao Foodstuff 2006.12.31-Sales-with top5 2" xfId="21071"/>
    <cellStyle name="_O_31122005FromDeana_O_Dihao Foodstuff 2003_U-2006-Q1_U_Dihao Foodstuff 2006_reviewed-WD_U_Dihao Foodstuff 2006.12.31-Sales-with top5 2 2" xfId="21073"/>
    <cellStyle name="_O_31122005FromDeana_O_Dihao Foodstuff 2003_U-2006-Q1_U_Dihao Foodstuff 2006_reviewed-WD_U_Dihao Foodstuff 2006.12.31-Sales-with top5 3" xfId="14301"/>
    <cellStyle name="_O_31122005FromDeana_O_Dihao Foodstuff 2003_U-2006-Q1_U_Dihao Foodstuff 2006_reviewed-WD_U_Dihao Foodstuff 2006.12.31-Sales-with top5_A-Industrial 2007" xfId="18318"/>
    <cellStyle name="_O_31122005FromDeana_O_Dihao Foodstuff 2003_U-2006-Q1_U_Dihao Foodstuff 2006_reviewed-WD_U_Dihao Foodstuff 2006.12.31-Sales-with top5_A-Industrial 2007 1" xfId="21075"/>
    <cellStyle name="_O_31122005FromDeana_O_Dihao Foodstuff 2003_U-2006-Q1_U_Dihao Foodstuff 2006_reviewed-WD_U_Dihao Foodstuff 2006.12.31-Sales-with top5_A-Industrial 2007 1 2" xfId="21076"/>
    <cellStyle name="_O_31122005FromDeana_O_Dihao Foodstuff 2003_U-2006-Q1_U_Dihao Foodstuff 2006_reviewed-WD_U_Dihao Foodstuff 2006.12.31-Sales-with top5_A-Industrial 2007 2" xfId="21077"/>
    <cellStyle name="_O_31122005FromDeana_O_Dihao Foodstuff 2003_U-2006-Q1_U_Dihao Foodstuff 2006_reviewed-WD_U_Dihao Foodstuff 2006.12.31-Sales-with top5_A-Industrial 2007 2 2" xfId="21079"/>
    <cellStyle name="_O_31122005FromDeana_O_Dihao Foodstuff 2003_U-2006-Q1_U_Dihao Foodstuff 2006_reviewed-WD_U_Dihao Foodstuff 2006.12.31-Sales-with top5_A-Industrial 2007 3" xfId="21081"/>
    <cellStyle name="_O_31122005FromDeana_O_Dihao Foodstuff 2003_U-2006-Q1_U_Dihao Foodstuff 2006_reviewed-WD_U_Dihao Foodstuff 2006.12.31-Sales-with top5_A-Songyuan 2006" xfId="21082"/>
    <cellStyle name="_O_31122005FromDeana_O_Dihao Foodstuff 2003_U-2006-Q1_U_Dihao Foodstuff 2006_reviewed-WD_U_Dihao Foodstuff 2006.12.31-Sales-with top5_A-Songyuan 2006 1" xfId="21083"/>
    <cellStyle name="_O_31122005FromDeana_O_Dihao Foodstuff 2003_U-2006-Q1_U_Dihao Foodstuff 2006_reviewed-WD_U_Dihao Foodstuff 2006.12.31-Sales-with top5_A-Songyuan 2006 1 2" xfId="21084"/>
    <cellStyle name="_O_31122005FromDeana_O_Dihao Foodstuff 2003_U-2006-Q1_U_Dihao Foodstuff 2006_reviewed-WD_U_Dihao Foodstuff 2006.12.31-Sales-with top5_A-Songyuan 2006 2" xfId="21087"/>
    <cellStyle name="_O_31122005FromDeana_O_Dihao Foodstuff 2003_U-2006-Q1_U_Dihao Foodstuff 2006_reviewed-WD_U_Dihao Foodstuff 2006.12.31-Sales-with top5_A-Songyuan 2006 2 2" xfId="21088"/>
    <cellStyle name="_O_31122005FromDeana_O_Dihao Foodstuff 2003_U-2006-Q1_U_Dihao Foodstuff 2006_reviewed-WD_U_Dihao Foodstuff 2006.12.31-Sales-with top5_A-Songyuan 2006 3" xfId="21090"/>
    <cellStyle name="_O_31122005FromDeana_O_Dihao Foodstuff 2003_U-2006-Q1_U_Dihao Foodstuff 2006_reviewed-WD_U_Dihao Foodstuff 2006-GSI-Selling&amp;Admin" xfId="21091"/>
    <cellStyle name="_O_31122005FromDeana_O_Dihao Foodstuff 2003_U-2006-Q1_U_Dihao Foodstuff 2006_reviewed-WD_U_Dihao Foodstuff 2006-GSI-Selling&amp;Admin 1" xfId="21092"/>
    <cellStyle name="_O_31122005FromDeana_O_Dihao Foodstuff 2003_U-2006-Q1_U_Dihao Foodstuff 2006_reviewed-WD_U_Dihao Foodstuff 2006-GSI-Selling&amp;Admin 1 2" xfId="21095"/>
    <cellStyle name="_O_31122005FromDeana_O_Dihao Foodstuff 2003_U-2006-Q1_U_Dihao Foodstuff 2006_reviewed-WD_U_Dihao Foodstuff 2006-GSI-Selling&amp;Admin 2" xfId="21098"/>
    <cellStyle name="_O_31122005FromDeana_O_Dihao Foodstuff 2003_U-2006-Q1_U_Dihao Foodstuff 2006_reviewed-WD_U_Dihao Foodstuff 2006-GSI-Selling&amp;Admin 2 2" xfId="21100"/>
    <cellStyle name="_O_31122005FromDeana_O_Dihao Foodstuff 2003_U-2006-Q1_U_Dihao Foodstuff 2006_reviewed-WD_U_Dihao Foodstuff 2006-GSI-Selling&amp;Admin 3" xfId="9881"/>
    <cellStyle name="_O_31122005FromDeana_O_Dihao Foodstuff 2003_U-2006-Q1_U_Dihao Foodstuff 2006_reviewed-WD_U_Dihao Foodstuff 2006-GSI-Selling&amp;Admin_A-Industrial 2007" xfId="21102"/>
    <cellStyle name="_O_31122005FromDeana_O_Dihao Foodstuff 2003_U-2006-Q1_U_Dihao Foodstuff 2006_reviewed-WD_U_Dihao Foodstuff 2006-GSI-Selling&amp;Admin_A-Industrial 2007 1" xfId="21103"/>
    <cellStyle name="_O_31122005FromDeana_O_Dihao Foodstuff 2003_U-2006-Q1_U_Dihao Foodstuff 2006_reviewed-WD_U_Dihao Foodstuff 2006-GSI-Selling&amp;Admin_A-Industrial 2007 1 2" xfId="21104"/>
    <cellStyle name="_O_31122005FromDeana_O_Dihao Foodstuff 2003_U-2006-Q1_U_Dihao Foodstuff 2006_reviewed-WD_U_Dihao Foodstuff 2006-GSI-Selling&amp;Admin_A-Industrial 2007 2" xfId="21105"/>
    <cellStyle name="_O_Yingfu (2004-5)" xfId="21106"/>
    <cellStyle name="_O_Yingfu (2004-5) 2" xfId="21108"/>
    <cellStyle name="_O_Yingfu_06" xfId="21112"/>
    <cellStyle name="_O_Yingfu_06 2" xfId="8655"/>
    <cellStyle name="_O-Ferroalloy612" xfId="11368"/>
    <cellStyle name="_O-Ferroalloy612 2" xfId="21115"/>
    <cellStyle name="_operating lease-lessor" xfId="12700"/>
    <cellStyle name="_operating lease-lessor 2" xfId="21116"/>
    <cellStyle name="_operating lease-lessor 3" xfId="21117"/>
    <cellStyle name="_operating lease-lessor_package" xfId="21118"/>
    <cellStyle name="_operating lease-lessor_package 2" xfId="21119"/>
    <cellStyle name="_operating lease-lessor_package 3" xfId="21121"/>
    <cellStyle name="_operating lease-lessor_package_disclousure need provide by management" xfId="21122"/>
    <cellStyle name="_operating lease-lessor_package_disclousure need provide by management 2" xfId="21125"/>
    <cellStyle name="_operating lease-lessor_package_disclousure need provide by management 3" xfId="21127"/>
    <cellStyle name="_operating lease-lessor_package_YTH EY Reporting Package-2005-james" xfId="21129"/>
    <cellStyle name="_operating lease-lessor_package_YTH EY Reporting Package-2005-james 2" xfId="21131"/>
    <cellStyle name="_operating lease-lessor_package_YTH EY Reporting Package-2005-james 2 2" xfId="21132"/>
    <cellStyle name="_operating lease-lessor_package_YTH EY Reporting Package-2005-james 3" xfId="16874"/>
    <cellStyle name="_operating lease-lessor_package_YTH EY Reporting Package-2005-james 3 2" xfId="21133"/>
    <cellStyle name="_operating lease-lessor_package_YTH EY Reporting Package-2005-james 4" xfId="21134"/>
    <cellStyle name="_operating lease-lessor_package_YTH EY Reporting Package-2005-james 5" xfId="17894"/>
    <cellStyle name="_operating lease-lessor_reporting K&amp;J" xfId="15084"/>
    <cellStyle name="_operating lease-lessor_reporting K&amp;J 05" xfId="16679"/>
    <cellStyle name="_operating lease-lessor_reporting K&amp;J 05 2" xfId="21136"/>
    <cellStyle name="_operating lease-lessor_reporting K&amp;J 05 2 2" xfId="21138"/>
    <cellStyle name="_operating lease-lessor_reporting K&amp;J 05 3" xfId="21140"/>
    <cellStyle name="_operating lease-lessor_reporting K&amp;J 05 3 2" xfId="21142"/>
    <cellStyle name="_operating lease-lessor_reporting K&amp;J 05 4" xfId="21143"/>
    <cellStyle name="_operating lease-lessor_reporting K&amp;J 05 5" xfId="21145"/>
    <cellStyle name="_operating lease-lessor_reporting K&amp;J 05_disclousure need provide by management" xfId="21146"/>
    <cellStyle name="_operating lease-lessor_reporting K&amp;J 05_disclousure need provide by management 2" xfId="9931"/>
    <cellStyle name="_operating lease-lessor_reporting K&amp;J 05_disclousure need provide by management 2 2" xfId="21147"/>
    <cellStyle name="_operating lease-lessor_reporting K&amp;J 05_disclousure need provide by management 3" xfId="21148"/>
    <cellStyle name="_operating lease-lessor_reporting K&amp;J 05_disclousure need provide by management 3 2" xfId="21149"/>
    <cellStyle name="_operating lease-lessor_reporting K&amp;J 05_disclousure need provide by management 4" xfId="21150"/>
    <cellStyle name="_operating lease-lessor_reporting K&amp;J 05_disclousure need provide by management 5" xfId="6028"/>
    <cellStyle name="_operating lease-lessor_reporting K&amp;J 05_YTH EY Reporting Package-2005-james" xfId="10552"/>
    <cellStyle name="_operating lease-lessor_reporting K&amp;J 05_YTH EY Reporting Package-2005-james 2" xfId="15585"/>
    <cellStyle name="_operating lease-lessor_reporting K&amp;J 05_YTH EY Reporting Package-2005-james 3" xfId="21151"/>
    <cellStyle name="_operating lease-lessor_reporting K&amp;J 2" xfId="21152"/>
    <cellStyle name="_operating lease-lessor_reporting K&amp;J 2 2" xfId="21154"/>
    <cellStyle name="_operating lease-lessor_reporting K&amp;J 3" xfId="21156"/>
    <cellStyle name="_operating lease-lessor_reporting K&amp;J 3 2" xfId="21158"/>
    <cellStyle name="_operating lease-lessor_reporting K&amp;J 4" xfId="21161"/>
    <cellStyle name="_operating lease-lessor_reporting K&amp;J 5" xfId="21163"/>
    <cellStyle name="_operating lease-lessor_reporting K&amp;J_disclousure need provide by management" xfId="2545"/>
    <cellStyle name="_operating lease-lessor_reporting K&amp;J_disclousure need provide by management 2" xfId="1185"/>
    <cellStyle name="_operating lease-lessor_reporting K&amp;J_disclousure need provide by management 2 2" xfId="21165"/>
    <cellStyle name="_operating lease-lessor_reporting K&amp;J_disclousure need provide by management 3" xfId="21166"/>
    <cellStyle name="_operating lease-lessor_reporting K&amp;J_disclousure need provide by management 3 2" xfId="21168"/>
    <cellStyle name="_operating lease-lessor_reporting K&amp;J_disclousure need provide by management 4" xfId="21171"/>
    <cellStyle name="_operating lease-lessor_reporting K&amp;J_disclousure need provide by management 5" xfId="21172"/>
    <cellStyle name="_operating lease-lessor_reporting K&amp;J_YTH EY Reporting Package-2005-james" xfId="7831"/>
    <cellStyle name="_operating lease-lessor_reporting K&amp;J_YTH EY Reporting Package-2005-james 2" xfId="7835"/>
    <cellStyle name="_operating lease-lessor_reporting K&amp;J_YTH EY Reporting Package-2005-james 3" xfId="21175"/>
    <cellStyle name="_OR_breakdown by nature_04-06" xfId="13182"/>
    <cellStyle name="_OR_breakdown by nature_04-06 2" xfId="21176"/>
    <cellStyle name="_os" xfId="21178"/>
    <cellStyle name="_os 2" xfId="21180"/>
    <cellStyle name="_Outstanding List" xfId="21181"/>
    <cellStyle name="_Outstanding List - KL - 0620" xfId="907"/>
    <cellStyle name="_Outstanding List - KL - 0620 2" xfId="16821"/>
    <cellStyle name="_Outstanding List - KL - 0620_2006 PRC accounts (disposed cos)_290307 - combined" xfId="21182"/>
    <cellStyle name="_Outstanding List - KL - 0620_2006 PRC accounts (disposed cos)_290307 - combined 2" xfId="21184"/>
    <cellStyle name="_Outstanding List - KL - 0620_A_Zhongtianying" xfId="21187"/>
    <cellStyle name="_Outstanding List - KL - 0620_A_Zhongtianying 2" xfId="21189"/>
    <cellStyle name="_Outstanding List - KL - 0620_A_Zhongtianying_C600 - PUD Aug 2007" xfId="21192"/>
    <cellStyle name="_Outstanding List - KL - 0620_A_Zhongtianying_C600 - PUD Aug 2007 2" xfId="21193"/>
    <cellStyle name="_Outstanding List - KL - 0620_A_Zhongtianying_Note 18 - PUD" xfId="21194"/>
    <cellStyle name="_Outstanding List - KL - 0620_A_Zhongtianying_Note 18 - PUD 2" xfId="21196"/>
    <cellStyle name="_Outstanding List - KL - 0620_A_Zhongtianying_PUD breakdown (25 May 07)" xfId="21200"/>
    <cellStyle name="_Outstanding List - KL - 0620_A_Zhongtianying_PUD breakdown (25 May 07) 2" xfId="21202"/>
    <cellStyle name="_Outstanding List - KL - 0620_A_Zhongtianying_PUD by company (26 May 07)" xfId="21204"/>
    <cellStyle name="_Outstanding List - KL - 0620_A_Zhongtianying_PUD by company (26 May 07) 2" xfId="21207"/>
    <cellStyle name="_Outstanding List - KL - 0620_A_Zhongtianying_PUD by company (3 Sep 07)" xfId="2640"/>
    <cellStyle name="_Outstanding List - KL - 0620_A_Zhongtianying_PUD by company (3 Sep 07) 2" xfId="2643"/>
    <cellStyle name="_Outstanding List - KL - 0620_A_Zhongtianying_PUD to client" xfId="8363"/>
    <cellStyle name="_Outstanding List - KL - 0620_A_Zhongtianying_PUD to client 2" xfId="21209"/>
    <cellStyle name="_Outstanding List - KL - 0620_A100-consolidation TB-2003 (3.3.07)(MY)" xfId="6653"/>
    <cellStyle name="_Outstanding List - KL - 0620_A100-consolidation TB-2003 (3.3.07)(MY) 2" xfId="21211"/>
    <cellStyle name="_Outstanding List - KL - 0620_A100-consolidation TB-2004 (5.3.07)_single co" xfId="21214"/>
    <cellStyle name="_Outstanding List - KL - 0620_A100-consolidation TB-2004 (5.3.07)_single co 2" xfId="21215"/>
    <cellStyle name="_Outstanding List - KL - 0620_A100-consolidation TB-2005 (5.3.07)_single co" xfId="21217"/>
    <cellStyle name="_Outstanding List - KL - 0620_A100-consolidation TB-2005 (5.3.07)_single co 2" xfId="21218"/>
    <cellStyle name="_Outstanding List - KL - 0620_A300_FuHui" xfId="21220"/>
    <cellStyle name="_Outstanding List - KL - 0620_A300_FuHui 2" xfId="21221"/>
    <cellStyle name="_Outstanding List - KL - 0620_C600 - PUD Aug 2007" xfId="21223"/>
    <cellStyle name="_Outstanding List - KL - 0620_C600 - PUD Aug 2007 2" xfId="21224"/>
    <cellStyle name="_Outstanding List - KL - 0620_I-FuHui 0818" xfId="21226"/>
    <cellStyle name="_Outstanding List - KL - 0620_I-FuHui 0818 2" xfId="21227"/>
    <cellStyle name="_Outstanding List - KL - 0620_I-FuHui completed with 1 OS" xfId="21228"/>
    <cellStyle name="_Outstanding List - KL - 0620_I-FuHui completed with 1 OS 2" xfId="5825"/>
    <cellStyle name="_Outstanding List - KL - 0620_I-KaiHui" xfId="13652"/>
    <cellStyle name="_Outstanding List - KL - 0620_I-KaiHui 2" xfId="13654"/>
    <cellStyle name="_Outstanding List - KL - 0620_I-KaiHui_C600 - PUD Aug 2007" xfId="8460"/>
    <cellStyle name="_Outstanding List - KL - 0620_I-KaiHui_C600 - PUD Aug 2007 2" xfId="8462"/>
    <cellStyle name="_Outstanding List - KL - 0620_I-KaiHui_Note 18 - PUD" xfId="13335"/>
    <cellStyle name="_Outstanding List - KL - 0620_I-KaiHui_Note 18 - PUD 2" xfId="16993"/>
    <cellStyle name="_Outstanding List - KL - 0620_I-KaiHui_PUD breakdown (25 May 07)" xfId="21230"/>
    <cellStyle name="_Outstanding List - KL - 0620_I-KaiHui_PUD breakdown (25 May 07) 2" xfId="8389"/>
    <cellStyle name="_Outstanding List - KL - 0620_I-KaiHui_PUD by company (26 May 07)" xfId="21231"/>
    <cellStyle name="_Outstanding List - KL - 0620_I-KaiHui_PUD by company (26 May 07) 2" xfId="14021"/>
    <cellStyle name="_Outstanding List - KL - 0620_I-KaiHui_PUD by company (3 Sep 07)" xfId="1896"/>
    <cellStyle name="_Outstanding List - KL - 0620_I-KaiHui_PUD by company (3 Sep 07) 2" xfId="1910"/>
    <cellStyle name="_Outstanding List - KL - 0620_I-KaiHui_PUD to client" xfId="21232"/>
    <cellStyle name="_Outstanding List - KL - 0620_I-KaiHui_PUD to client 2" xfId="21234"/>
    <cellStyle name="_Outstanding List - KL - 0620_Note 18 - PUD" xfId="21236"/>
    <cellStyle name="_Outstanding List - KL - 0620_Note 18 - PUD 2" xfId="21238"/>
    <cellStyle name="_Outstanding List - KL - 0620_PUD breakdown (25 May 07)" xfId="21239"/>
    <cellStyle name="_Outstanding List - KL - 0620_PUD breakdown (25 May 07) 2" xfId="21240"/>
    <cellStyle name="_Outstanding List - KL - 0620_PUD by company (26 May 07)" xfId="21242"/>
    <cellStyle name="_Outstanding List - KL - 0620_PUD by company (26 May 07) 2" xfId="21243"/>
    <cellStyle name="_Outstanding List - KL - 0620_PUD by company (3 Sep 07)" xfId="3591"/>
    <cellStyle name="_Outstanding List - KL - 0620_PUD by company (3 Sep 07) 2" xfId="21244"/>
    <cellStyle name="_Outstanding List - KL - 0620_PUD to client" xfId="9887"/>
    <cellStyle name="_Outstanding List - KL - 0620_PUD to client 2" xfId="21245"/>
    <cellStyle name="_Outstanding List - KL - 0620_WP_KaiHui_all sections" xfId="21246"/>
    <cellStyle name="_Outstanding List - KL - 0620_WP_KaiHui_all sections 2" xfId="21247"/>
    <cellStyle name="_Outstanding List - KL - 0620_WP_KaiHui_all sections_C600 - PUD Aug 2007" xfId="21248"/>
    <cellStyle name="_Outstanding List - KL - 0620_WP_KaiHui_all sections_C600 - PUD Aug 2007 2" xfId="21250"/>
    <cellStyle name="_Outstanding List - KL - 0620_WP_KaiHui_all sections_Note 18 - PUD" xfId="9850"/>
    <cellStyle name="_Outstanding List - KL - 0620_WP_KaiHui_all sections_Note 18 - PUD 2" xfId="21253"/>
    <cellStyle name="_Outstanding List - KL - 0620_WP_KaiHui_all sections_PUD breakdown (25 May 07)" xfId="21254"/>
    <cellStyle name="_Outstanding List - KL - 0620_WP_KaiHui_all sections_PUD breakdown (25 May 07) 2" xfId="21256"/>
    <cellStyle name="_Outstanding List - KL - 0620_WP_KaiHui_all sections_PUD by company (26 May 07)" xfId="21259"/>
    <cellStyle name="_Outstanding List - KL - 0620_WP_KaiHui_all sections_PUD by company (26 May 07) 2" xfId="21260"/>
    <cellStyle name="_Outstanding List - KL - 0620_WP_KaiHui_all sections_PUD by company (3 Sep 07)" xfId="21261"/>
    <cellStyle name="_Outstanding List - KL - 0620_WP_KaiHui_all sections_PUD by company (3 Sep 07) 2" xfId="21263"/>
    <cellStyle name="_Outstanding List - KL - 0620_WP_KaiHui_all sections_PUD to client" xfId="3818"/>
    <cellStyle name="_Outstanding List - KL - 0620_WP_KaiHui_all sections_PUD to client 2" xfId="3821"/>
    <cellStyle name="_Outstanding List 10" xfId="2060"/>
    <cellStyle name="_Outstanding List 11" xfId="2361"/>
    <cellStyle name="_Outstanding List 12" xfId="2366"/>
    <cellStyle name="_Outstanding List 13" xfId="21265"/>
    <cellStyle name="_Outstanding List 14" xfId="21267"/>
    <cellStyle name="_Outstanding List 15" xfId="21270"/>
    <cellStyle name="_Outstanding List 16" xfId="21273"/>
    <cellStyle name="_Outstanding List 17" xfId="21276"/>
    <cellStyle name="_Outstanding List 18" xfId="21280"/>
    <cellStyle name="_Outstanding List 19" xfId="13957"/>
    <cellStyle name="_Outstanding List 2" xfId="2773"/>
    <cellStyle name="_Outstanding List 3" xfId="20389"/>
    <cellStyle name="_Outstanding List 4" xfId="8865"/>
    <cellStyle name="_Outstanding List 5" xfId="7745"/>
    <cellStyle name="_Outstanding List 6" xfId="21282"/>
    <cellStyle name="_Outstanding List 7" xfId="21284"/>
    <cellStyle name="_Outstanding List 8" xfId="21285"/>
    <cellStyle name="_Outstanding List 9" xfId="1434"/>
    <cellStyle name="_Outstanding List_2006 PRC accounts (disposed cos)_290307 - combined" xfId="21287"/>
    <cellStyle name="_Outstanding List_2006 PRC accounts (disposed cos)_290307 - combined 2" xfId="21288"/>
    <cellStyle name="_Outstanding List_A_Zhongtianying" xfId="21289"/>
    <cellStyle name="_Outstanding List_A_Zhongtianying 2" xfId="21292"/>
    <cellStyle name="_Outstanding List_A_Zhongtianying_C600 - PUD Aug 2007" xfId="21294"/>
    <cellStyle name="_Outstanding List_A_Zhongtianying_C600 - PUD Aug 2007 2" xfId="21296"/>
    <cellStyle name="_Outstanding List_A_Zhongtianying_Note 18 - PUD" xfId="21298"/>
    <cellStyle name="_Outstanding List_A_Zhongtianying_Note 18 - PUD 2" xfId="19001"/>
    <cellStyle name="_Outstanding List_A_Zhongtianying_PUD breakdown (25 May 07)" xfId="18496"/>
    <cellStyle name="_Outstanding List_A_Zhongtianying_PUD breakdown (25 May 07) 2" xfId="11181"/>
    <cellStyle name="_Outstanding List_A_Zhongtianying_PUD by company (26 May 07)" xfId="21300"/>
    <cellStyle name="_Outstanding List_A_Zhongtianying_PUD by company (26 May 07) 2" xfId="21301"/>
    <cellStyle name="_Outstanding List_A_Zhongtianying_PUD by company (3 Sep 07)" xfId="13647"/>
    <cellStyle name="_Outstanding List_A_Zhongtianying_PUD by company (3 Sep 07) 2" xfId="21302"/>
    <cellStyle name="_Outstanding List_A_Zhongtianying_PUD to client" xfId="21303"/>
    <cellStyle name="_Outstanding List_A_Zhongtianying_PUD to client 2" xfId="21304"/>
    <cellStyle name="_Outstanding List_A100-consolidation TB-2003 (3.3.07)(MY)" xfId="21307"/>
    <cellStyle name="_Outstanding List_A100-consolidation TB-2003 (3.3.07)(MY) 2" xfId="21309"/>
    <cellStyle name="_Outstanding List_A100-consolidation TB-2004 (5.3.07)_single co" xfId="11175"/>
    <cellStyle name="_Outstanding List_A100-consolidation TB-2004 (5.3.07)_single co 2" xfId="21310"/>
    <cellStyle name="_Outstanding List_A100-consolidation TB-2005 (5.3.07)_single co" xfId="21167"/>
    <cellStyle name="_Outstanding List_A100-consolidation TB-2005 (5.3.07)_single co 2" xfId="21169"/>
    <cellStyle name="_Outstanding List_A300_FuHui" xfId="21313"/>
    <cellStyle name="_Outstanding List_A300_FuHui 2" xfId="21315"/>
    <cellStyle name="_Outstanding List_C600 - PUD Aug 2007" xfId="21318"/>
    <cellStyle name="_Outstanding List_C600 - PUD Aug 2007 2" xfId="21319"/>
    <cellStyle name="_Outstanding list_Hejing Developor_CW0628" xfId="14360"/>
    <cellStyle name="_Outstanding list_Hejing Developor_CW0628 2" xfId="21321"/>
    <cellStyle name="_Outstanding List_I-FuHui 0818" xfId="21322"/>
    <cellStyle name="_Outstanding List_I-FuHui 0818 2" xfId="2860"/>
    <cellStyle name="_Outstanding List_I-FuHui completed with 1 OS" xfId="21323"/>
    <cellStyle name="_Outstanding List_I-FuHui completed with 1 OS 2" xfId="21327"/>
    <cellStyle name="_Outstanding List_I-KaiHui" xfId="1291"/>
    <cellStyle name="_Outstanding List_I-KaiHui 2" xfId="21329"/>
    <cellStyle name="_Outstanding List_I-KaiHui_C600 - PUD Aug 2007" xfId="7058"/>
    <cellStyle name="_Outstanding List_I-KaiHui_C600 - PUD Aug 2007 2" xfId="21331"/>
    <cellStyle name="_Outstanding List_I-KaiHui_Note 18 - PUD" xfId="21332"/>
    <cellStyle name="_Outstanding List_I-KaiHui_Note 18 - PUD 2" xfId="21333"/>
    <cellStyle name="_Outstanding List_I-KaiHui_PUD breakdown (25 May 07)" xfId="12623"/>
    <cellStyle name="_Outstanding List_I-KaiHui_PUD breakdown (25 May 07) 2" xfId="12627"/>
    <cellStyle name="_Outstanding List_I-KaiHui_PUD by company (26 May 07)" xfId="21334"/>
    <cellStyle name="_Outstanding List_I-KaiHui_PUD by company (26 May 07) 2" xfId="21337"/>
    <cellStyle name="_Outstanding List_I-KaiHui_PUD by company (3 Sep 07)" xfId="21340"/>
    <cellStyle name="_Outstanding List_I-KaiHui_PUD by company (3 Sep 07) 2" xfId="21342"/>
    <cellStyle name="_Outstanding List_I-KaiHui_PUD to client" xfId="21343"/>
    <cellStyle name="_Outstanding List_I-KaiHui_PUD to client 2" xfId="21344"/>
    <cellStyle name="_Outstanding List_Note 18 - PUD" xfId="17872"/>
    <cellStyle name="_Outstanding List_Note 18 - PUD 2" xfId="21346"/>
    <cellStyle name="_Outstanding List_PUD breakdown (25 May 07)" xfId="21349"/>
    <cellStyle name="_Outstanding List_PUD breakdown (25 May 07) 2" xfId="9781"/>
    <cellStyle name="_Outstanding List_PUD by company (26 May 07)" xfId="21350"/>
    <cellStyle name="_Outstanding List_PUD by company (26 May 07) 2" xfId="21351"/>
    <cellStyle name="_Outstanding List_PUD by company (3 Sep 07)" xfId="20764"/>
    <cellStyle name="_Outstanding List_PUD by company (3 Sep 07) 2" xfId="21352"/>
    <cellStyle name="_Outstanding List_PUD to client" xfId="21354"/>
    <cellStyle name="_Outstanding List_PUD to client 2" xfId="21355"/>
    <cellStyle name="_Outstanding List_WP_KaiHui_all sections" xfId="21356"/>
    <cellStyle name="_Outstanding List_WP_KaiHui_all sections 2" xfId="21358"/>
    <cellStyle name="_Outstanding List_WP_KaiHui_all sections_C600 - PUD Aug 2007" xfId="21359"/>
    <cellStyle name="_Outstanding List_WP_KaiHui_all sections_C600 - PUD Aug 2007 2" xfId="21362"/>
    <cellStyle name="_Outstanding List_WP_KaiHui_all sections_Note 18 - PUD" xfId="15557"/>
    <cellStyle name="_Outstanding List_WP_KaiHui_all sections_Note 18 - PUD 2" xfId="21366"/>
    <cellStyle name="_Outstanding List_WP_KaiHui_all sections_PUD breakdown (25 May 07)" xfId="21369"/>
    <cellStyle name="_Outstanding List_WP_KaiHui_all sections_PUD breakdown (25 May 07) 2" xfId="21370"/>
    <cellStyle name="_Outstanding List_WP_KaiHui_all sections_PUD by company (26 May 07)" xfId="7580"/>
    <cellStyle name="_Outstanding List_WP_KaiHui_all sections_PUD by company (26 May 07) 2" xfId="7583"/>
    <cellStyle name="_Outstanding List_WP_KaiHui_all sections_PUD by company (3 Sep 07)" xfId="21371"/>
    <cellStyle name="_Outstanding List_WP_KaiHui_all sections_PUD by company (3 Sep 07) 2" xfId="21372"/>
    <cellStyle name="_Outstanding List_WP_KaiHui_all sections_PUD to client" xfId="21373"/>
    <cellStyle name="_Outstanding List_WP_KaiHui_all sections_PUD to client 2" xfId="21374"/>
    <cellStyle name="_Outstanding list_Zhongtianying in AWS" xfId="21375"/>
    <cellStyle name="_Outstanding list_Zhongtianying in AWS 2" xfId="21377"/>
    <cellStyle name="_Outstanding List-0620" xfId="16191"/>
    <cellStyle name="_Outstanding List-0620 2" xfId="16193"/>
    <cellStyle name="_Outstanding List-KL-0623" xfId="4945"/>
    <cellStyle name="_Outstanding List-KL-0623 2" xfId="21379"/>
    <cellStyle name="_Outstanding List-KL-0623_2006 PRC accounts (disposed cos)_290307 - combined" xfId="3515"/>
    <cellStyle name="_Outstanding List-KL-0623_2006 PRC accounts (disposed cos)_290307 - combined 2" xfId="21382"/>
    <cellStyle name="_Outstanding List-KL-0623_A_Zhongtianying" xfId="13741"/>
    <cellStyle name="_Outstanding List-KL-0623_A_Zhongtianying 2" xfId="13744"/>
    <cellStyle name="_Outstanding List-KL-0623_A_Zhongtianying_C600 - PUD Aug 2007" xfId="21384"/>
    <cellStyle name="_Outstanding List-KL-0623_A_Zhongtianying_C600 - PUD Aug 2007 2" xfId="21385"/>
    <cellStyle name="_Outstanding List-KL-0623_A_Zhongtianying_Note 18 - PUD" xfId="21386"/>
    <cellStyle name="_Outstanding List-KL-0623_A_Zhongtianying_Note 18 - PUD 2" xfId="21388"/>
    <cellStyle name="_Outstanding List-KL-0623_A_Zhongtianying_PUD breakdown (25 May 07)" xfId="21389"/>
    <cellStyle name="_Outstanding List-KL-0623_A_Zhongtianying_PUD breakdown (25 May 07) 2" xfId="21390"/>
    <cellStyle name="_Outstanding List-KL-0623_A_Zhongtianying_PUD by company (26 May 07)" xfId="21391"/>
    <cellStyle name="_Outstanding List-KL-0623_A_Zhongtianying_PUD by company (26 May 07) 2" xfId="21392"/>
    <cellStyle name="_Outstanding List-KL-0623_A_Zhongtianying_PUD by company (3 Sep 07)" xfId="21393"/>
    <cellStyle name="_Outstanding List-KL-0623_A_Zhongtianying_PUD by company (3 Sep 07) 2" xfId="18420"/>
    <cellStyle name="_Outstanding List-KL-0623_A_Zhongtianying_PUD to client" xfId="21396"/>
    <cellStyle name="_Outstanding List-KL-0623_A_Zhongtianying_PUD to client 2" xfId="11830"/>
    <cellStyle name="_Outstanding List-KL-0623_A100-consolidation TB-2003 (3.3.07)(MY)" xfId="21398"/>
    <cellStyle name="_Outstanding List-KL-0623_A100-consolidation TB-2003 (3.3.07)(MY) 2" xfId="21399"/>
    <cellStyle name="_Outstanding List-KL-0623_A100-consolidation TB-2004 (5.3.07)_single co" xfId="21400"/>
    <cellStyle name="_Outstanding List-KL-0623_A100-consolidation TB-2004 (5.3.07)_single co 2" xfId="21401"/>
    <cellStyle name="_Outstanding List-KL-0623_A100-consolidation TB-2005 (5.3.07)_single co" xfId="21404"/>
    <cellStyle name="_Outstanding List-KL-0623_A100-consolidation TB-2005 (5.3.07)_single co 2" xfId="21407"/>
    <cellStyle name="_Outstanding List-KL-0623_A300_FuHui" xfId="21408"/>
    <cellStyle name="_Outstanding List-KL-0623_A300_FuHui 2" xfId="21409"/>
    <cellStyle name="_Outstanding List-KL-0623_C600 - PUD Aug 2007" xfId="21411"/>
    <cellStyle name="_Outstanding List-KL-0623_C600 - PUD Aug 2007 2" xfId="8493"/>
    <cellStyle name="_Outstanding List-KL-0623_I-FuHui 0818" xfId="10801"/>
    <cellStyle name="_Outstanding List-KL-0623_I-FuHui 0818 2" xfId="10804"/>
    <cellStyle name="_Outstanding List-KL-0623_I-FuHui completed with 1 OS" xfId="8536"/>
    <cellStyle name="_Outstanding List-KL-0623_I-FuHui completed with 1 OS 2" xfId="8539"/>
    <cellStyle name="_Outstanding List-KL-0623_I-KaiHui" xfId="20444"/>
    <cellStyle name="_Outstanding List-KL-0623_I-KaiHui 2" xfId="20446"/>
    <cellStyle name="_Outstanding List-KL-0623_I-KaiHui_C600 - PUD Aug 2007" xfId="13166"/>
    <cellStyle name="_Outstanding List-KL-0623_I-KaiHui_C600 - PUD Aug 2007 2" xfId="20967"/>
    <cellStyle name="_Outstanding List-KL-0623_I-KaiHui_Note 18 - PUD" xfId="21413"/>
    <cellStyle name="_Outstanding List-KL-0623_I-KaiHui_Note 18 - PUD 2" xfId="21414"/>
    <cellStyle name="_Outstanding List-KL-0623_I-KaiHui_PUD breakdown (25 May 07)" xfId="21415"/>
    <cellStyle name="_Outstanding List-KL-0623_I-KaiHui_PUD breakdown (25 May 07) 2" xfId="21417"/>
    <cellStyle name="_Outstanding List-KL-0623_I-KaiHui_PUD by company (26 May 07)" xfId="21418"/>
    <cellStyle name="_Outstanding List-KL-0623_I-KaiHui_PUD by company (26 May 07) 2" xfId="21419"/>
    <cellStyle name="_Outstanding List-KL-0623_I-KaiHui_PUD by company (3 Sep 07)" xfId="21420"/>
    <cellStyle name="_Outstanding List-KL-0623_I-KaiHui_PUD by company (3 Sep 07) 2" xfId="21421"/>
    <cellStyle name="_Outstanding List-KL-0623_I-KaiHui_PUD to client" xfId="21423"/>
    <cellStyle name="_Outstanding List-KL-0623_I-KaiHui_PUD to client 2" xfId="21425"/>
    <cellStyle name="_Outstanding List-KL-0623_Note 18 - PUD" xfId="21426"/>
    <cellStyle name="_Outstanding List-KL-0623_Note 18 - PUD 2" xfId="13670"/>
    <cellStyle name="_Outstanding List-KL-0623_PUD breakdown (25 May 07)" xfId="8395"/>
    <cellStyle name="_Outstanding List-KL-0623_PUD breakdown (25 May 07) 2" xfId="21428"/>
    <cellStyle name="_Outstanding List-KL-0623_PUD by company (26 May 07)" xfId="12703"/>
    <cellStyle name="_Outstanding List-KL-0623_PUD by company (26 May 07) 2" xfId="12713"/>
    <cellStyle name="_Outstanding List-KL-0623_PUD by company (3 Sep 07)" xfId="21429"/>
    <cellStyle name="_Outstanding List-KL-0623_PUD by company (3 Sep 07) 2" xfId="9330"/>
    <cellStyle name="_Outstanding List-KL-0623_PUD to client" xfId="21430"/>
    <cellStyle name="_Outstanding List-KL-0623_PUD to client 2" xfId="21432"/>
    <cellStyle name="_Outstanding List-KL-0623_WP_KaiHui_all sections" xfId="21433"/>
    <cellStyle name="_Outstanding List-KL-0623_WP_KaiHui_all sections 2" xfId="21434"/>
    <cellStyle name="_Outstanding List-KL-0623_WP_KaiHui_all sections_C600 - PUD Aug 2007" xfId="21435"/>
    <cellStyle name="_Outstanding List-KL-0623_WP_KaiHui_all sections_C600 - PUD Aug 2007 2" xfId="21438"/>
    <cellStyle name="_Outstanding List-KL-0623_WP_KaiHui_all sections_Note 18 - PUD" xfId="14407"/>
    <cellStyle name="_Outstanding List-KL-0623_WP_KaiHui_all sections_Note 18 - PUD 2" xfId="14409"/>
    <cellStyle name="_Outstanding List-KL-0623_WP_KaiHui_all sections_PUD breakdown (25 May 07)" xfId="3674"/>
    <cellStyle name="_Outstanding List-KL-0623_WP_KaiHui_all sections_PUD breakdown (25 May 07) 2" xfId="21441"/>
    <cellStyle name="_Outstanding List-KL-0623_WP_KaiHui_all sections_PUD by company (26 May 07)" xfId="21442"/>
    <cellStyle name="_Outstanding List-KL-0623_WP_KaiHui_all sections_PUD by company (26 May 07) 2" xfId="21443"/>
    <cellStyle name="_Outstanding List-KL-0623_WP_KaiHui_all sections_PUD by company (3 Sep 07)" xfId="21445"/>
    <cellStyle name="_Outstanding List-KL-0623_WP_KaiHui_all sections_PUD by company (3 Sep 07) 2" xfId="20637"/>
    <cellStyle name="_Outstanding List-KL-0623_WP_KaiHui_all sections_PUD to client" xfId="21446"/>
    <cellStyle name="_Outstanding List-KL-0623_WP_KaiHui_all sections_PUD to client 2" xfId="21447"/>
    <cellStyle name="_P" xfId="21448"/>
    <cellStyle name="_P 2" xfId="21449"/>
    <cellStyle name="_P 3" xfId="21450"/>
    <cellStyle name="_P_2006年佛山车轮审计资料（安永）" xfId="752"/>
    <cellStyle name="_P_2006年佛山车轮审计资料（安永） 2" xfId="12204"/>
    <cellStyle name="_P_2006年佛山车轮审计资料（安永）_OS of F09" xfId="10484"/>
    <cellStyle name="_P_2006年佛山车轮审计资料（安永）_OS of F09 2" xfId="21451"/>
    <cellStyle name="_P_addition2003" xfId="21452"/>
    <cellStyle name="_P_addition2003 2" xfId="10942"/>
    <cellStyle name="_P_addition2003 2 2" xfId="10946"/>
    <cellStyle name="_P_addition2003 3" xfId="21454"/>
    <cellStyle name="_P_addition2003 3 2" xfId="8147"/>
    <cellStyle name="_P_addition2003 4" xfId="21457"/>
    <cellStyle name="_P_addition2003 5" xfId="21458"/>
    <cellStyle name="_P_Book1" xfId="21459"/>
    <cellStyle name="_P_Book1 2" xfId="21460"/>
    <cellStyle name="_P_Book1 3" xfId="21462"/>
    <cellStyle name="_P_Consol package 8 April" xfId="21463"/>
    <cellStyle name="_P_Consol package 8 April 2" xfId="10531"/>
    <cellStyle name="_P_Consol package 8 April 2 2" xfId="10533"/>
    <cellStyle name="_P_Consol package 8 April 3" xfId="4047"/>
    <cellStyle name="_P_Consol package 8 April 3 2" xfId="4053"/>
    <cellStyle name="_P_Consol package 8 April 4" xfId="4057"/>
    <cellStyle name="_P_Consol package 8 April 5" xfId="21464"/>
    <cellStyle name="_P_Consol package 8 April_addition2003" xfId="12089"/>
    <cellStyle name="_P_Consol package 8 April_addition2003 2" xfId="12091"/>
    <cellStyle name="_P_Consol package 8 April_addition2003 3" xfId="4372"/>
    <cellStyle name="_P_Consol package 8 April_Book1" xfId="3293"/>
    <cellStyle name="_P_Consol package 8 April_Book1 2" xfId="2191"/>
    <cellStyle name="_P_Consol package 8 April_Book1 2 2" xfId="2196"/>
    <cellStyle name="_P_Consol package 8 April_Book1 3" xfId="638"/>
    <cellStyle name="_P_Consol package 8 April_Book1 3 2" xfId="1972"/>
    <cellStyle name="_P_Consol package 8 April_Book1 4" xfId="21465"/>
    <cellStyle name="_P_Consol package 8 April_Book1 5" xfId="20734"/>
    <cellStyle name="_P_Consol package 8 April_D" xfId="15166"/>
    <cellStyle name="_P_Consol package 8 April_D 2" xfId="15169"/>
    <cellStyle name="_P_Consol package 8 April_D 2 2" xfId="21466"/>
    <cellStyle name="_P_Consol package 8 April_D 3" xfId="21470"/>
    <cellStyle name="_P_Consol package 8 April_D 3 2" xfId="21474"/>
    <cellStyle name="_P_Consol package 8 April_D 4" xfId="21478"/>
    <cellStyle name="_P_Consol package 8 April_D 5" xfId="21479"/>
    <cellStyle name="_P_Consol package 8 April_DEG- K - Fixed Assets" xfId="21480"/>
    <cellStyle name="_P_Consol package 8 April_DEG- K - Fixed Assets 2" xfId="14222"/>
    <cellStyle name="_P_Consol package 8 April_DEG- K - Fixed Assets 2 2" xfId="21482"/>
    <cellStyle name="_P_Consol package 8 April_DEG- K - Fixed Assets 3" xfId="21487"/>
    <cellStyle name="_P_Consol package 8 April_DEG- K - Fixed Assets 3 2" xfId="21490"/>
    <cellStyle name="_P_Consol package 8 April_DEG- K - Fixed Assets 4" xfId="8835"/>
    <cellStyle name="_P_Consol package 8 April_DEG- K - Fixed Assets 5" xfId="21495"/>
    <cellStyle name="_P_Consol package 8 April_DEG- K - Fixed Assets_K_YF_Fixed Assets-12.13" xfId="21498"/>
    <cellStyle name="_P_Consol package 8 April_DEG- K - Fixed Assets_K_YF_Fixed Assets-12.13 2" xfId="21499"/>
    <cellStyle name="_P_Consol package 8 April_DEG- K - Fixed Assets_K_YF_Fixed Assets-12.13 3" xfId="21500"/>
    <cellStyle name="_P_Consol package 8 April_DEG- K - Fixed Assets_K_YF_Fixed Assets-12.13_addition2003" xfId="21501"/>
    <cellStyle name="_P_Consol package 8 April_DEG- K - Fixed Assets_K_YF_Fixed Assets-12.13_addition2003 2" xfId="21502"/>
    <cellStyle name="_P_Consol package 8 April_DEG- K - Fixed Assets_K_YF_Fixed Assets-12.13_addition2003 2 2" xfId="21504"/>
    <cellStyle name="_P_Consol package 8 April_DEG- K - Fixed Assets_K_YF_Fixed Assets-12.13_addition2003 3" xfId="14952"/>
    <cellStyle name="_P_Consol package 8 April_DEG- K - Fixed Assets_K_YF_Fixed Assets-12.13_addition2003 3 2" xfId="14955"/>
    <cellStyle name="_P_Consol package 8 April_DEG- K - Fixed Assets_K_YF_Fixed Assets-12.13_addition2003 4" xfId="13614"/>
    <cellStyle name="_P_Consol package 8 April_DEG- K - Fixed Assets_K_YF_Fixed Assets-12.13_addition2003 5" xfId="1563"/>
    <cellStyle name="_P_Consol package 8 April_DEG- K - Fixed Assets_K_YF_Fixed Assets-12.13_Book1" xfId="18589"/>
    <cellStyle name="_P_Consol package 8 April_DEG- K - Fixed Assets_K_YF_Fixed Assets-12.13_Book1 2" xfId="12694"/>
    <cellStyle name="_P_Consol package 8 April_DEG- K - Fixed Assets_K_YF_Fixed Assets-12.13_Book1 2 2" xfId="12697"/>
    <cellStyle name="_P_Consol package 8 April_DEG- K - Fixed Assets_K_YF_Fixed Assets-12.13_Book1 3" xfId="7594"/>
    <cellStyle name="_P_Consol package 8 April_DEG- K - Fixed Assets_K_YF_Fixed Assets-12.13_Book1 3 2" xfId="12701"/>
    <cellStyle name="_P_Consol package 8 April_DEG- K - Fixed Assets_K_YF_Fixed Assets-12.13_Book1 4" xfId="6939"/>
    <cellStyle name="_P_Consol package 8 April_DEG- K - Fixed Assets_K_YF_Fixed Assets-12.13_Book1 5" xfId="21506"/>
    <cellStyle name="_P_Consol package 8 April_DEG- K - Fixed Assets_K_YF_Fixed Assets-12.13_D" xfId="21509"/>
    <cellStyle name="_P_Consol package 8 April_DEG- K - Fixed Assets_K_YF_Fixed Assets-12.13_D 2" xfId="21511"/>
    <cellStyle name="_P_Consol package 8 April_DEG- K - Fixed Assets_K_YF_Fixed Assets-12.13_D 3" xfId="11540"/>
    <cellStyle name="_P_Consol package 8 April_DEG- K - Fixed Assets_K_YF_Fixed Assets-12.13_K_YF_Fixed Assets-12.22" xfId="10968"/>
    <cellStyle name="_P_Consol package 8 April_DEG- K - Fixed Assets_K_YF_Fixed Assets-12.13_K_YF_Fixed Assets-12.22 2" xfId="21513"/>
    <cellStyle name="_P_Consol package 8 April_DEG- K - Fixed Assets_K_YF_Fixed Assets-12.13_K_YF_Fixed Assets-12.22 3" xfId="21514"/>
    <cellStyle name="_P_Consol package 8 April_DEG- K - Fixed Assets_SX-FA-12.14" xfId="21515"/>
    <cellStyle name="_P_Consol package 8 April_DEG- K - Fixed Assets_SX-FA-12.14 2" xfId="11852"/>
    <cellStyle name="_P_Consol package 8 April_DEG- K - Fixed Assets_SX-FA-12.14 3" xfId="15621"/>
    <cellStyle name="_P_Consol package 8 April_DEG- K - Fixed Assets_SX-FA-12.14_addition2003" xfId="21516"/>
    <cellStyle name="_P_Consol package 8 April_DEG- K - Fixed Assets_SX-FA-12.14_addition2003 2" xfId="21517"/>
    <cellStyle name="_P_Consol package 8 April_DEG- K - Fixed Assets_SX-FA-12.14_addition2003 3" xfId="19300"/>
    <cellStyle name="_P_Consol package 8 April_DEG- K - Fixed Assets_SX-FA-12.14_Book1" xfId="21518"/>
    <cellStyle name="_P_Consol package 8 April_DEG- K - Fixed Assets_SX-FA-12.14_Book1 2" xfId="21519"/>
    <cellStyle name="_P_Consol package 8 April_DEG- K - Fixed Assets_SX-FA-12.14_Book1 3" xfId="21521"/>
    <cellStyle name="_P_Consol package 8 April_DEG- K - Fixed Assets_SX-FA-12.14_D" xfId="21522"/>
    <cellStyle name="_P_Consol package 8 April_DEG- K - Fixed Assets_SX-FA-12.14_D 2" xfId="21523"/>
    <cellStyle name="_P_Consol package 8 April_DEG- K - Fixed Assets_SX-FA-12.14_D 3" xfId="21525"/>
    <cellStyle name="_P_Consol package 8 April_DEG- K - Fixed Assets_SX-FA-12.14_K_YF_Fixed Assets-12.22" xfId="21526"/>
    <cellStyle name="_P_Consol package 8 April_DEG- K - Fixed Assets_SX-FA-12.14_K_YF_Fixed Assets-12.22 2" xfId="10046"/>
    <cellStyle name="_P_Consol package 8 April_DEG- K - Fixed Assets_SX-FA-12.14_K_YF_Fixed Assets-12.22 2 2" xfId="21528"/>
    <cellStyle name="_P_Consol package 8 April_DEG- K - Fixed Assets_SX-FA-12.14_K_YF_Fixed Assets-12.22 3" xfId="21531"/>
    <cellStyle name="_P_Consol package 8 April_DEG- K - Fixed Assets_SX-FA-12.14_K_YF_Fixed Assets-12.22 3 2" xfId="21534"/>
    <cellStyle name="_P_Consol package 8 April_DEG- K - Fixed Assets_SX-FA-12.14_K_YF_Fixed Assets-12.22 4" xfId="2726"/>
    <cellStyle name="_P_Consol package 8 April_DEG- K - Fixed Assets_SX-FA-12.14_K_YF_Fixed Assets-12.22 5" xfId="21536"/>
    <cellStyle name="_P_Consol package 8 April_DEG- K - Fixed Assets_YF_K_Fixed assets" xfId="21540"/>
    <cellStyle name="_P_Consol package 8 April_DEG- K - Fixed Assets_YF_K_Fixed Assets 03 &amp; 04" xfId="21544"/>
    <cellStyle name="_P_Consol package 8 April_DEG- K - Fixed Assets_YF_K_Fixed Assets 03 &amp; 04 2" xfId="21546"/>
    <cellStyle name="_P_Consol package 8 April_DEG- K - Fixed Assets_YF_K_Fixed Assets 03 &amp; 04 3" xfId="21547"/>
    <cellStyle name="_P_Consol package 8 April_DEG- K - Fixed Assets_YF_K_Fixed Assets 03 &amp; 04_addition2003" xfId="10605"/>
    <cellStyle name="_P_Consol package 8 April_DEG- K - Fixed Assets_YF_K_Fixed Assets 03 &amp; 04_addition2003 2" xfId="21548"/>
    <cellStyle name="_P_Consol package 8 April_DEG- K - Fixed Assets_YF_K_Fixed Assets 03 &amp; 04_addition2003 2 2" xfId="21549"/>
    <cellStyle name="_P_Consol package 8 April_DEG- K - Fixed Assets_YF_K_Fixed Assets 03 &amp; 04_addition2003 3" xfId="21551"/>
    <cellStyle name="_P_Consol package 8 April_DEG- K - Fixed Assets_YF_K_Fixed Assets 03 &amp; 04_addition2003 3 2" xfId="6182"/>
    <cellStyle name="_P_Consol package 8 April_DEG- K - Fixed Assets_YF_K_Fixed Assets 03 &amp; 04_addition2003 4" xfId="21553"/>
    <cellStyle name="_P_Consol package 8 April_DEG- K - Fixed Assets_YF_K_Fixed Assets 03 &amp; 04_addition2003 5" xfId="21555"/>
    <cellStyle name="_P_Consol package 8 April_DEG- K - Fixed Assets_YF_K_Fixed Assets 03 &amp; 04_Book1" xfId="21557"/>
    <cellStyle name="_P_Consol package 8 April_DEG- K - Fixed Assets_YF_K_Fixed Assets 03 &amp; 04_Book1 2" xfId="21559"/>
    <cellStyle name="_P_Consol package 8 April_DEG- K - Fixed Assets_YF_K_Fixed Assets 03 &amp; 04_Book1 3" xfId="21561"/>
    <cellStyle name="_P_Consol package 8 April_DEG- K - Fixed Assets_YF_K_Fixed Assets 03 &amp; 04_D" xfId="18718"/>
    <cellStyle name="_P_Consol package 8 April_DEG- K - Fixed Assets_YF_K_Fixed Assets 03 &amp; 04_D 2" xfId="18720"/>
    <cellStyle name="_P_Consol package 8 April_DEG- K - Fixed Assets_YF_K_Fixed Assets 03 &amp; 04_D 2 2" xfId="21563"/>
    <cellStyle name="_P_Consol package 8 April_DEG- K - Fixed Assets_YF_K_Fixed Assets 03 &amp; 04_D 3" xfId="4108"/>
    <cellStyle name="_P_Consol package 8 April_DEG- K - Fixed Assets_YF_K_Fixed Assets 03 &amp; 04_D 3 2" xfId="21565"/>
    <cellStyle name="_P_Consol package 8 April_DEG- K - Fixed Assets_YF_K_Fixed Assets 03 &amp; 04_D 4" xfId="21568"/>
    <cellStyle name="_P_Consol package 8 April_DEG- K - Fixed Assets_YF_K_Fixed Assets 03 &amp; 04_D 5" xfId="21569"/>
    <cellStyle name="_P_Consol package 8 April_DEG- K - Fixed Assets_YF_K_Fixed Assets 03 &amp; 04_K_YF_Fixed Assets-12.22" xfId="21571"/>
    <cellStyle name="_P_Consol package 8 April_DEG- K - Fixed Assets_YF_K_Fixed Assets 03 &amp; 04_K_YF_Fixed Assets-12.22 2" xfId="19364"/>
    <cellStyle name="_P_Consol package 8 April_DEG- K - Fixed Assets_YF_K_Fixed Assets 03 &amp; 04_K_YF_Fixed Assets-12.22 3" xfId="21572"/>
    <cellStyle name="_P_Consol package 8 April_DEG- K - Fixed Assets_YF_K_Fixed Assets 03 &amp; 04-1" xfId="21573"/>
    <cellStyle name="_P_Consol package 8 April_DEG- K - Fixed Assets_YF_K_Fixed Assets 03 &amp; 04-1 2" xfId="21575"/>
    <cellStyle name="_P_Consol package 8 April_DEG- K - Fixed Assets_YF_K_Fixed Assets 03 &amp; 04-1 2 2" xfId="21577"/>
    <cellStyle name="_P_Consol package 8 April_DEG- K - Fixed Assets_YF_K_Fixed Assets 03 &amp; 04-1 3" xfId="11288"/>
    <cellStyle name="_P_Consol package 8 April_DEG- K - Fixed Assets_YF_K_Fixed Assets 03 &amp; 04-1 3 2" xfId="11292"/>
    <cellStyle name="_P_Consol package 8 April_DEG- K - Fixed Assets_YF_K_Fixed Assets 03 &amp; 04-1 4" xfId="11293"/>
    <cellStyle name="_P_Consol package 8 April_DEG- K - Fixed Assets_YF_K_Fixed Assets 03 &amp; 04-1 5" xfId="21578"/>
    <cellStyle name="_P_Consol package 8 April_DEG- K - Fixed Assets_YF_K_Fixed Assets 03 &amp; 04-1_addition2003" xfId="21580"/>
    <cellStyle name="_P_Consol package 8 April_DEG- K - Fixed Assets_YF_K_Fixed Assets 03 &amp; 04-1_addition2003 2" xfId="7546"/>
    <cellStyle name="_P_Consol package 8 April_DEG- K - Fixed Assets_YF_K_Fixed Assets 03 &amp; 04-1_addition2003 2 2" xfId="21581"/>
    <cellStyle name="_P_Consol package 8 April_DEG- K - Fixed Assets_YF_K_Fixed Assets 03 &amp; 04-1_addition2003 3" xfId="21582"/>
    <cellStyle name="_P_Consol package 8 April_DEG- K - Fixed Assets_YF_K_Fixed Assets 03 &amp; 04-1_addition2003 3 2" xfId="5866"/>
    <cellStyle name="_P_Consol package 8 April_DEG- K - Fixed Assets_YF_K_Fixed Assets 03 &amp; 04-1_addition2003 4" xfId="21583"/>
    <cellStyle name="_P_Consol package 8 April_DEG- K - Fixed Assets_YF_K_Fixed Assets 03 &amp; 04-1_addition2003 5" xfId="6882"/>
    <cellStyle name="_P_Consol package 8 April_DEG- K - Fixed Assets_YF_K_Fixed Assets 03 &amp; 04-1_Book1" xfId="21584"/>
    <cellStyle name="_P_Consol package 8 April_DEG- K - Fixed Assets_YF_K_Fixed Assets 03 &amp; 04-1_Book1 2" xfId="21585"/>
    <cellStyle name="_P_Consol package 8 April_DEG- K - Fixed Assets_YF_K_Fixed Assets 03 &amp; 04-1_Book1 3" xfId="21586"/>
    <cellStyle name="_P_Consol package 8 April_DEG- K - Fixed Assets_YF_K_Fixed Assets 03 &amp; 04-1_D" xfId="4711"/>
    <cellStyle name="_P_Consol package 8 April_DEG- K - Fixed Assets_YF_K_Fixed Assets 03 &amp; 04-1_D 2" xfId="21589"/>
    <cellStyle name="_P_Consol package 8 April_DEG- K - Fixed Assets_YF_K_Fixed Assets 03 &amp; 04-1_D 2 2" xfId="21592"/>
    <cellStyle name="_P_Consol package 8 April_DEG- K - Fixed Assets_YF_K_Fixed Assets 03 &amp; 04-1_D 3" xfId="7877"/>
    <cellStyle name="_P_Consol package 8 April_DEG- K - Fixed Assets_YF_K_Fixed Assets 03 &amp; 04-1_D 3 2" xfId="21595"/>
    <cellStyle name="_P_Consol package 8 April_DEG- K - Fixed Assets_YF_K_Fixed Assets 03 &amp; 04-1_D 4" xfId="18289"/>
    <cellStyle name="_P_Consol package 8 April_DEG- K - Fixed Assets_YF_K_Fixed Assets 03 &amp; 04-1_D 5" xfId="21597"/>
    <cellStyle name="_P_Consol package 8 April_DEG- K - Fixed Assets_YF_K_Fixed Assets 03 &amp; 04-1_K_YF_Fixed Assets-12.22" xfId="16577"/>
    <cellStyle name="_P_Consol package 8 April_DEG- K - Fixed Assets_YF_K_Fixed Assets 03 &amp; 04-1_K_YF_Fixed Assets-12.22 2" xfId="21599"/>
    <cellStyle name="_P_Consol package 8 April_DEG- K - Fixed Assets_YF_K_Fixed Assets 03 &amp; 04-1_K_YF_Fixed Assets-12.22 3" xfId="4545"/>
    <cellStyle name="_P_Consol package 8 April_DEG- K - Fixed Assets_YF_K_Fixed Assets 03 &amp; 04-2" xfId="21600"/>
    <cellStyle name="_P_Consol package 8 April_DEG- K - Fixed Assets_YF_K_Fixed Assets 03 &amp; 04-2 2" xfId="21603"/>
    <cellStyle name="_P_Consol package 8 April_DEG- K - Fixed Assets_YF_K_Fixed Assets 03 &amp; 04-2 2 2" xfId="21605"/>
    <cellStyle name="_P_Consol package 8 April_DEG- K - Fixed Assets_YF_K_Fixed Assets 03 &amp; 04-2 3" xfId="21607"/>
    <cellStyle name="_P_Consol package 8 April_DEG- K - Fixed Assets_YF_K_Fixed Assets 03 &amp; 04-2 3 2" xfId="21608"/>
    <cellStyle name="_P_Consol package 8 April_DEG- K - Fixed Assets_YF_K_Fixed Assets 03 &amp; 04-2 4" xfId="17045"/>
    <cellStyle name="_P_Consol package 8 April_DEG- K - Fixed Assets_YF_K_Fixed Assets 03 &amp; 04-2 5" xfId="21609"/>
    <cellStyle name="_P_Consol package 8 April_DEG- K - Fixed Assets_YF_K_Fixed Assets 03 &amp; 04-2_addition2003" xfId="13835"/>
    <cellStyle name="_P_Consol package 8 April_DEG- K - Fixed Assets_YF_K_Fixed Assets 03 &amp; 04-2_addition2003 2" xfId="21611"/>
    <cellStyle name="_P_Consol package 8 April_DEG- K - Fixed Assets_YF_K_Fixed Assets 03 &amp; 04-2_addition2003 2 2" xfId="21612"/>
    <cellStyle name="_P_Consol package 8 April_DEG- K - Fixed Assets_YF_K_Fixed Assets 03 &amp; 04-2_addition2003 3" xfId="21613"/>
    <cellStyle name="_P_Consol package 8 April_DEG- K - Fixed Assets_YF_K_Fixed Assets 03 &amp; 04-2_addition2003 3 2" xfId="21616"/>
    <cellStyle name="_P_Consol package 8 April_DEG- K - Fixed Assets_YF_K_Fixed Assets 03 &amp; 04-2_addition2003 4" xfId="21618"/>
    <cellStyle name="_P_Consol package 8 April_DEG- K - Fixed Assets_YF_K_Fixed Assets 03 &amp; 04-2_addition2003 5" xfId="21620"/>
    <cellStyle name="_P_Consol package 8 April_DEG- K - Fixed Assets_YF_K_Fixed Assets 03 &amp; 04-2_Book1" xfId="21621"/>
    <cellStyle name="_P_Consol package 8 April_DEG- K - Fixed Assets_YF_K_Fixed Assets 03 &amp; 04-2_Book1 2" xfId="21623"/>
    <cellStyle name="_P_Consol package 8 April_DEG- K - Fixed Assets_YF_K_Fixed Assets 03 &amp; 04-2_Book1 2 2" xfId="21625"/>
    <cellStyle name="_P_Consol package 8 April_DEG- K - Fixed Assets_YF_K_Fixed Assets 03 &amp; 04-2_Book1 3" xfId="5287"/>
    <cellStyle name="_P_Consol package 8 April_DEG- K - Fixed Assets_YF_K_Fixed Assets 03 &amp; 04-2_Book1 3 2" xfId="21627"/>
    <cellStyle name="_P_Consol package 8 April_DEG- K - Fixed Assets_YF_K_Fixed Assets 03 &amp; 04-2_Book1 4" xfId="21629"/>
    <cellStyle name="_P_Consol package 8 April_DEG- K - Fixed Assets_YF_K_Fixed Assets 03 &amp; 04-2_Book1 5" xfId="673"/>
    <cellStyle name="_P_Consol package 8 April_DEG- K - Fixed Assets_YF_K_Fixed Assets 03 &amp; 04-2_D" xfId="21630"/>
    <cellStyle name="_P_Consol package 8 April_DEG- K - Fixed Assets_YF_K_Fixed Assets 03 &amp; 04-2_D 2" xfId="21632"/>
    <cellStyle name="_P_Consol package 8 April_DEG- K - Fixed Assets_YF_K_Fixed Assets 03 &amp; 04-2_D 2 2" xfId="21634"/>
    <cellStyle name="_P_Consol package 8 April_DEG- K - Fixed Assets_YF_K_Fixed Assets 03 &amp; 04-2_D 3" xfId="12863"/>
    <cellStyle name="_P_Consol package 8 April_DEG- K - Fixed Assets_YF_K_Fixed Assets 03 &amp; 04-2_D 3 2" xfId="12033"/>
    <cellStyle name="_P_Consol package 8 April_DEG- K - Fixed Assets_YF_K_Fixed Assets 03 &amp; 04-2_D 4" xfId="12866"/>
    <cellStyle name="_P_Consol package 8 April_DEG- K - Fixed Assets_YF_K_Fixed Assets 03 &amp; 04-2_D 5" xfId="21636"/>
    <cellStyle name="_P_Consol package 8 April_DEG- K - Fixed Assets_YF_K_Fixed Assets 03 &amp; 04-2_K_YF_Fixed Assets-12.22" xfId="6249"/>
    <cellStyle name="_P_Consol package 8 April_DEG- K - Fixed Assets_YF_K_Fixed Assets 03 &amp; 04-2_K_YF_Fixed Assets-12.22 2" xfId="6254"/>
    <cellStyle name="_P_Consol package 8 April_DEG- K - Fixed Assets_YF_K_Fixed Assets 03 &amp; 04-2_K_YF_Fixed Assets-12.22 2 2" xfId="757"/>
    <cellStyle name="_P_Consol package 8 April_DEG- K - Fixed Assets_YF_K_Fixed Assets 03 &amp; 04-2_K_YF_Fixed Assets-12.22 3" xfId="21637"/>
    <cellStyle name="_P_Consol package 8 April_DEG- K - Fixed Assets_YF_K_Fixed Assets 03 &amp; 04-2_K_YF_Fixed Assets-12.22 3 2" xfId="21638"/>
    <cellStyle name="_P_Consol package 8 April_DEG- K - Fixed Assets_YF_K_Fixed Assets 03 &amp; 04-2_K_YF_Fixed Assets-12.22 4" xfId="21639"/>
    <cellStyle name="_P_Consol package 8 April_DEG- K - Fixed Assets_YF_K_Fixed Assets 03 &amp; 04-2_K_YF_Fixed Assets-12.22 5" xfId="21640"/>
    <cellStyle name="_P_Consol package 8 April_DEG- K - Fixed Assets_YF_K_Fixed Assets 03 &amp; 04-3" xfId="16378"/>
    <cellStyle name="_P_Consol package 8 April_DEG- K - Fixed Assets_YF_K_Fixed Assets 03 &amp; 04-3 2" xfId="21641"/>
    <cellStyle name="_P_Consol package 8 April_DEG- K - Fixed Assets_YF_K_Fixed Assets 03 &amp; 04-3 2 2" xfId="21642"/>
    <cellStyle name="_P_Consol package 8 April_DEG- K - Fixed Assets_YF_K_Fixed Assets 03 &amp; 04-3 3" xfId="8089"/>
    <cellStyle name="_P_Consol package 8 April_DEG- K - Fixed Assets_YF_K_Fixed Assets 03 &amp; 04-3 3 2" xfId="7384"/>
    <cellStyle name="_P_Consol package 8 April_DEG- K - Fixed Assets_YF_K_Fixed Assets 03 &amp; 04-3 4" xfId="17048"/>
    <cellStyle name="_P_Consol package 8 April_DEG- K - Fixed Assets_YF_K_Fixed Assets 03 &amp; 04-3 5" xfId="21643"/>
    <cellStyle name="_P_Consol package 8 April_DEG- K - Fixed Assets_YF_K_Fixed Assets 03 &amp; 04-3_addition2003" xfId="21644"/>
    <cellStyle name="_P_Consol package 8 April_DEG- K - Fixed Assets_YF_K_Fixed Assets 03 &amp; 04-3_addition2003 2" xfId="15548"/>
    <cellStyle name="_P_Consol package 8 April_DEG- K - Fixed Assets_YF_K_Fixed Assets 03 &amp; 04-3_addition2003 2 2" xfId="15551"/>
    <cellStyle name="_P_Consol package 8 April_DEG- K - Fixed Assets_YF_K_Fixed Assets 03 &amp; 04-3_addition2003 3" xfId="15555"/>
    <cellStyle name="_P_Consol package 8 April_DEG- K - Fixed Assets_YF_K_Fixed Assets 03 &amp; 04-3_addition2003 3 2" xfId="15558"/>
    <cellStyle name="_P_Consol package 8 April_DEG- K - Fixed Assets_YF_K_Fixed Assets 03 &amp; 04-3_addition2003 4" xfId="15561"/>
    <cellStyle name="_P_Consol package 8 April_DEG- K - Fixed Assets_YF_K_Fixed Assets 03 &amp; 04-3_addition2003 5" xfId="21645"/>
    <cellStyle name="_P_Consol package 8 April_DEG- K - Fixed Assets_YF_K_Fixed Assets 03 &amp; 04-3_Book1" xfId="21647"/>
    <cellStyle name="_P_Consol package 8 April_DEG- K - Fixed Assets_YF_K_Fixed Assets 03 &amp; 04-3_Book1 2" xfId="21648"/>
    <cellStyle name="_P_Consol package 8 April_DEG- K - Fixed Assets_YF_K_Fixed Assets 03 &amp; 04-3_Book1 3" xfId="3250"/>
    <cellStyle name="_P_Consol package 8 April_DEG- K - Fixed Assets_YF_K_Fixed Assets 03 &amp; 04-3_D" xfId="3056"/>
    <cellStyle name="_P_Consol package 8 April_DEG- K - Fixed Assets_YF_K_Fixed Assets 03 &amp; 04-3_D 2" xfId="4037"/>
    <cellStyle name="_P_Consol package 8 April_DEG- K - Fixed Assets_YF_K_Fixed Assets 03 &amp; 04-3_D 2 2" xfId="4040"/>
    <cellStyle name="_P_Consol package 8 April_DEG- K - Fixed Assets_YF_K_Fixed Assets 03 &amp; 04-3_D 3" xfId="16312"/>
    <cellStyle name="_P_Consol package 8 April_DEG- K - Fixed Assets_YF_K_Fixed Assets 03 &amp; 04-3_D 3 2" xfId="16316"/>
    <cellStyle name="_P_Consol package 8 April_DEG- K - Fixed Assets_YF_K_Fixed Assets 03 &amp; 04-3_D 4" xfId="16319"/>
    <cellStyle name="_P_Consol package 8 April_DEG- K - Fixed Assets_YF_K_Fixed Assets 03 &amp; 04-3_D 5" xfId="16322"/>
    <cellStyle name="_P_Consol package 8 April_DEG- K - Fixed Assets_YF_K_Fixed Assets 03 &amp; 04-3_K_YF_Fixed Assets-12.22" xfId="19006"/>
    <cellStyle name="_P_Consol package 8 April_DEG- K - Fixed Assets_YF_K_Fixed Assets 03 &amp; 04-3_K_YF_Fixed Assets-12.22 2" xfId="19010"/>
    <cellStyle name="_P_Consol package 8 April_DEG- K - Fixed Assets_YF_K_Fixed Assets 03 &amp; 04-3_K_YF_Fixed Assets-12.22 3" xfId="19013"/>
    <cellStyle name="_P_Consol package 8 April_DEG- K - Fixed Assets_YF_K_Fixed assets 10" xfId="21649"/>
    <cellStyle name="_P_Consol package 8 April_DEG- K - Fixed Assets_YF_K_Fixed assets 11" xfId="21652"/>
    <cellStyle name="_P_Consol package 8 April_DEG- K - Fixed Assets_YF_K_Fixed assets 12" xfId="21654"/>
    <cellStyle name="_P_Consol package 8 April_DEG- K - Fixed Assets_YF_K_Fixed assets 13" xfId="21656"/>
    <cellStyle name="_P_Consol package 8 April_DEG- K - Fixed Assets_YF_K_Fixed assets 14" xfId="8047"/>
    <cellStyle name="_P_Consol package 8 April_DEG- K - Fixed Assets_YF_K_Fixed assets 15" xfId="21658"/>
    <cellStyle name="_P_Consol package 8 April_DEG- K - Fixed Assets_YF_K_Fixed assets 16" xfId="21662"/>
    <cellStyle name="_P_Consol package 8 April_DEG- K - Fixed Assets_YF_K_Fixed assets 17" xfId="21665"/>
    <cellStyle name="_P_Consol package 8 April_DEG- K - Fixed Assets_YF_K_Fixed assets 18" xfId="21667"/>
    <cellStyle name="_P_Consol package 8 April_DEG- K - Fixed Assets_YF_K_Fixed assets 19" xfId="16203"/>
    <cellStyle name="_P_Consol package 8 April_DEG- K - Fixed Assets_YF_K_Fixed assets 2" xfId="13995"/>
    <cellStyle name="_P_Consol package 8 April_DEG- K - Fixed Assets_YF_K_Fixed assets 2 2" xfId="13998"/>
    <cellStyle name="_P_Consol package 8 April_DEG- K - Fixed Assets_YF_K_Fixed assets 20" xfId="21659"/>
    <cellStyle name="_P_Consol package 8 April_DEG- K - Fixed Assets_YF_K_Fixed assets 21" xfId="21663"/>
    <cellStyle name="_P_Consol package 8 April_DEG- K - Fixed Assets_YF_K_Fixed assets 3" xfId="21670"/>
    <cellStyle name="_P_Consol package 8 April_DEG- K - Fixed Assets_YF_K_Fixed assets 3 2" xfId="21671"/>
    <cellStyle name="_P_Consol package 8 April_DEG- K - Fixed Assets_YF_K_Fixed assets 4" xfId="21673"/>
    <cellStyle name="_P_Consol package 8 April_DEG- K - Fixed Assets_YF_K_Fixed assets 5" xfId="10291"/>
    <cellStyle name="_P_Consol package 8 April_DEG- K - Fixed Assets_YF_K_Fixed assets 6" xfId="21674"/>
    <cellStyle name="_P_Consol package 8 April_DEG- K - Fixed Assets_YF_K_Fixed assets 7" xfId="7531"/>
    <cellStyle name="_P_Consol package 8 April_DEG- K - Fixed Assets_YF_K_Fixed assets 8" xfId="1782"/>
    <cellStyle name="_P_Consol package 8 April_DEG- K - Fixed Assets_YF_K_Fixed assets 9" xfId="21675"/>
    <cellStyle name="_P_Consol package 8 April_DEG- K - Fixed Assets_YF_K_Fixed assets_addition2003" xfId="21676"/>
    <cellStyle name="_P_Consol package 8 April_DEG- K - Fixed Assets_YF_K_Fixed assets_addition2003 2" xfId="12040"/>
    <cellStyle name="_P_Consol package 8 April_DEG- K - Fixed Assets_YF_K_Fixed assets_addition2003 3" xfId="21677"/>
    <cellStyle name="_P_Consol package 8 April_DEG- K - Fixed Assets_YF_K_Fixed assets_Book1" xfId="8887"/>
    <cellStyle name="_P_Consol package 8 April_DEG- K - Fixed Assets_YF_K_Fixed assets_Book1 2" xfId="21678"/>
    <cellStyle name="_P_Consol package 8 April_DEG- K - Fixed Assets_YF_K_Fixed assets_Book1 2 2" xfId="21679"/>
    <cellStyle name="_P_Consol package 8 April_DEG- K - Fixed Assets_YF_K_Fixed assets_Book1 3" xfId="21680"/>
    <cellStyle name="_P_Consol package 8 April_DEG- K - Fixed Assets_YF_K_Fixed assets_Book1 3 2" xfId="21681"/>
    <cellStyle name="_P_Consol package 8 April_DEG- K - Fixed Assets_YF_K_Fixed assets_Book1 4" xfId="21682"/>
    <cellStyle name="_P_Consol package 8 April_DEG- K - Fixed Assets_YF_K_Fixed assets_Book1 5" xfId="21684"/>
    <cellStyle name="_P_Consol package 8 April_DEG- K - Fixed Assets_YF_K_Fixed assets_D" xfId="13177"/>
    <cellStyle name="_P_Consol package 8 April_DEG- K - Fixed Assets_YF_K_Fixed assets_D 2" xfId="21686"/>
    <cellStyle name="_P_Consol package 8 April_DEG- K - Fixed Assets_YF_K_Fixed assets_D 2 2" xfId="21687"/>
    <cellStyle name="_P_Consol package 8 April_DEG- K - Fixed Assets_YF_K_Fixed assets_D 3" xfId="21689"/>
    <cellStyle name="_P_Consol package 8 April_DEG- K - Fixed Assets_YF_K_Fixed assets_D 3 2" xfId="16879"/>
    <cellStyle name="_P_Consol package 8 April_DEG- K - Fixed Assets_YF_K_Fixed assets_D 4" xfId="21692"/>
    <cellStyle name="_P_Consol package 8 April_DEG- K - Fixed Assets_YF_K_Fixed assets_D 5" xfId="21694"/>
    <cellStyle name="_P_Consol package 8 April_DEG- K - Fixed Assets_YF_K_Fixed assets_K_YF_Fixed Assets-12.22" xfId="21696"/>
    <cellStyle name="_P_Consol package 8 April_DEG- K - Fixed Assets_YF_K_Fixed assets_K_YF_Fixed Assets-12.22 2" xfId="21698"/>
    <cellStyle name="_P_Consol package 8 April_DEG- K - Fixed Assets_YF_K_Fixed assets_K_YF_Fixed Assets-12.22 3" xfId="21700"/>
    <cellStyle name="_P_Consol package 8 April_K_YF_Fixed Assets-12.22" xfId="21702"/>
    <cellStyle name="_P_Consol package 8 April_K_YF_Fixed Assets-12.22 2" xfId="21703"/>
    <cellStyle name="_P_Consol package 8 April_K_YF_Fixed Assets-12.22 2 2" xfId="21706"/>
    <cellStyle name="_P_Consol package 8 April_K_YF_Fixed Assets-12.22 3" xfId="18957"/>
    <cellStyle name="_P_Consol package 8 April_K_YF_Fixed Assets-12.22 3 2" xfId="18961"/>
    <cellStyle name="_P_Consol package 8 April_K_YF_Fixed Assets-12.22 4" xfId="21708"/>
    <cellStyle name="_P_Consol package 8 April_K_YF_Fixed Assets-12.22 5" xfId="13817"/>
    <cellStyle name="_P_D" xfId="17337"/>
    <cellStyle name="_P_D 2" xfId="17339"/>
    <cellStyle name="_P_D 2 2" xfId="21710"/>
    <cellStyle name="_P_D 3" xfId="21712"/>
    <cellStyle name="_P_D 3 2" xfId="21713"/>
    <cellStyle name="_P_D 4" xfId="20203"/>
    <cellStyle name="_P_D 5" xfId="13550"/>
    <cellStyle name="_P_Dabao_20060331" xfId="21714"/>
    <cellStyle name="_P_Dabao_20060331 2" xfId="21024"/>
    <cellStyle name="_P_Dabao_20060331_Evergreen - TPE - Appendix V_Scope determination_Dec4" xfId="21715"/>
    <cellStyle name="_P_Dabao_20060331_Evergreen - TPE - Appendix V_Scope determination_Dec4 2" xfId="7329"/>
    <cellStyle name="_P_Dabao_20060331_Evergreen - TPE - Appendix V_Scope determination_Dec4_Evergreen - TPE - Appendix V_Scope determination_090902" xfId="21716"/>
    <cellStyle name="_P_Dabao_20060331_Evergreen - TPE - Appendix V_Scope determination_Dec4_Evergreen - TPE - Appendix V_Scope determination_090902 2" xfId="21717"/>
    <cellStyle name="_P_DEG- K - Fixed Assets" xfId="736"/>
    <cellStyle name="_P_DEG- K - Fixed Assets 2" xfId="1677"/>
    <cellStyle name="_P_DEG- K - Fixed Assets 3" xfId="1398"/>
    <cellStyle name="_P_DEG- K - Fixed Assets_K_YF_Fixed Assets-12.13" xfId="14495"/>
    <cellStyle name="_P_DEG- K - Fixed Assets_K_YF_Fixed Assets-12.13 2" xfId="14497"/>
    <cellStyle name="_P_DEG- K - Fixed Assets_K_YF_Fixed Assets-12.13 3" xfId="21718"/>
    <cellStyle name="_P_DEG- K - Fixed Assets_K_YF_Fixed Assets-12.13_addition2003" xfId="20322"/>
    <cellStyle name="_P_DEG- K - Fixed Assets_K_YF_Fixed Assets-12.13_addition2003 2" xfId="21720"/>
    <cellStyle name="_P_DEG- K - Fixed Assets_K_YF_Fixed Assets-12.13_addition2003 2 2" xfId="21722"/>
    <cellStyle name="_P_DEG- K - Fixed Assets_K_YF_Fixed Assets-12.13_addition2003 3" xfId="21723"/>
    <cellStyle name="_P_DEG- K - Fixed Assets_K_YF_Fixed Assets-12.13_addition2003 3 2" xfId="788"/>
    <cellStyle name="_P_DEG- K - Fixed Assets_K_YF_Fixed Assets-12.13_addition2003 4" xfId="15048"/>
    <cellStyle name="_P_DEG- K - Fixed Assets_K_YF_Fixed Assets-12.13_addition2003 5" xfId="21724"/>
    <cellStyle name="_P_DEG- K - Fixed Assets_K_YF_Fixed Assets-12.13_Book1" xfId="21725"/>
    <cellStyle name="_P_DEG- K - Fixed Assets_K_YF_Fixed Assets-12.13_Book1 2" xfId="21728"/>
    <cellStyle name="_P_DEG- K - Fixed Assets_K_YF_Fixed Assets-12.13_Book1 2 2" xfId="21730"/>
    <cellStyle name="_P_DEG- K - Fixed Assets_K_YF_Fixed Assets-12.13_Book1 3" xfId="21731"/>
    <cellStyle name="_P_DEG- K - Fixed Assets_K_YF_Fixed Assets-12.13_Book1 3 2" xfId="21732"/>
    <cellStyle name="_P_DEG- K - Fixed Assets_K_YF_Fixed Assets-12.13_Book1 4" xfId="21734"/>
    <cellStyle name="_P_DEG- K - Fixed Assets_K_YF_Fixed Assets-12.13_Book1 5" xfId="21735"/>
    <cellStyle name="_P_DEG- K - Fixed Assets_K_YF_Fixed Assets-12.13_D" xfId="16233"/>
    <cellStyle name="_P_DEG- K - Fixed Assets_K_YF_Fixed Assets-12.13_D 2" xfId="3389"/>
    <cellStyle name="_P_DEG- K - Fixed Assets_K_YF_Fixed Assets-12.13_D 3" xfId="4929"/>
    <cellStyle name="_P_DEG- K - Fixed Assets_K_YF_Fixed Assets-12.13_K_YF_Fixed Assets-12.22" xfId="916"/>
    <cellStyle name="_P_DEG- K - Fixed Assets_K_YF_Fixed Assets-12.13_K_YF_Fixed Assets-12.22 2" xfId="2018"/>
    <cellStyle name="_P_DEG- K - Fixed Assets_K_YF_Fixed Assets-12.13_K_YF_Fixed Assets-12.22 2 2" xfId="2021"/>
    <cellStyle name="_P_DEG- K - Fixed Assets_K_YF_Fixed Assets-12.13_K_YF_Fixed Assets-12.22 3" xfId="21738"/>
    <cellStyle name="_P_DEG- K - Fixed Assets_K_YF_Fixed Assets-12.13_K_YF_Fixed Assets-12.22 3 2" xfId="21739"/>
    <cellStyle name="_P_DEG- K - Fixed Assets_K_YF_Fixed Assets-12.13_K_YF_Fixed Assets-12.22 4" xfId="2452"/>
    <cellStyle name="_P_DEG- K - Fixed Assets_K_YF_Fixed Assets-12.13_K_YF_Fixed Assets-12.22 5" xfId="21740"/>
    <cellStyle name="_P_DEG- K - Fixed Assets_SX-FA-12.14" xfId="2430"/>
    <cellStyle name="_P_DEG- K - Fixed Assets_SX-FA-12.14 2" xfId="21744"/>
    <cellStyle name="_P_DEG- K - Fixed Assets_SX-FA-12.14 2 2" xfId="21745"/>
    <cellStyle name="_P_DEG- K - Fixed Assets_SX-FA-12.14 3" xfId="21747"/>
    <cellStyle name="_P_DEG- K - Fixed Assets_SX-FA-12.14 3 2" xfId="21749"/>
    <cellStyle name="_P_DEG- K - Fixed Assets_SX-FA-12.14 4" xfId="10255"/>
    <cellStyle name="_P_DEG- K - Fixed Assets_SX-FA-12.14 5" xfId="21751"/>
    <cellStyle name="_P_DEG- K - Fixed Assets_SX-FA-12.14_addition2003" xfId="21752"/>
    <cellStyle name="_P_DEG- K - Fixed Assets_SX-FA-12.14_addition2003 2" xfId="21754"/>
    <cellStyle name="_P_DEG- K - Fixed Assets_SX-FA-12.14_addition2003 2 2" xfId="21756"/>
    <cellStyle name="_P_DEG- K - Fixed Assets_SX-FA-12.14_addition2003 3" xfId="21759"/>
    <cellStyle name="_P_DEG- K - Fixed Assets_SX-FA-12.14_addition2003 3 2" xfId="21761"/>
    <cellStyle name="_P_DEG- K - Fixed Assets_SX-FA-12.14_addition2003 4" xfId="21765"/>
    <cellStyle name="_P_DEG- K - Fixed Assets_SX-FA-12.14_addition2003 5" xfId="5743"/>
    <cellStyle name="_P_DEG- K - Fixed Assets_SX-FA-12.14_Book1" xfId="3755"/>
    <cellStyle name="_P_DEG- K - Fixed Assets_SX-FA-12.14_Book1 2" xfId="11003"/>
    <cellStyle name="_P_DEG- K - Fixed Assets_SX-FA-12.14_Book1 3" xfId="21766"/>
    <cellStyle name="_P_DEG- K - Fixed Assets_SX-FA-12.14_D" xfId="21769"/>
    <cellStyle name="_P_DEG- K - Fixed Assets_SX-FA-12.14_D 2" xfId="21770"/>
    <cellStyle name="_P_DEG- K - Fixed Assets_SX-FA-12.14_D 3" xfId="21771"/>
    <cellStyle name="_P_DEG- K - Fixed Assets_SX-FA-12.14_K_YF_Fixed Assets-12.22" xfId="21772"/>
    <cellStyle name="_P_DEG- K - Fixed Assets_SX-FA-12.14_K_YF_Fixed Assets-12.22 2" xfId="21773"/>
    <cellStyle name="_P_DEG- K - Fixed Assets_SX-FA-12.14_K_YF_Fixed Assets-12.22 2 2" xfId="21774"/>
    <cellStyle name="_P_DEG- K - Fixed Assets_SX-FA-12.14_K_YF_Fixed Assets-12.22 3" xfId="21776"/>
    <cellStyle name="_P_DEG- K - Fixed Assets_SX-FA-12.14_K_YF_Fixed Assets-12.22 3 2" xfId="21777"/>
    <cellStyle name="_P_DEG- K - Fixed Assets_SX-FA-12.14_K_YF_Fixed Assets-12.22 4" xfId="21779"/>
    <cellStyle name="_P_DEG- K - Fixed Assets_SX-FA-12.14_K_YF_Fixed Assets-12.22 5" xfId="21780"/>
    <cellStyle name="_P_DEG- K - Fixed Assets_YF_K_Fixed assets" xfId="21781"/>
    <cellStyle name="_P_DEG- K - Fixed Assets_YF_K_Fixed Assets 03 &amp; 04" xfId="3476"/>
    <cellStyle name="_P_DEG- K - Fixed Assets_YF_K_Fixed Assets 03 &amp; 04 2" xfId="3450"/>
    <cellStyle name="_P_DEG- K - Fixed Assets_YF_K_Fixed Assets 03 &amp; 04 3" xfId="21782"/>
    <cellStyle name="_P_DEG- K - Fixed Assets_YF_K_Fixed Assets 03 &amp; 04_addition2003" xfId="11034"/>
    <cellStyle name="_P_DEG- K - Fixed Assets_YF_K_Fixed Assets 03 &amp; 04_addition2003 2" xfId="18861"/>
    <cellStyle name="_P_DEG- K - Fixed Assets_YF_K_Fixed Assets 03 &amp; 04_addition2003 3" xfId="21784"/>
    <cellStyle name="_P_DEG- K - Fixed Assets_YF_K_Fixed Assets 03 &amp; 04_Book1" xfId="21785"/>
    <cellStyle name="_P_DEG- K - Fixed Assets_YF_K_Fixed Assets 03 &amp; 04_Book1 2" xfId="21787"/>
    <cellStyle name="_P_DEG- K - Fixed Assets_YF_K_Fixed Assets 03 &amp; 04_Book1 3" xfId="21788"/>
    <cellStyle name="_P_DEG- K - Fixed Assets_YF_K_Fixed Assets 03 &amp; 04_D" xfId="21789"/>
    <cellStyle name="_P_DEG- K - Fixed Assets_YF_K_Fixed Assets 03 &amp; 04_D 2" xfId="21790"/>
    <cellStyle name="_P_DEG- K - Fixed Assets_YF_K_Fixed Assets 03 &amp; 04_D 2 2" xfId="21791"/>
    <cellStyle name="_P_DEG- K - Fixed Assets_YF_K_Fixed Assets 03 &amp; 04_D 3" xfId="21792"/>
    <cellStyle name="_P_DEG- K - Fixed Assets_YF_K_Fixed Assets 03 &amp; 04_D 3 2" xfId="21793"/>
    <cellStyle name="_P_DEG- K - Fixed Assets_YF_K_Fixed Assets 03 &amp; 04_D 4" xfId="21794"/>
    <cellStyle name="_P_DEG- K - Fixed Assets_YF_K_Fixed Assets 03 &amp; 04_D 5" xfId="21796"/>
    <cellStyle name="_P_DEG- K - Fixed Assets_YF_K_Fixed Assets 03 &amp; 04_K_YF_Fixed Assets-12.22" xfId="14735"/>
    <cellStyle name="_P_DEG- K - Fixed Assets_YF_K_Fixed Assets 03 &amp; 04_K_YF_Fixed Assets-12.22 2" xfId="20983"/>
    <cellStyle name="_P_DEG- K - Fixed Assets_YF_K_Fixed Assets 03 &amp; 04_K_YF_Fixed Assets-12.22 3" xfId="21797"/>
    <cellStyle name="_P_DEG- K - Fixed Assets_YF_K_Fixed Assets 03 &amp; 04-1" xfId="21800"/>
    <cellStyle name="_P_DEG- K - Fixed Assets_YF_K_Fixed Assets 03 &amp; 04-1 2" xfId="21801"/>
    <cellStyle name="_P_DEG- K - Fixed Assets_YF_K_Fixed Assets 03 &amp; 04-1 2 2" xfId="21804"/>
    <cellStyle name="_P_DEG- K - Fixed Assets_YF_K_Fixed Assets 03 &amp; 04-1 3" xfId="21805"/>
    <cellStyle name="_P_DEG- K - Fixed Assets_YF_K_Fixed Assets 03 &amp; 04-1 3 2" xfId="21806"/>
    <cellStyle name="_P_DEG- K - Fixed Assets_YF_K_Fixed Assets 03 &amp; 04-1 4" xfId="21808"/>
    <cellStyle name="_P_DEG- K - Fixed Assets_YF_K_Fixed Assets 03 &amp; 04-1 5" xfId="21809"/>
    <cellStyle name="_P_DEG- K - Fixed Assets_YF_K_Fixed Assets 03 &amp; 04-1_addition2003" xfId="21810"/>
    <cellStyle name="_P_DEG- K - Fixed Assets_YF_K_Fixed Assets 03 &amp; 04-1_addition2003 2" xfId="21811"/>
    <cellStyle name="_P_DEG- K - Fixed Assets_YF_K_Fixed Assets 03 &amp; 04-1_addition2003 3" xfId="5922"/>
    <cellStyle name="_P_DEG- K - Fixed Assets_YF_K_Fixed Assets 03 &amp; 04-1_Book1" xfId="21813"/>
    <cellStyle name="_P_DEG- K - Fixed Assets_YF_K_Fixed Assets 03 &amp; 04-1_Book1 2" xfId="17349"/>
    <cellStyle name="_P_DEG- K - Fixed Assets_YF_K_Fixed Assets 03 &amp; 04-1_Book1 2 2" xfId="17351"/>
    <cellStyle name="_P_DEG- K - Fixed Assets_YF_K_Fixed Assets 03 &amp; 04-1_Book1 3" xfId="17353"/>
    <cellStyle name="_P_DEG- K - Fixed Assets_YF_K_Fixed Assets 03 &amp; 04-1_Book1 3 2" xfId="17355"/>
    <cellStyle name="_P_DEG- K - Fixed Assets_YF_K_Fixed Assets 03 &amp; 04-1_Book1 4" xfId="17357"/>
    <cellStyle name="_P_DEG- K - Fixed Assets_YF_K_Fixed Assets 03 &amp; 04-1_Book1 5" xfId="21814"/>
    <cellStyle name="_P_DEG- K - Fixed Assets_YF_K_Fixed Assets 03 &amp; 04-1_D" xfId="21815"/>
    <cellStyle name="_P_DEG- K - Fixed Assets_YF_K_Fixed Assets 03 &amp; 04-1_D 2" xfId="21816"/>
    <cellStyle name="_P_DEG- K - Fixed Assets_YF_K_Fixed Assets 03 &amp; 04-1_D 2 2" xfId="21817"/>
    <cellStyle name="_P_DEG- K - Fixed Assets_YF_K_Fixed Assets 03 &amp; 04-1_D 3" xfId="21818"/>
    <cellStyle name="_P_DEG- K - Fixed Assets_YF_K_Fixed Assets 03 &amp; 04-1_D 3 2" xfId="21819"/>
    <cellStyle name="_P_DEG- K - Fixed Assets_YF_K_Fixed Assets 03 &amp; 04-1_D 4" xfId="21820"/>
    <cellStyle name="_P_DEG- K - Fixed Assets_YF_K_Fixed Assets 03 &amp; 04-1_D 5" xfId="21821"/>
    <cellStyle name="_P_DEG- K - Fixed Assets_YF_K_Fixed Assets 03 &amp; 04-1_K_YF_Fixed Assets-12.22" xfId="21822"/>
    <cellStyle name="_P_DEG- K - Fixed Assets_YF_K_Fixed Assets 03 &amp; 04-1_K_YF_Fixed Assets-12.22 2" xfId="21826"/>
    <cellStyle name="_P_DEG- K - Fixed Assets_YF_K_Fixed Assets 03 &amp; 04-1_K_YF_Fixed Assets-12.22 2 2" xfId="12417"/>
    <cellStyle name="_P_DEG- K - Fixed Assets_YF_K_Fixed Assets 03 &amp; 04-1_K_YF_Fixed Assets-12.22 3" xfId="21827"/>
    <cellStyle name="_P_DEG- K - Fixed Assets_YF_K_Fixed Assets 03 &amp; 04-1_K_YF_Fixed Assets-12.22 3 2" xfId="21828"/>
    <cellStyle name="_P_DEG- K - Fixed Assets_YF_K_Fixed Assets 03 &amp; 04-1_K_YF_Fixed Assets-12.22 4" xfId="21829"/>
    <cellStyle name="_P_DEG- K - Fixed Assets_YF_K_Fixed Assets 03 &amp; 04-1_K_YF_Fixed Assets-12.22 5" xfId="21830"/>
    <cellStyle name="_P_DEG- K - Fixed Assets_YF_K_Fixed Assets 03 &amp; 04-2" xfId="21831"/>
    <cellStyle name="_P_DEG- K - Fixed Assets_YF_K_Fixed Assets 03 &amp; 04-2 2" xfId="21832"/>
    <cellStyle name="_P_DEG- K - Fixed Assets_YF_K_Fixed Assets 03 &amp; 04-2 2 2" xfId="21833"/>
    <cellStyle name="_P_DEG- K - Fixed Assets_YF_K_Fixed Assets 03 &amp; 04-2 3" xfId="21835"/>
    <cellStyle name="_P_DEG- K - Fixed Assets_YF_K_Fixed Assets 03 &amp; 04-2 3 2" xfId="21836"/>
    <cellStyle name="_P_DEG- K - Fixed Assets_YF_K_Fixed Assets 03 &amp; 04-2 4" xfId="15495"/>
    <cellStyle name="_P_DEG- K - Fixed Assets_YF_K_Fixed Assets 03 &amp; 04-2 5" xfId="703"/>
    <cellStyle name="_P_DEG- K - Fixed Assets_YF_K_Fixed Assets 03 &amp; 04-2_addition2003" xfId="21837"/>
    <cellStyle name="_P_DEG- K - Fixed Assets_YF_K_Fixed Assets 03 &amp; 04-2_addition2003 2" xfId="21838"/>
    <cellStyle name="_P_DEG- K - Fixed Assets_YF_K_Fixed Assets 03 &amp; 04-2_addition2003 3" xfId="8477"/>
    <cellStyle name="_P_DEG- K - Fixed Assets_YF_K_Fixed Assets 03 &amp; 04-2_Book1" xfId="21839"/>
    <cellStyle name="_P_DEG- K - Fixed Assets_YF_K_Fixed Assets 03 &amp; 04-2_Book1 2" xfId="21842"/>
    <cellStyle name="_P_DEG- K - Fixed Assets_YF_K_Fixed Assets 03 &amp; 04-2_Book1 3" xfId="18972"/>
    <cellStyle name="_P_DEG- K - Fixed Assets_YF_K_Fixed Assets 03 &amp; 04-2_D" xfId="21844"/>
    <cellStyle name="_P_DEG- K - Fixed Assets_YF_K_Fixed Assets 03 &amp; 04-2_D 2" xfId="21846"/>
    <cellStyle name="_P_DEG- K - Fixed Assets_YF_K_Fixed Assets 03 &amp; 04-2_D 2 2" xfId="21848"/>
    <cellStyle name="_P_DEG- K - Fixed Assets_YF_K_Fixed Assets 03 &amp; 04-2_D 3" xfId="21850"/>
    <cellStyle name="_P_DEG- K - Fixed Assets_YF_K_Fixed Assets 03 &amp; 04-2_D 3 2" xfId="21852"/>
    <cellStyle name="_P_DEG- K - Fixed Assets_YF_K_Fixed Assets 03 &amp; 04-2_D 4" xfId="21853"/>
    <cellStyle name="_P_DEG- K - Fixed Assets_YF_K_Fixed Assets 03 &amp; 04-2_D 5" xfId="21854"/>
    <cellStyle name="_P_DEG- K - Fixed Assets_YF_K_Fixed Assets 03 &amp; 04-2_K_YF_Fixed Assets-12.22" xfId="7243"/>
    <cellStyle name="_P_DEG- K - Fixed Assets_YF_K_Fixed Assets 03 &amp; 04-2_K_YF_Fixed Assets-12.22 2" xfId="21855"/>
    <cellStyle name="_P_DEG- K - Fixed Assets_YF_K_Fixed Assets 03 &amp; 04-2_K_YF_Fixed Assets-12.22 3" xfId="21857"/>
    <cellStyle name="_P_DEG- K - Fixed Assets_YF_K_Fixed Assets 03 &amp; 04-3" xfId="21858"/>
    <cellStyle name="_P_DEG- K - Fixed Assets_YF_K_Fixed Assets 03 &amp; 04-3 2" xfId="14101"/>
    <cellStyle name="_P_DEG- K - Fixed Assets_YF_K_Fixed Assets 03 &amp; 04-3 2 2" xfId="21860"/>
    <cellStyle name="_P_DEG- K - Fixed Assets_YF_K_Fixed Assets 03 &amp; 04-3 3" xfId="21864"/>
    <cellStyle name="_P_DEG- K - Fixed Assets_YF_K_Fixed Assets 03 &amp; 04-3 3 2" xfId="21865"/>
    <cellStyle name="_P_DEG- K - Fixed Assets_YF_K_Fixed Assets 03 &amp; 04-3 4" xfId="21867"/>
    <cellStyle name="_P_DEG- K - Fixed Assets_YF_K_Fixed Assets 03 &amp; 04-3 5" xfId="21868"/>
    <cellStyle name="_P_DEG- K - Fixed Assets_YF_K_Fixed Assets 03 &amp; 04-3_addition2003" xfId="21869"/>
    <cellStyle name="_P_DEG- K - Fixed Assets_YF_K_Fixed Assets 03 &amp; 04-3_addition2003 2" xfId="21871"/>
    <cellStyle name="_P_DEG- K - Fixed Assets_YF_K_Fixed Assets 03 &amp; 04-3_addition2003 3" xfId="21872"/>
    <cellStyle name="_P_DEG- K - Fixed Assets_YF_K_Fixed Assets 03 &amp; 04-3_Book1" xfId="21873"/>
    <cellStyle name="_P_DEG- K - Fixed Assets_YF_K_Fixed Assets 03 &amp; 04-3_Book1 2" xfId="21875"/>
    <cellStyle name="_P_DEG- K - Fixed Assets_YF_K_Fixed Assets 03 &amp; 04-3_Book1 2 2" xfId="21878"/>
    <cellStyle name="_P_DEG- K - Fixed Assets_YF_K_Fixed Assets 03 &amp; 04-3_Book1 3" xfId="21882"/>
    <cellStyle name="_P_DEG- K - Fixed Assets_YF_K_Fixed Assets 03 &amp; 04-3_Book1 3 2" xfId="21884"/>
    <cellStyle name="_P_DEG- K - Fixed Assets_YF_K_Fixed Assets 03 &amp; 04-3_Book1 4" xfId="12811"/>
    <cellStyle name="_P_DEG- K - Fixed Assets_YF_K_Fixed Assets 03 &amp; 04-3_Book1 5" xfId="12815"/>
    <cellStyle name="_P_DEG- K - Fixed Assets_YF_K_Fixed Assets 03 &amp; 04-3_D" xfId="21886"/>
    <cellStyle name="_P_DEG- K - Fixed Assets_YF_K_Fixed Assets 03 &amp; 04-3_D 2" xfId="21887"/>
    <cellStyle name="_P_DEG- K - Fixed Assets_YF_K_Fixed Assets 03 &amp; 04-3_D 2 2" xfId="4363"/>
    <cellStyle name="_P_DEG- K - Fixed Assets_YF_K_Fixed Assets 03 &amp; 04-3_D 3" xfId="21889"/>
    <cellStyle name="_P_DEG- K - Fixed Assets_YF_K_Fixed Assets 03 &amp; 04-3_D 3 2" xfId="21891"/>
    <cellStyle name="_P_DEG- K - Fixed Assets_YF_K_Fixed Assets 03 &amp; 04-3_D 4" xfId="21892"/>
    <cellStyle name="_P_DEG- K - Fixed Assets_YF_K_Fixed Assets 03 &amp; 04-3_D 5" xfId="21894"/>
    <cellStyle name="_P_DEG- K - Fixed Assets_YF_K_Fixed Assets 03 &amp; 04-3_K_YF_Fixed Assets-12.22" xfId="21897"/>
    <cellStyle name="_P_DEG- K - Fixed Assets_YF_K_Fixed Assets 03 &amp; 04-3_K_YF_Fixed Assets-12.22 2" xfId="21898"/>
    <cellStyle name="_P_DEG- K - Fixed Assets_YF_K_Fixed Assets 03 &amp; 04-3_K_YF_Fixed Assets-12.22 2 2" xfId="21899"/>
    <cellStyle name="_P_DEG- K - Fixed Assets_YF_K_Fixed Assets 03 &amp; 04-3_K_YF_Fixed Assets-12.22 3" xfId="21901"/>
    <cellStyle name="_P_DEG- K - Fixed Assets_YF_K_Fixed Assets 03 &amp; 04-3_K_YF_Fixed Assets-12.22 3 2" xfId="21902"/>
    <cellStyle name="_P_DEG- K - Fixed Assets_YF_K_Fixed Assets 03 &amp; 04-3_K_YF_Fixed Assets-12.22 4" xfId="15931"/>
    <cellStyle name="_P_DEG- K - Fixed Assets_YF_K_Fixed Assets 03 &amp; 04-3_K_YF_Fixed Assets-12.22 5" xfId="21904"/>
    <cellStyle name="_P_DEG- K - Fixed Assets_YF_K_Fixed assets 10" xfId="21905"/>
    <cellStyle name="_P_DEG- K - Fixed Assets_YF_K_Fixed assets 11" xfId="21908"/>
    <cellStyle name="_P_DEG- K - Fixed Assets_YF_K_Fixed assets 12" xfId="21910"/>
    <cellStyle name="_P_DEG- K - Fixed Assets_YF_K_Fixed assets 13" xfId="5467"/>
    <cellStyle name="_P_DEG- K - Fixed Assets_YF_K_Fixed assets 14" xfId="10107"/>
    <cellStyle name="_P_DEG- K - Fixed Assets_YF_K_Fixed assets 15" xfId="21911"/>
    <cellStyle name="_P_DEG- K - Fixed Assets_YF_K_Fixed assets 16" xfId="5680"/>
    <cellStyle name="_P_DEG- K - Fixed Assets_YF_K_Fixed assets 17" xfId="21912"/>
    <cellStyle name="_P_DEG- K - Fixed Assets_YF_K_Fixed assets 18" xfId="21913"/>
    <cellStyle name="_P_DEG- K - Fixed Assets_YF_K_Fixed assets 19" xfId="21914"/>
    <cellStyle name="_P_DEG- K - Fixed Assets_YF_K_Fixed assets 2" xfId="21915"/>
    <cellStyle name="_P_DEG- K - Fixed Assets_YF_K_Fixed assets 3" xfId="21917"/>
    <cellStyle name="_P_DEG- K - Fixed Assets_YF_K_Fixed assets 4" xfId="21919"/>
    <cellStyle name="_P_DEG- K - Fixed Assets_YF_K_Fixed assets 5" xfId="21921"/>
    <cellStyle name="_P_DEG- K - Fixed Assets_YF_K_Fixed assets 6" xfId="21876"/>
    <cellStyle name="_P_DEG- K - Fixed Assets_YF_K_Fixed assets 7" xfId="21883"/>
    <cellStyle name="_P_DEG- K - Fixed Assets_YF_K_Fixed assets 8" xfId="12812"/>
    <cellStyle name="_P_DEG- K - Fixed Assets_YF_K_Fixed assets 9" xfId="12816"/>
    <cellStyle name="_P_DEG- K - Fixed Assets_YF_K_Fixed assets_addition2003" xfId="1527"/>
    <cellStyle name="_P_DEG- K - Fixed Assets_YF_K_Fixed assets_addition2003 2" xfId="21922"/>
    <cellStyle name="_P_DEG- K - Fixed Assets_YF_K_Fixed assets_addition2003 2 2" xfId="21923"/>
    <cellStyle name="_P_DEG- K - Fixed Assets_YF_K_Fixed assets_addition2003 3" xfId="21924"/>
    <cellStyle name="_P_DEG- K - Fixed Assets_YF_K_Fixed assets_addition2003 3 2" xfId="14002"/>
    <cellStyle name="_P_DEG- K - Fixed Assets_YF_K_Fixed assets_addition2003 4" xfId="21927"/>
    <cellStyle name="_P_DEG- K - Fixed Assets_YF_K_Fixed assets_addition2003 5" xfId="6281"/>
    <cellStyle name="_P_DEG- K - Fixed Assets_YF_K_Fixed assets_Book1" xfId="21928"/>
    <cellStyle name="_P_DEG- K - Fixed Assets_YF_K_Fixed assets_Book1 2" xfId="21929"/>
    <cellStyle name="_P_DEG- K - Fixed Assets_YF_K_Fixed assets_Book1 2 2" xfId="21930"/>
    <cellStyle name="_P_DEG- K - Fixed Assets_YF_K_Fixed assets_Book1 3" xfId="21932"/>
    <cellStyle name="_P_DEG- K - Fixed Assets_YF_K_Fixed assets_Book1 3 2" xfId="21934"/>
    <cellStyle name="_P_DEG- K - Fixed Assets_YF_K_Fixed assets_Book1 4" xfId="21935"/>
    <cellStyle name="_P_DEG- K - Fixed Assets_YF_K_Fixed assets_Book1 5" xfId="21938"/>
    <cellStyle name="_P_DEG- K - Fixed Assets_YF_K_Fixed assets_D" xfId="21939"/>
    <cellStyle name="_P_DEG- K - Fixed Assets_YF_K_Fixed assets_D 2" xfId="21942"/>
    <cellStyle name="_P_DEG- K - Fixed Assets_YF_K_Fixed assets_D 2 2" xfId="21944"/>
    <cellStyle name="_P_DEG- K - Fixed Assets_YF_K_Fixed assets_D 3" xfId="21945"/>
    <cellStyle name="_P_DEG- K - Fixed Assets_YF_K_Fixed assets_D 3 2" xfId="21946"/>
    <cellStyle name="_P_DEG- K - Fixed Assets_YF_K_Fixed assets_D 4" xfId="21947"/>
    <cellStyle name="_P_DEG- K - Fixed Assets_YF_K_Fixed assets_D 5" xfId="21948"/>
    <cellStyle name="_P_DEG- K - Fixed Assets_YF_K_Fixed assets_K_YF_Fixed Assets-12.22" xfId="21949"/>
    <cellStyle name="_P_DEG- K - Fixed Assets_YF_K_Fixed assets_K_YF_Fixed Assets-12.22 2" xfId="17590"/>
    <cellStyle name="_P_DEG- K - Fixed Assets_YF_K_Fixed assets_K_YF_Fixed Assets-12.22 2 2" xfId="19479"/>
    <cellStyle name="_P_DEG- K - Fixed Assets_YF_K_Fixed assets_K_YF_Fixed Assets-12.22 3" xfId="21951"/>
    <cellStyle name="_P_DEG- K - Fixed Assets_YF_K_Fixed assets_K_YF_Fixed Assets-12.22 3 2" xfId="9674"/>
    <cellStyle name="_P_DEG- K - Fixed Assets_YF_K_Fixed assets_K_YF_Fixed Assets-12.22 4" xfId="21952"/>
    <cellStyle name="_P_DEG- K - Fixed Assets_YF_K_Fixed assets_K_YF_Fixed Assets-12.22 5" xfId="5032"/>
    <cellStyle name="_P_Fuxin" xfId="21954"/>
    <cellStyle name="_P_Fuxin 2" xfId="1373"/>
    <cellStyle name="_P_Huaxingxin" xfId="21955"/>
    <cellStyle name="_P_Huaxingxin 2" xfId="17616"/>
    <cellStyle name="_P_K_YF_Fixed Assets-12.22" xfId="10131"/>
    <cellStyle name="_P_K_YF_Fixed Assets-12.22 2" xfId="21958"/>
    <cellStyle name="_P_K_YF_Fixed Assets-12.22 2 2" xfId="21962"/>
    <cellStyle name="_P_K_YF_Fixed Assets-12.22 3" xfId="21964"/>
    <cellStyle name="_P_K_YF_Fixed Assets-12.22 3 2" xfId="21965"/>
    <cellStyle name="_P_K_YF_Fixed Assets-12.22 4" xfId="18490"/>
    <cellStyle name="_P_K_YF_Fixed Assets-12.22 5" xfId="18491"/>
    <cellStyle name="_P_OS list-Tina" xfId="17638"/>
    <cellStyle name="_P_OS list-Tina 2" xfId="5436"/>
    <cellStyle name="_P_OS list-Tina_2006年佛山车轮审计资料（安永）" xfId="21966"/>
    <cellStyle name="_P_OS list-Tina_2006年佛山车轮审计资料（安永） 2" xfId="21967"/>
    <cellStyle name="_P_OS list-Tina_2006年佛山车轮审计资料（安永）_OS of F09" xfId="21968"/>
    <cellStyle name="_P_OS list-Tina_2006年佛山车轮审计资料（安永）_OS of F09 2" xfId="21970"/>
    <cellStyle name="_P_OS list-Tina_OS of F09" xfId="21972"/>
    <cellStyle name="_P_OS list-Tina_OS of F09 2" xfId="1157"/>
    <cellStyle name="_P_OS list-Tina_公司信息（往来款函证）" xfId="21974"/>
    <cellStyle name="_P_OS list-Tina_公司信息（往来款函证） 2" xfId="21975"/>
    <cellStyle name="_P_OS list-Tina_公司信息（往来款函证）_2006年佛山车轮审计资料（安永）" xfId="17156"/>
    <cellStyle name="_P_OS list-Tina_公司信息（往来款函证）_2006年佛山车轮审计资料（安永） 2" xfId="21123"/>
    <cellStyle name="_P_OS list-Tina_公司信息（往来款函证）_2006年佛山车轮审计资料（安永）_OS of F09" xfId="21378"/>
    <cellStyle name="_P_OS list-Tina_公司信息（往来款函证）_2006年佛山车轮审计资料（安永）_OS of F09 2" xfId="21977"/>
    <cellStyle name="_P_OS list-Tina_公司信息（往来款函证）_OS of F09" xfId="21979"/>
    <cellStyle name="_P_OS list-Tina_公司信息（往来款函证）_OS of F09 2" xfId="21980"/>
    <cellStyle name="_P_OS of F09" xfId="21981"/>
    <cellStyle name="_P_OS of F09 2" xfId="4576"/>
    <cellStyle name="_P_Yingfu_06" xfId="3628"/>
    <cellStyle name="_P_Yingfu_06 2" xfId="2483"/>
    <cellStyle name="_P_公司信息（往来款函证）" xfId="2047"/>
    <cellStyle name="_P_公司信息（往来款函证） 2" xfId="19173"/>
    <cellStyle name="_P_公司信息（往来款函证）_2006年佛山车轮审计资料（安永）" xfId="5196"/>
    <cellStyle name="_P_公司信息（往来款函证）_2006年佛山车轮审计资料（安永） 2" xfId="21982"/>
    <cellStyle name="_P_公司信息（往来款函证）_2006年佛山车轮审计资料（安永）_OS of F09" xfId="21985"/>
    <cellStyle name="_P_公司信息（往来款函证）_2006年佛山车轮审计资料（安永）_OS of F09 2" xfId="21986"/>
    <cellStyle name="_P_公司信息（往来款函证）_OS of F09" xfId="17567"/>
    <cellStyle name="_P_公司信息（往来款函证）_OS of F09 2" xfId="15916"/>
    <cellStyle name="_P100" xfId="21987"/>
    <cellStyle name="_P100 2" xfId="21989"/>
    <cellStyle name="_P100 2 2" xfId="21990"/>
    <cellStyle name="_P100 2 3" xfId="21991"/>
    <cellStyle name="_P100 3" xfId="21992"/>
    <cellStyle name="_P100 4" xfId="21993"/>
    <cellStyle name="_P100_TB_CX_2006-2009" xfId="21994"/>
    <cellStyle name="_P100_TB_CX_2006-2009 2" xfId="21997"/>
    <cellStyle name="_P100_TB_CX_2006-2009 3" xfId="21999"/>
    <cellStyle name="_P3_预提费用" xfId="17149"/>
    <cellStyle name="_P3_预提费用 2" xfId="17152"/>
    <cellStyle name="_P3_预提费用 2 2" xfId="17154"/>
    <cellStyle name="_P3_预提费用 2 3" xfId="15542"/>
    <cellStyle name="_P3_预提费用 3" xfId="15123"/>
    <cellStyle name="_P3_预提费用 4" xfId="15129"/>
    <cellStyle name="_P3_预提费用_TB_CX_2006-2009" xfId="22001"/>
    <cellStyle name="_P3_预提费用_TB_CX_2006-2009 2" xfId="22004"/>
    <cellStyle name="_P3_预提费用_TB_CX_2006-2009 3" xfId="1647"/>
    <cellStyle name="_P500-search for-jl0822" xfId="22007"/>
    <cellStyle name="_P500-search for-jl0822 2" xfId="22008"/>
    <cellStyle name="_P500-search for-jl0822_2006年佛山车轮审计资料（安永）" xfId="22010"/>
    <cellStyle name="_P500-search for-jl0822_2006年佛山车轮审计资料（安永） 2" xfId="22012"/>
    <cellStyle name="_P500-search for-jl0822_2006年佛山车轮审计资料（安永）_OS of F09" xfId="21173"/>
    <cellStyle name="_P500-search for-jl0822_2006年佛山车轮审计资料（安永）_OS of F09 2" xfId="22014"/>
    <cellStyle name="_P500-search for-jl0822_lead format" xfId="20030"/>
    <cellStyle name="_P500-search for-jl0822_lead format 2" xfId="20037"/>
    <cellStyle name="_P500-search for-jl0822_lead format_2006年佛山车轮审计资料（安永）" xfId="22015"/>
    <cellStyle name="_P500-search for-jl0822_lead format_2006年佛山车轮审计资料（安永） 2" xfId="14372"/>
    <cellStyle name="_P500-search for-jl0822_lead format_2006年佛山车轮审计资料（安永）_OS of F09" xfId="22016"/>
    <cellStyle name="_P500-search for-jl0822_lead format_2006年佛山车轮审计资料（安永）_OS of F09 2" xfId="5362"/>
    <cellStyle name="_P500-search for-jl0822_lead format_OS of F09" xfId="22017"/>
    <cellStyle name="_P500-search for-jl0822_lead format_OS of F09 2" xfId="22018"/>
    <cellStyle name="_P500-search for-jl0822_lead format_公司信息（往来款函证）" xfId="22019"/>
    <cellStyle name="_P500-search for-jl0822_lead format_公司信息（往来款函证） 2" xfId="22020"/>
    <cellStyle name="_P500-search for-jl0822_lead format_公司信息（往来款函证）_2006年佛山车轮审计资料（安永）" xfId="21614"/>
    <cellStyle name="_P500-search for-jl0822_lead format_公司信息（往来款函证）_2006年佛山车轮审计资料（安永） 2" xfId="21617"/>
    <cellStyle name="_P500-search for-jl0822_lead format_公司信息（往来款函证）_2006年佛山车轮审计资料（安永）_OS of F09" xfId="22021"/>
    <cellStyle name="_P500-search for-jl0822_lead format_公司信息（往来款函证）_2006年佛山车轮审计资料（安永）_OS of F09 2" xfId="1260"/>
    <cellStyle name="_P500-search for-jl0822_lead format_公司信息（往来款函证）_OS of F09" xfId="22023"/>
    <cellStyle name="_P500-search for-jl0822_lead format_公司信息（往来款函证）_OS of F09 2" xfId="22027"/>
    <cellStyle name="_P500-search for-jl0822_OS of F09" xfId="22030"/>
    <cellStyle name="_P500-search for-jl0822_OS of F09 2" xfId="22031"/>
    <cellStyle name="_P500-search for-jl0822_公司信息（往来款函证）" xfId="22032"/>
    <cellStyle name="_P500-search for-jl0822_公司信息（往来款函证） 2" xfId="18060"/>
    <cellStyle name="_P500-search for-jl0822_公司信息（往来款函证）_2006年佛山车轮审计资料（安永）" xfId="20815"/>
    <cellStyle name="_P500-search for-jl0822_公司信息（往来款函证）_2006年佛山车轮审计资料（安永） 2" xfId="20818"/>
    <cellStyle name="_P500-search for-jl0822_公司信息（往来款函证）_2006年佛山车轮审计资料（安永）_OS of F09" xfId="22033"/>
    <cellStyle name="_P500-search for-jl0822_公司信息（往来款函证）_2006年佛山车轮审计资料（安永）_OS of F09 2" xfId="22036"/>
    <cellStyle name="_P500-search for-jl0822_公司信息（往来款函证）_OS of F09" xfId="7809"/>
    <cellStyle name="_P500-search for-jl0822_公司信息（往来款函证）_OS of F09 2" xfId="22038"/>
    <cellStyle name="_package" xfId="22040"/>
    <cellStyle name="_package 2" xfId="22041"/>
    <cellStyle name="_package 3" xfId="22045"/>
    <cellStyle name="_package K&amp;J 04" xfId="22047"/>
    <cellStyle name="_package K&amp;J 04 2" xfId="22050"/>
    <cellStyle name="_package K&amp;J 04 3" xfId="22053"/>
    <cellStyle name="_package_disclousure need provide by management" xfId="22055"/>
    <cellStyle name="_package_disclousure need provide by management 2" xfId="22056"/>
    <cellStyle name="_package_disclousure need provide by management 3" xfId="22057"/>
    <cellStyle name="_package_YTH EY Reporting Package-2005-james" xfId="22058"/>
    <cellStyle name="_package_YTH EY Reporting Package-2005-james 2" xfId="22062"/>
    <cellStyle name="_package_YTH EY Reporting Package-2005-james 2 2" xfId="22063"/>
    <cellStyle name="_package_YTH EY Reporting Package-2005-james 3" xfId="22064"/>
    <cellStyle name="_package_YTH EY Reporting Package-2005-james 3 2" xfId="4993"/>
    <cellStyle name="_package_YTH EY Reporting Package-2005-james 4" xfId="9180"/>
    <cellStyle name="_package_YTH EY Reporting Package-2005-james 5" xfId="19923"/>
    <cellStyle name="_Part III.200406.Loan and Liabilities details.(Site Name)" xfId="16706"/>
    <cellStyle name="_Part III.200406.Loan and Liabilities details.(Site Name)_(中企华)审计评估联合申报明细表.V1" xfId="22065"/>
    <cellStyle name="_Part III.200406.Loan and Liabilities details.(Site Name)_KPMG original version" xfId="4793"/>
    <cellStyle name="_Part III.200406.Loan and Liabilities details.(Site Name)_KPMG original version_(中企华)审计评估联合申报明细表.V1" xfId="22066"/>
    <cellStyle name="_Part III.200406.Loan and Liabilities details.(Site Name)_KPMG original version_附件1：审计评估联合申报明细表" xfId="22067"/>
    <cellStyle name="_Part III.200406.Loan and Liabilities details.(Site Name)_Shenhua PBC package 050530" xfId="22068"/>
    <cellStyle name="_Part III.200406.Loan and Liabilities details.(Site Name)_Shenhua PBC package 050530_(中企华)审计评估联合申报明细表.V1" xfId="22071"/>
    <cellStyle name="_Part III.200406.Loan and Liabilities details.(Site Name)_Shenhua PBC package 050530_附件1：审计评估联合申报明细表" xfId="5368"/>
    <cellStyle name="_Part III.200406.Loan and Liabilities details.(Site Name)_审计调查表.V3" xfId="22074"/>
    <cellStyle name="_Part III.200406.Loan and Liabilities details.(Site Name)_附件1：审计评估联合申报明细表" xfId="8250"/>
    <cellStyle name="_PBC List - RHY" xfId="22077"/>
    <cellStyle name="_PBC List - RHY 2" xfId="22079"/>
    <cellStyle name="_PBC List - RHY_2006年佛山车轮审计资料（安永）" xfId="22080"/>
    <cellStyle name="_PBC List - RHY_2006年佛山车轮审计资料（安永） 2" xfId="22082"/>
    <cellStyle name="_PBC List - RHY_2006年佛山车轮审计资料（安永）_OS of F09" xfId="22083"/>
    <cellStyle name="_PBC List - RHY_2006年佛山车轮审计资料（安永）_OS of F09 2" xfId="22085"/>
    <cellStyle name="_PBC List - RHY_OS of F09" xfId="22086"/>
    <cellStyle name="_PBC List - RHY_OS of F09 2" xfId="22087"/>
    <cellStyle name="_PBC List - RHY_公司信息（往来款函证）" xfId="22090"/>
    <cellStyle name="_PBC List - RHY_公司信息（往来款函证） 2" xfId="22092"/>
    <cellStyle name="_PBC List - RHY_公司信息（往来款函证）_2006年佛山车轮审计资料（安永）" xfId="22093"/>
    <cellStyle name="_PBC List - RHY_公司信息（往来款函证）_2006年佛山车轮审计资料（安永） 2" xfId="5334"/>
    <cellStyle name="_PBC List - RHY_公司信息（往来款函证）_2006年佛山车轮审计资料（安永）_OS of F09" xfId="13841"/>
    <cellStyle name="_PBC List - RHY_公司信息（往来款函证）_2006年佛山车轮审计资料（安永）_OS of F09 2" xfId="22095"/>
    <cellStyle name="_PBC List - RHY_公司信息（往来款函证）_OS of F09" xfId="22096"/>
    <cellStyle name="_PBC List - RHY_公司信息（往来款函证）_OS of F09 2" xfId="22097"/>
    <cellStyle name="_PBC_2005_TianJian Developor" xfId="22098"/>
    <cellStyle name="_PBC_2005_TianJian Developor 2" xfId="22101"/>
    <cellStyle name="_PBC_2005_TianJian Developor_C600 - PUD Aug 2007" xfId="22103"/>
    <cellStyle name="_PBC_2005_TianJian Developor_C600 - PUD Aug 2007 2" xfId="22104"/>
    <cellStyle name="_PBC_2005_TianJian Developor_Note 18 - PUD" xfId="6757"/>
    <cellStyle name="_PBC_2005_TianJian Developor_Note 18 - PUD 2" xfId="22108"/>
    <cellStyle name="_PBC_2005_TianJian Developor_PUD breakdown (25 May 07)" xfId="11816"/>
    <cellStyle name="_PBC_2005_TianJian Developor_PUD breakdown (25 May 07) 2" xfId="22110"/>
    <cellStyle name="_PBC_2005_TianJian Developor_PUD by company (26 May 07)" xfId="22112"/>
    <cellStyle name="_PBC_2005_TianJian Developor_PUD by company (26 May 07) 2" xfId="22113"/>
    <cellStyle name="_PBC_2005_TianJian Developor_PUD by company (3 Sep 07)" xfId="22114"/>
    <cellStyle name="_PBC_2005_TianJian Developor_PUD by company (3 Sep 07) 2" xfId="12759"/>
    <cellStyle name="_PBC_2005_TianJian Developor_PUD to client" xfId="2178"/>
    <cellStyle name="_PBC_2005_TianJian Developor_PUD to client 2" xfId="10627"/>
    <cellStyle name="_PBC_YingCai &amp; Jingpin &amp; DieCai Sales Summanry_V0630" xfId="22116"/>
    <cellStyle name="_PBC_YingCai &amp; Jingpin &amp; DieCai Sales Summanry_V0630 2" xfId="22117"/>
    <cellStyle name="_PBC_YingCai &amp; Jingpin Sales Summanry_V0626" xfId="22119"/>
    <cellStyle name="_PBC_YingCai &amp; Jingpin Sales Summanry_V0626 2" xfId="4630"/>
    <cellStyle name="_PBC-Ben" xfId="22121"/>
    <cellStyle name="_PBC-Ben 2" xfId="22122"/>
    <cellStyle name="_PBC-Ben 3" xfId="22123"/>
    <cellStyle name="_PBC-Ben_2003.06.30(Air China - Payables &amp; LT Deferred Assets)" xfId="22124"/>
    <cellStyle name="_PBC-Ben_2003.06.30(Air China - Payables &amp; LT Deferred Assets) 2" xfId="22125"/>
    <cellStyle name="_PBC-Ben_2003.06.30(Air China - Payables &amp; LT Deferred Assets) 2 2" xfId="22126"/>
    <cellStyle name="_PBC-Ben_2003.06.30(Air China - Payables &amp; LT Deferred Assets) 3" xfId="22127"/>
    <cellStyle name="_PBC-Ben_2003.06.30(Air China - Payables &amp; LT Deferred Assets) 3 2" xfId="4089"/>
    <cellStyle name="_PBC-Ben_2003.06.30(Air China - Payables &amp; LT Deferred Assets) 4" xfId="3419"/>
    <cellStyle name="_PBC-Ben_2003.06.30(Air China - Payables &amp; LT Deferred Assets) 5" xfId="22129"/>
    <cellStyle name="_PBC-Ben_2003.06.30(Air China - Payables &amp; LT Deferred Assets)_~0750586" xfId="22130"/>
    <cellStyle name="_PBC-Ben_2003.06.30(Air China - Payables &amp; LT Deferred Assets)_~0750586 2" xfId="17785"/>
    <cellStyle name="_PBC-Ben_2003.06.30(Air China - Payables &amp; LT Deferred Assets)_~0750586 2 2" xfId="17787"/>
    <cellStyle name="_PBC-Ben_2003.06.30(Air China - Payables &amp; LT Deferred Assets)_~0750586 3" xfId="17789"/>
    <cellStyle name="_PBC-Ben_2003.06.30(Air China - Payables &amp; LT Deferred Assets)_~0750586 3 2" xfId="16103"/>
    <cellStyle name="_PBC-Ben_2003.06.30(Air China - Payables &amp; LT Deferred Assets)_~0750586 4" xfId="17791"/>
    <cellStyle name="_PBC-Ben_2003.06.30(Air China - Payables &amp; LT Deferred Assets)_~0750586 5" xfId="22131"/>
    <cellStyle name="_PBC-Ben_2003.06.30(Air China - Payables &amp; LT Deferred Assets)_~0750586_addition2003" xfId="7262"/>
    <cellStyle name="_PBC-Ben_2003.06.30(Air China - Payables &amp; LT Deferred Assets)_~0750586_addition2003 2" xfId="20469"/>
    <cellStyle name="_PBC-Ben_2003.06.30(Air China - Payables &amp; LT Deferred Assets)_~0750586_addition2003 3" xfId="22132"/>
    <cellStyle name="_PBC-Ben_2003.06.30(Air China - Payables &amp; LT Deferred Assets)_~0750586_Book1" xfId="22133"/>
    <cellStyle name="_PBC-Ben_2003.06.30(Air China - Payables &amp; LT Deferred Assets)_~0750586_Book1 2" xfId="22135"/>
    <cellStyle name="_PBC-Ben_2003.06.30(Air China - Payables &amp; LT Deferred Assets)_~0750586_Book1 2 2" xfId="22136"/>
    <cellStyle name="_PBC-Ben_2003.06.30(Air China - Payables &amp; LT Deferred Assets)_~0750586_Book1 3" xfId="22138"/>
    <cellStyle name="_PBC-Ben_2003.06.30(Air China - Payables &amp; LT Deferred Assets)_~0750586_Book1 3 2" xfId="22139"/>
    <cellStyle name="_PBC-Ben_2003.06.30(Air China - Payables &amp; LT Deferred Assets)_~0750586_Book1 4" xfId="22142"/>
    <cellStyle name="_PBC-Ben_2003.06.30(Air China - Payables &amp; LT Deferred Assets)_~0750586_Book1 5" xfId="17916"/>
    <cellStyle name="_PBC-Ben_2003.06.30(Air China - Payables &amp; LT Deferred Assets)_~0750586_D" xfId="22143"/>
    <cellStyle name="_PBC-Ben_2003.06.30(Air China - Payables &amp; LT Deferred Assets)_~0750586_D 2" xfId="22145"/>
    <cellStyle name="_PBC-Ben_2003.06.30(Air China - Payables &amp; LT Deferred Assets)_~0750586_D 3" xfId="22147"/>
    <cellStyle name="_PBC-Ben_2003.06.30(Air China - Payables &amp; LT Deferred Assets)_~0750586_K_YF_Fixed Assets-12.22" xfId="22149"/>
    <cellStyle name="_PBC-Ben_2003.06.30(Air China - Payables &amp; LT Deferred Assets)_~0750586_K_YF_Fixed Assets-12.22 2" xfId="22150"/>
    <cellStyle name="_PBC-Ben_2003.06.30(Air China - Payables &amp; LT Deferred Assets)_~0750586_K_YF_Fixed Assets-12.22 3" xfId="22151"/>
    <cellStyle name="_PBC-Ben_2003.06.30(Air China - Payables &amp; LT Deferred Assets)_~0750586_K200-Register &amp; Depreciation-02" xfId="16468"/>
    <cellStyle name="_PBC-Ben_2003.06.30(Air China - Payables &amp; LT Deferred Assets)_~0750586_K200-Register &amp; Depreciation-02 2" xfId="3007"/>
    <cellStyle name="_PBC-Ben_2003.06.30(Air China - Payables &amp; LT Deferred Assets)_~0750586_K200-Register &amp; Depreciation-02 2 2" xfId="22152"/>
    <cellStyle name="_PBC-Ben_2003.06.30(Air China - Payables &amp; LT Deferred Assets)_~0750586_K200-Register &amp; Depreciation-02 3" xfId="22155"/>
    <cellStyle name="_PBC-Ben_2003.06.30(Air China - Payables &amp; LT Deferred Assets)_~0750586_K200-Register &amp; Depreciation-02 3 2" xfId="22156"/>
    <cellStyle name="_PBC-Ben_2003.06.30(Air China - Payables &amp; LT Deferred Assets)_~0750586_K200-Register &amp; Depreciation-02 4" xfId="22157"/>
    <cellStyle name="_PBC-Ben_2003.06.30(Air China - Payables &amp; LT Deferred Assets)_~0750586_K200-Register &amp; Depreciation-02 5" xfId="22158"/>
    <cellStyle name="_PBC-Ben_2003.06.30(Air China - Payables &amp; LT Deferred Assets)_addition2003" xfId="22159"/>
    <cellStyle name="_PBC-Ben_2003.06.30(Air China - Payables &amp; LT Deferred Assets)_addition2003 2" xfId="22160"/>
    <cellStyle name="_PBC-Ben_2003.06.30(Air China - Payables &amp; LT Deferred Assets)_addition2003 2 2" xfId="22161"/>
    <cellStyle name="_PBC-Ben_2003.06.30(Air China - Payables &amp; LT Deferred Assets)_addition2003 3" xfId="22162"/>
    <cellStyle name="_PBC-Ben_2003.06.30(Air China - Payables &amp; LT Deferred Assets)_addition2003 3 2" xfId="7626"/>
    <cellStyle name="_PBC-Ben_2003.06.30(Air China - Payables &amp; LT Deferred Assets)_addition2003 4" xfId="22163"/>
    <cellStyle name="_PBC-Ben_2003.06.30(Air China - Payables &amp; LT Deferred Assets)_addition2003 5" xfId="19409"/>
    <cellStyle name="_PBC-Ben_2003.06.30(Air China - Payables &amp; LT Deferred Assets)_Book1" xfId="22164"/>
    <cellStyle name="_PBC-Ben_2003.06.30(Air China - Payables &amp; LT Deferred Assets)_Book1 2" xfId="22166"/>
    <cellStyle name="_PBC-Ben_2003.06.30(Air China - Payables &amp; LT Deferred Assets)_Book1 2 2" xfId="22167"/>
    <cellStyle name="_PBC-Ben_2003.06.30(Air China - Payables &amp; LT Deferred Assets)_Book1 3" xfId="22169"/>
    <cellStyle name="_PBC-Ben_2003.06.30(Air China - Payables &amp; LT Deferred Assets)_Book1 3 2" xfId="14760"/>
    <cellStyle name="_PBC-Ben_2003.06.30(Air China - Payables &amp; LT Deferred Assets)_Book1 4" xfId="15591"/>
    <cellStyle name="_PBC-Ben_2003.06.30(Air China - Payables &amp; LT Deferred Assets)_Book1 5" xfId="22171"/>
    <cellStyle name="_PBC-Ben_2003.06.30(Air China - Payables &amp; LT Deferred Assets)_Book2" xfId="22172"/>
    <cellStyle name="_PBC-Ben_2003.06.30(Air China - Payables &amp; LT Deferred Assets)_Book2 2" xfId="22174"/>
    <cellStyle name="_PBC-Ben_2003.06.30(Air China - Payables &amp; LT Deferred Assets)_Book2 2 2" xfId="22177"/>
    <cellStyle name="_PBC-Ben_2003.06.30(Air China - Payables &amp; LT Deferred Assets)_Book2 3" xfId="10753"/>
    <cellStyle name="_PBC-Ben_2003.06.30(Air China - Payables &amp; LT Deferred Assets)_Book2 3 2" xfId="22180"/>
    <cellStyle name="_PBC-Ben_2003.06.30(Air China - Payables &amp; LT Deferred Assets)_Book2 4" xfId="6915"/>
    <cellStyle name="_PBC-Ben_2003.06.30(Air China - Payables &amp; LT Deferred Assets)_Book2 5" xfId="22184"/>
    <cellStyle name="_PBC-Ben_2003.06.30(Air China - Payables &amp; LT Deferred Assets)_Book2_addition2003" xfId="3680"/>
    <cellStyle name="_PBC-Ben_2003.06.30(Air China - Payables &amp; LT Deferred Assets)_Book2_addition2003 2" xfId="19008"/>
    <cellStyle name="_PBC-Ben_2003.06.30(Air China - Payables &amp; LT Deferred Assets)_Book2_addition2003 2 2" xfId="12306"/>
    <cellStyle name="_PBC-Ben_2003.06.30(Air China - Payables &amp; LT Deferred Assets)_Book2_addition2003 3" xfId="22187"/>
    <cellStyle name="_PBC-Ben_2003.06.30(Air China - Payables &amp; LT Deferred Assets)_Book2_addition2003 3 2" xfId="21988"/>
    <cellStyle name="_PBC-Ben_2003.06.30(Air China - Payables &amp; LT Deferred Assets)_Book2_addition2003 4" xfId="21130"/>
    <cellStyle name="_PBC-Ben_2003.06.30(Air China - Payables &amp; LT Deferred Assets)_Book2_addition2003 5" xfId="22188"/>
    <cellStyle name="_PBC-Ben_2003.06.30(Air China - Payables &amp; LT Deferred Assets)_Book2_Book1" xfId="21233"/>
    <cellStyle name="_PBC-Ben_2003.06.30(Air China - Payables &amp; LT Deferred Assets)_Book2_Book1 2" xfId="21235"/>
    <cellStyle name="_PBC-Ben_2003.06.30(Air China - Payables &amp; LT Deferred Assets)_Book2_Book1 3" xfId="22189"/>
    <cellStyle name="_PBC-Ben_2003.06.30(Air China - Payables &amp; LT Deferred Assets)_Book2_D" xfId="7776"/>
    <cellStyle name="_PBC-Ben_2003.06.30(Air China - Payables &amp; LT Deferred Assets)_Book2_D 2" xfId="22191"/>
    <cellStyle name="_PBC-Ben_2003.06.30(Air China - Payables &amp; LT Deferred Assets)_Book2_D 3" xfId="14512"/>
    <cellStyle name="_PBC-Ben_2003.06.30(Air China - Payables &amp; LT Deferred Assets)_Book2_K_YF_Fixed Assets-12.22" xfId="22192"/>
    <cellStyle name="_PBC-Ben_2003.06.30(Air China - Payables &amp; LT Deferred Assets)_Book2_K_YF_Fixed Assets-12.22 2" xfId="22193"/>
    <cellStyle name="_PBC-Ben_2003.06.30(Air China - Payables &amp; LT Deferred Assets)_Book2_K_YF_Fixed Assets-12.22 2 2" xfId="22194"/>
    <cellStyle name="_PBC-Ben_2003.06.30(Air China - Payables &amp; LT Deferred Assets)_Book2_K_YF_Fixed Assets-12.22 3" xfId="15573"/>
    <cellStyle name="_PBC-Ben_2003.06.30(Air China - Payables &amp; LT Deferred Assets)_Book2_K_YF_Fixed Assets-12.22 3 2" xfId="22195"/>
    <cellStyle name="_PBC-Ben_2003.06.30(Air China - Payables &amp; LT Deferred Assets)_Book2_K_YF_Fixed Assets-12.22 4" xfId="22196"/>
    <cellStyle name="_PBC-Ben_2003.06.30(Air China - Payables &amp; LT Deferred Assets)_Book2_K_YF_Fixed Assets-12.22 5" xfId="22198"/>
    <cellStyle name="_PBC-Ben_2003.06.30(Air China - Payables &amp; LT Deferred Assets)_Book2_K200-Register &amp; Depreciation-02" xfId="22200"/>
    <cellStyle name="_PBC-Ben_2003.06.30(Air China - Payables &amp; LT Deferred Assets)_Book2_K200-Register &amp; Depreciation-02 2" xfId="22203"/>
    <cellStyle name="_PBC-Ben_2003.06.30(Air China - Payables &amp; LT Deferred Assets)_Book2_K200-Register &amp; Depreciation-02 2 2" xfId="12210"/>
    <cellStyle name="_PBC-Ben_2003.06.30(Air China - Payables &amp; LT Deferred Assets)_Book2_K200-Register &amp; Depreciation-02 3" xfId="22205"/>
    <cellStyle name="_PBC-Ben_2003.06.30(Air China - Payables &amp; LT Deferred Assets)_Book2_K200-Register &amp; Depreciation-02 3 2" xfId="22207"/>
    <cellStyle name="_PBC-Ben_2003.06.30(Air China - Payables &amp; LT Deferred Assets)_Book2_K200-Register &amp; Depreciation-02 4" xfId="22208"/>
    <cellStyle name="_PBC-Ben_2003.06.30(Air China - Payables &amp; LT Deferred Assets)_Book2_K200-Register &amp; Depreciation-02 5" xfId="22209"/>
    <cellStyle name="_PBC-Ben_2003.06.30(Air China - Payables &amp; LT Deferred Assets)_D" xfId="22211"/>
    <cellStyle name="_PBC-Ben_2003.06.30(Air China - Payables &amp; LT Deferred Assets)_D 2" xfId="22212"/>
    <cellStyle name="_PBC-Ben_2003.06.30(Air China - Payables &amp; LT Deferred Assets)_D 2 2" xfId="22213"/>
    <cellStyle name="_PBC-Ben_2003.06.30(Air China - Payables &amp; LT Deferred Assets)_D 3" xfId="13697"/>
    <cellStyle name="_PBC-Ben_2003.06.30(Air China - Payables &amp; LT Deferred Assets)_D 3 2" xfId="13702"/>
    <cellStyle name="_PBC-Ben_2003.06.30(Air China - Payables &amp; LT Deferred Assets)_D 4" xfId="22214"/>
    <cellStyle name="_PBC-Ben_2003.06.30(Air China - Payables &amp; LT Deferred Assets)_D 5" xfId="22215"/>
    <cellStyle name="_PBC-Ben_2003.06.30(Air China - Payables &amp; LT Deferred Assets)_FA---032q" xfId="13148"/>
    <cellStyle name="_PBC-Ben_2003.06.30(Air China - Payables &amp; LT Deferred Assets)_FA---032q 2" xfId="22217"/>
    <cellStyle name="_PBC-Ben_2003.06.30(Air China - Payables &amp; LT Deferred Assets)_FA---032q 2 2" xfId="22218"/>
    <cellStyle name="_PBC-Ben_2003.06.30(Air China - Payables &amp; LT Deferred Assets)_FA---032q 3" xfId="22219"/>
    <cellStyle name="_PBC-Ben_2003.06.30(Air China - Payables &amp; LT Deferred Assets)_FA---032q 3 2" xfId="22099"/>
    <cellStyle name="_PBC-Ben_2003.06.30(Air China - Payables &amp; LT Deferred Assets)_FA---032q 4" xfId="22221"/>
    <cellStyle name="_PBC-Ben_2003.06.30(Air China - Payables &amp; LT Deferred Assets)_FA---032q 5" xfId="21387"/>
    <cellStyle name="_PBC-Ben_2003.06.30(Air China - Payables &amp; LT Deferred Assets)_FA---032q_addition2003" xfId="22222"/>
    <cellStyle name="_PBC-Ben_2003.06.30(Air China - Payables &amp; LT Deferred Assets)_FA---032q_addition2003 2" xfId="3876"/>
    <cellStyle name="_PBC-Ben_2003.06.30(Air China - Payables &amp; LT Deferred Assets)_FA---032q_addition2003 2 2" xfId="22223"/>
    <cellStyle name="_PBC-Ben_2003.06.30(Air China - Payables &amp; LT Deferred Assets)_FA---032q_addition2003 3" xfId="22226"/>
    <cellStyle name="_PBC-Ben_2003.06.30(Air China - Payables &amp; LT Deferred Assets)_FA---032q_addition2003 3 2" xfId="22228"/>
    <cellStyle name="_PBC-Ben_2003.06.30(Air China - Payables &amp; LT Deferred Assets)_FA---032q_addition2003 4" xfId="22229"/>
    <cellStyle name="_PBC-Ben_2003.06.30(Air China - Payables &amp; LT Deferred Assets)_FA---032q_addition2003 5" xfId="3331"/>
    <cellStyle name="_PBC-Ben_2003.06.30(Air China - Payables &amp; LT Deferred Assets)_FA---032q_Book1" xfId="22231"/>
    <cellStyle name="_PBC-Ben_2003.06.30(Air China - Payables &amp; LT Deferred Assets)_FA---032q_Book1 2" xfId="22232"/>
    <cellStyle name="_PBC-Ben_2003.06.30(Air China - Payables &amp; LT Deferred Assets)_FA---032q_Book1 2 2" xfId="22234"/>
    <cellStyle name="_PBC-Ben_2003.06.30(Air China - Payables &amp; LT Deferred Assets)_FA---032q_Book1 3" xfId="22236"/>
    <cellStyle name="_PBC-Ben_2003.06.30(Air China - Payables &amp; LT Deferred Assets)_FA---032q_Book1 3 2" xfId="22237"/>
    <cellStyle name="_PBC-Ben_2003.06.30(Air China - Payables &amp; LT Deferred Assets)_FA---032q_Book1 4" xfId="19729"/>
    <cellStyle name="_PBC-Ben_2003.06.30(Air China - Payables &amp; LT Deferred Assets)_FA---032q_Book1 5" xfId="22238"/>
    <cellStyle name="_PBC-Ben_2003.06.30(Air China - Payables &amp; LT Deferred Assets)_FA---032q_D" xfId="22240"/>
    <cellStyle name="_PBC-Ben_2003.06.30(Air China - Payables &amp; LT Deferred Assets)_FA---032q_D 2" xfId="22241"/>
    <cellStyle name="_PBC-Ben_2003.06.30(Air China - Payables &amp; LT Deferred Assets)_FA---032q_D 3" xfId="22242"/>
    <cellStyle name="_PBC-Ben_2003.06.30(Air China - Payables &amp; LT Deferred Assets)_FA---032q_FA---032q-8.21" xfId="22243"/>
    <cellStyle name="_PBC-Ben_2003.06.30(Air China - Payables &amp; LT Deferred Assets)_FA---032q_FA---032q-8.21 2" xfId="4850"/>
    <cellStyle name="_PBC-Ben_2003.06.30(Air China - Payables &amp; LT Deferred Assets)_FA---032q_FA---032q-8.21 2 2" xfId="5079"/>
    <cellStyle name="_PBC-Ben_2003.06.30(Air China - Payables &amp; LT Deferred Assets)_FA---032q_FA---032q-8.21 3" xfId="19734"/>
    <cellStyle name="_PBC-Ben_2003.06.30(Air China - Payables &amp; LT Deferred Assets)_FA---032q_FA---032q-8.21 3 2" xfId="19738"/>
    <cellStyle name="_PBC-Ben_2003.06.30(Air China - Payables &amp; LT Deferred Assets)_FA---032q_FA---032q-8.21 4" xfId="20984"/>
    <cellStyle name="_PBC-Ben_2003.06.30(Air China - Payables &amp; LT Deferred Assets)_FA---032q_FA---032q-8.21 5" xfId="21798"/>
    <cellStyle name="_PBC-Ben_2003.06.30(Air China - Payables &amp; LT Deferred Assets)_FA---032q_FA---032q-8.21_addition2003" xfId="10771"/>
    <cellStyle name="_PBC-Ben_2003.06.30(Air China - Payables &amp; LT Deferred Assets)_FA---032q_FA---032q-8.21_addition2003 2" xfId="10773"/>
    <cellStyle name="_PBC-Ben_2003.06.30(Air China - Payables &amp; LT Deferred Assets)_FA---032q_FA---032q-8.21_addition2003 2 2" xfId="22244"/>
    <cellStyle name="_PBC-Ben_2003.06.30(Air China - Payables &amp; LT Deferred Assets)_FA---032q_FA---032q-8.21_addition2003 3" xfId="19788"/>
    <cellStyle name="_PBC-Ben_2003.06.30(Air China - Payables &amp; LT Deferred Assets)_FA---032q_FA---032q-8.21_addition2003 3 2" xfId="17512"/>
    <cellStyle name="_PBC-Ben_2003.06.30(Air China - Payables &amp; LT Deferred Assets)_FA---032q_FA---032q-8.21_addition2003 4" xfId="18899"/>
    <cellStyle name="_PBC-Ben_2003.06.30(Air China - Payables &amp; LT Deferred Assets)_FA---032q_FA---032q-8.21_addition2003 5" xfId="22245"/>
    <cellStyle name="_PBC-Ben_2003.06.30(Air China - Payables &amp; LT Deferred Assets)_FA---032q_FA---032q-8.21_Book1" xfId="12524"/>
    <cellStyle name="_PBC-Ben_2003.06.30(Air China - Payables &amp; LT Deferred Assets)_FA---032q_FA---032q-8.21_Book1 2" xfId="12529"/>
    <cellStyle name="_PBC-Ben_2003.06.30(Air China - Payables &amp; LT Deferred Assets)_FA---032q_FA---032q-8.21_Book1 2 2" xfId="12531"/>
    <cellStyle name="_PBC-Ben_2003.06.30(Air China - Payables &amp; LT Deferred Assets)_FA---032q_FA---032q-8.21_Book1 3" xfId="22246"/>
    <cellStyle name="_PBC-Ben_2003.06.30(Air China - Payables &amp; LT Deferred Assets)_FA---032q_FA---032q-8.21_Book1 3 2" xfId="22247"/>
    <cellStyle name="_PBC-Ben_2003.06.30(Air China - Payables &amp; LT Deferred Assets)_FA---032q_FA---032q-8.21_Book1 4" xfId="22248"/>
    <cellStyle name="_PBC-Ben_2003.06.30(Air China - Payables &amp; LT Deferred Assets)_FA---032q_FA---032q-8.21_Book1 5" xfId="22249"/>
    <cellStyle name="_PBC-Ben_2003.06.30(Air China - Payables &amp; LT Deferred Assets)_FA---032q_FA---032q-8.21_D" xfId="5998"/>
    <cellStyle name="_PBC-Ben_2003.06.30(Air China - Payables &amp; LT Deferred Assets)_FA---032q_FA---032q-8.21_D 2" xfId="22250"/>
    <cellStyle name="_PBC-Ben_2003.06.30(Air China - Payables &amp; LT Deferred Assets)_FA---032q_FA---032q-8.21_D 3" xfId="14243"/>
    <cellStyle name="_PBC-Ben_2003.06.30(Air China - Payables &amp; LT Deferred Assets)_FA---032q_FA---032q-8.21_K_YF_Fixed Assets-12.22" xfId="22251"/>
    <cellStyle name="_PBC-Ben_2003.06.30(Air China - Payables &amp; LT Deferred Assets)_FA---032q_FA---032q-8.21_K_YF_Fixed Assets-12.22 2" xfId="22253"/>
    <cellStyle name="_PBC-Ben_2003.06.30(Air China - Payables &amp; LT Deferred Assets)_FA---032q_FA---032q-8.21_K_YF_Fixed Assets-12.22 2 2" xfId="2132"/>
    <cellStyle name="_PBC-Ben_2003.06.30(Air China - Payables &amp; LT Deferred Assets)_FA---032q_FA---032q-8.21_K_YF_Fixed Assets-12.22 3" xfId="22255"/>
    <cellStyle name="_PBC-Ben_2003.06.30(Air China - Payables &amp; LT Deferred Assets)_FA---032q_FA---032q-8.21_K_YF_Fixed Assets-12.22 3 2" xfId="22257"/>
    <cellStyle name="_PBC-Ben_2003.06.30(Air China - Payables &amp; LT Deferred Assets)_FA---032q_FA---032q-8.21_K_YF_Fixed Assets-12.22 4" xfId="22258"/>
    <cellStyle name="_PBC-Ben_2003.06.30(Air China - Payables &amp; LT Deferred Assets)_FA---032q_FA---032q-8.21_K_YF_Fixed Assets-12.22 5" xfId="7176"/>
    <cellStyle name="_PBC-Ben_2003.06.30(Air China - Payables &amp; LT Deferred Assets)_FA---032q_FA---032q-8.21_K200-Register &amp; Depreciation-02" xfId="16974"/>
    <cellStyle name="_PBC-Ben_2003.06.30(Air China - Payables &amp; LT Deferred Assets)_FA---032q_FA---032q-8.21_K200-Register &amp; Depreciation-02 2" xfId="22260"/>
    <cellStyle name="_PBC-Ben_2003.06.30(Air China - Payables &amp; LT Deferred Assets)_FA---032q_FA---032q-8.21_K200-Register &amp; Depreciation-02 2 2" xfId="22262"/>
    <cellStyle name="_PBC-Ben_2003.06.30(Air China - Payables &amp; LT Deferred Assets)_FA---032q_FA---032q-8.21_K200-Register &amp; Depreciation-02 3" xfId="22265"/>
    <cellStyle name="_PBC-Ben_2003.06.30(Air China - Payables &amp; LT Deferred Assets)_FA---032q_FA---032q-8.21_K200-Register &amp; Depreciation-02 3 2" xfId="22267"/>
    <cellStyle name="_PBC-Ben_2003.06.30(Air China - Payables &amp; LT Deferred Assets)_FA---032q_FA---032q-8.21_K200-Register &amp; Depreciation-02 4" xfId="22269"/>
    <cellStyle name="_PBC-Ben_2003.06.30(Air China - Payables &amp; LT Deferred Assets)_FA---032q_FA---032q-8.21_K200-Register &amp; Depreciation-02 5" xfId="22271"/>
    <cellStyle name="_PBC-Ben_2003.06.30(Air China - Payables &amp; LT Deferred Assets)_FA---032q_K_YF_Fixed Assets-12.22" xfId="22273"/>
    <cellStyle name="_PBC-Ben_2003.06.30(Air China - Payables &amp; LT Deferred Assets)_FA---032q_K_YF_Fixed Assets-12.22 2" xfId="22275"/>
    <cellStyle name="_PBC-Ben_2003.06.30(Air China - Payables &amp; LT Deferred Assets)_FA---032q_K_YF_Fixed Assets-12.22 3" xfId="22276"/>
    <cellStyle name="_PBC-Ben_2003.06.30(Air China - Payables &amp; LT Deferred Assets)_FA---032q_K200-Register &amp; Depreciation-02" xfId="22277"/>
    <cellStyle name="_PBC-Ben_2003.06.30(Air China - Payables &amp; LT Deferred Assets)_FA---032q_K200-Register &amp; Depreciation-02 2" xfId="22278"/>
    <cellStyle name="_PBC-Ben_2003.06.30(Air China - Payables &amp; LT Deferred Assets)_FA---032q_K200-Register &amp; Depreciation-02 2 2" xfId="22279"/>
    <cellStyle name="_PBC-Ben_2003.06.30(Air China - Payables &amp; LT Deferred Assets)_FA---032q_K200-Register &amp; Depreciation-02 3" xfId="22282"/>
    <cellStyle name="_PBC-Ben_2003.06.30(Air China - Payables &amp; LT Deferred Assets)_FA---032q_K200-Register &amp; Depreciation-02 3 2" xfId="22284"/>
    <cellStyle name="_PBC-Ben_2003.06.30(Air China - Payables &amp; LT Deferred Assets)_FA---032q_K200-Register &amp; Depreciation-02 4" xfId="5931"/>
    <cellStyle name="_PBC-Ben_2003.06.30(Air China - Payables &amp; LT Deferred Assets)_FA---032q_K200-Register &amp; Depreciation-02 5" xfId="5243"/>
    <cellStyle name="_PBC-Ben_2003.06.30(Air China - Payables &amp; LT Deferred Assets)_FA---032q_WP K032q  823" xfId="16755"/>
    <cellStyle name="_PBC-Ben_2003.06.30(Air China - Payables &amp; LT Deferred Assets)_FA---032q_WP K032q  823 2" xfId="22285"/>
    <cellStyle name="_PBC-Ben_2003.06.30(Air China - Payables &amp; LT Deferred Assets)_FA---032q_WP K032q  823 3" xfId="22286"/>
    <cellStyle name="_PBC-Ben_2003.06.30(Air China - Payables &amp; LT Deferred Assets)_FA---032q_WP K032q  823_addition2003" xfId="22287"/>
    <cellStyle name="_PBC-Ben_2003.06.30(Air China - Payables &amp; LT Deferred Assets)_FA---032q_WP K032q  823_addition2003 2" xfId="18223"/>
    <cellStyle name="_PBC-Ben_2003.06.30(Air China - Payables &amp; LT Deferred Assets)_FA---032q_WP K032q  823_addition2003 2 2" xfId="22289"/>
    <cellStyle name="_PBC-Ben_2003.06.30(Air China - Payables &amp; LT Deferred Assets)_FA---032q_WP K032q  823_addition2003 3" xfId="22291"/>
    <cellStyle name="_PBC-Ben_2003.06.30(Air China - Payables &amp; LT Deferred Assets)_FA---032q_WP K032q  823_addition2003 3 2" xfId="22292"/>
    <cellStyle name="_PBC-Ben_2003.06.30(Air China - Payables &amp; LT Deferred Assets)_FA---032q_WP K032q  823_addition2003 4" xfId="22293"/>
    <cellStyle name="_PBC-Ben_2003.06.30(Air China - Payables &amp; LT Deferred Assets)_FA---032q_WP K032q  823_addition2003 5" xfId="22294"/>
    <cellStyle name="_PBC-Ben_2003.06.30(Air China - Payables &amp; LT Deferred Assets)_FA---032q_WP K032q  823_Book1" xfId="22295"/>
    <cellStyle name="_PBC-Ben_2003.06.30(Air China - Payables &amp; LT Deferred Assets)_FA---032q_WP K032q  823_Book1 2" xfId="22297"/>
    <cellStyle name="_PBC-Ben_2003.06.30(Air China - Payables &amp; LT Deferred Assets)_FA---032q_WP K032q  823_Book1 2 2" xfId="11590"/>
    <cellStyle name="_PBC-Ben_2003.06.30(Air China - Payables &amp; LT Deferred Assets)_FA---032q_WP K032q  823_Book1 3" xfId="22299"/>
    <cellStyle name="_PBC-Ben_2003.06.30(Air China - Payables &amp; LT Deferred Assets)_FA---032q_WP K032q  823_Book1 3 2" xfId="11617"/>
    <cellStyle name="_PBC-Ben_2003.06.30(Air China - Payables &amp; LT Deferred Assets)_FA---032q_WP K032q  823_Book1 4" xfId="22302"/>
    <cellStyle name="_PBC-Ben_2003.06.30(Air China - Payables &amp; LT Deferred Assets)_FA---032q_WP K032q  823_Book1 5" xfId="22305"/>
    <cellStyle name="_PBC-Ben_2003.06.30(Air China - Payables &amp; LT Deferred Assets)_FA---032q_WP K032q  823_D" xfId="22306"/>
    <cellStyle name="_PBC-Ben_2003.06.30(Air China - Payables &amp; LT Deferred Assets)_FA---032q_WP K032q  823_D 2" xfId="20937"/>
    <cellStyle name="_PBC-Ben_2003.06.30(Air China - Payables &amp; LT Deferred Assets)_FA---032q_WP K032q  823_D 2 2" xfId="20939"/>
    <cellStyle name="_PBC-Ben_2003.06.30(Air China - Payables &amp; LT Deferred Assets)_FA---032q_WP K032q  823_D 3" xfId="19736"/>
    <cellStyle name="_PBC-Ben_2003.06.30(Air China - Payables &amp; LT Deferred Assets)_FA---032q_WP K032q  823_D 3 2" xfId="20940"/>
    <cellStyle name="_PBC-Ben_2003.06.30(Air China - Payables &amp; LT Deferred Assets)_FA---032q_WP K032q  823_D 4" xfId="20944"/>
    <cellStyle name="_PBC-Ben_2003.06.30(Air China - Payables &amp; LT Deferred Assets)_FA---032q_WP K032q  823_D 5" xfId="22307"/>
    <cellStyle name="_PBC-Ben_2003.06.30(Air China - Payables &amp; LT Deferred Assets)_FA---032q_WP K032q  823_K_YF_Fixed Assets-12.22" xfId="11020"/>
    <cellStyle name="_PBC-Ben_2003.06.30(Air China - Payables &amp; LT Deferred Assets)_FA---032q_WP K032q  823_K_YF_Fixed Assets-12.22 2" xfId="11024"/>
    <cellStyle name="_PBC-Ben_2003.06.30(Air China - Payables &amp; LT Deferred Assets)_FA---032q_WP K032q  823_K_YF_Fixed Assets-12.22 3" xfId="22308"/>
    <cellStyle name="_PBC-Ben_2003.06.30(Air China - Payables &amp; LT Deferred Assets)_FA---032q_WP K032q  823_K200-Register &amp; Depreciation-02" xfId="18240"/>
    <cellStyle name="_PBC-Ben_2003.06.30(Air China - Payables &amp; LT Deferred Assets)_FA---032q_WP K032q  823_K200-Register &amp; Depreciation-02 2" xfId="22309"/>
    <cellStyle name="_PBC-Ben_2003.06.30(Air China - Payables &amp; LT Deferred Assets)_FA---032q_WP K032q  823_K200-Register &amp; Depreciation-02 3" xfId="18721"/>
    <cellStyle name="_PBC-Ben_2003.06.30(Air China - Payables &amp; LT Deferred Assets)_K_YF_Fixed Assets-12.22" xfId="22312"/>
    <cellStyle name="_PBC-Ben_2003.06.30(Air China - Payables &amp; LT Deferred Assets)_K_YF_Fixed Assets-12.22 2" xfId="22314"/>
    <cellStyle name="_PBC-Ben_2003.06.30(Air China - Payables &amp; LT Deferred Assets)_K_YF_Fixed Assets-12.22 3" xfId="22316"/>
    <cellStyle name="_PBC-Ben_2003.06.30(Air China - Payables &amp; LT Deferred Assets)_K200-Register &amp; Depreciation-02" xfId="22318"/>
    <cellStyle name="_PBC-Ben_2003.06.30(Air China - Payables &amp; LT Deferred Assets)_K200-Register &amp; Depreciation-02 2" xfId="22319"/>
    <cellStyle name="_PBC-Ben_2003.06.30(Air China - Payables &amp; LT Deferred Assets)_K200-Register &amp; Depreciation-02 2 2" xfId="5006"/>
    <cellStyle name="_PBC-Ben_2003.06.30(Air China - Payables &amp; LT Deferred Assets)_K200-Register &amp; Depreciation-02 3" xfId="22321"/>
    <cellStyle name="_PBC-Ben_2003.06.30(Air China - Payables &amp; LT Deferred Assets)_K200-Register &amp; Depreciation-02 3 2" xfId="22322"/>
    <cellStyle name="_PBC-Ben_2003.06.30(Air China - Payables &amp; LT Deferred Assets)_K200-Register &amp; Depreciation-02 4" xfId="4967"/>
    <cellStyle name="_PBC-Ben_2003.06.30(Air China - Payables &amp; LT Deferred Assets)_K200-Register &amp; Depreciation-02 5" xfId="9229"/>
    <cellStyle name="_PBC-Ben_2003.06.30(Air China - Payables &amp; LT Deferred Assets)_PBC-liabilities &amp; equity (2004-9.30)tina" xfId="19575"/>
    <cellStyle name="_PBC-Ben_2003.06.30(Air China - Payables &amp; LT Deferred Assets)_PBC-liabilities &amp; equity (2004-9.30)tina 2" xfId="22323"/>
    <cellStyle name="_PBC-Ben_2003.06.30(Air China - Payables &amp; LT Deferred Assets)_PBC-liabilities &amp; equity (2004-9.30)tina 3" xfId="22324"/>
    <cellStyle name="_PBC-Ben_2003.06.30(Air China - Payables &amp; LT Deferred Assets)_PBC-liabilities &amp; equity (2004-9.30)tina_addition2003" xfId="22325"/>
    <cellStyle name="_PBC-Ben_2003.06.30(Air China - Payables &amp; LT Deferred Assets)_PBC-liabilities &amp; equity (2004-9.30)tina_addition2003 2" xfId="22326"/>
    <cellStyle name="_PBC-Ben_2003.06.30(Air China - Payables &amp; LT Deferred Assets)_PBC-liabilities &amp; equity (2004-9.30)tina_addition2003 2 2" xfId="22327"/>
    <cellStyle name="_PBC-Ben_2003.06.30(Air China - Payables &amp; LT Deferred Assets)_PBC-liabilities &amp; equity (2004-9.30)tina_addition2003 3" xfId="22328"/>
    <cellStyle name="_PBC-Ben_2003.06.30(Air China - Payables &amp; LT Deferred Assets)_PBC-liabilities &amp; equity (2004-9.30)tina_addition2003 3 2" xfId="22329"/>
    <cellStyle name="_PBC-Ben_2003.06.30(Air China - Payables &amp; LT Deferred Assets)_PBC-liabilities &amp; equity (2004-9.30)tina_addition2003 4" xfId="22330"/>
    <cellStyle name="_PBC-Ben_2003.06.30(Air China - Payables &amp; LT Deferred Assets)_PBC-liabilities &amp; equity (2004-9.30)tina_addition2003 5" xfId="22331"/>
    <cellStyle name="_PBC-Ben_2003.06.30(Air China - Payables &amp; LT Deferred Assets)_PBC-liabilities &amp; equity (2004-9.30)tina_Book1" xfId="11279"/>
    <cellStyle name="_PBC-Ben_2003.06.30(Air China - Payables &amp; LT Deferred Assets)_PBC-liabilities &amp; equity (2004-9.30)tina_Book1 2" xfId="11282"/>
    <cellStyle name="_PBC-Ben_2003.06.30(Air China - Payables &amp; LT Deferred Assets)_PBC-liabilities &amp; equity (2004-9.30)tina_Book1 2 2" xfId="22332"/>
    <cellStyle name="_PBC-Ben_2003.06.30(Air China - Payables &amp; LT Deferred Assets)_PBC-liabilities &amp; equity (2004-9.30)tina_Book1 3" xfId="18285"/>
    <cellStyle name="_PBC-Ben_2003.06.30(Air China - Payables &amp; LT Deferred Assets)_PBC-liabilities &amp; equity (2004-9.30)tina_Book1 3 2" xfId="22334"/>
    <cellStyle name="_PBC-Ben_2003.06.30(Air China - Payables &amp; LT Deferred Assets)_PBC-liabilities &amp; equity (2004-9.30)tina_Book1 4" xfId="22336"/>
    <cellStyle name="_PBC-Ben_2003.06.30(Air China - Payables &amp; LT Deferred Assets)_PBC-liabilities &amp; equity (2004-9.30)tina_Book1 5" xfId="22338"/>
    <cellStyle name="_PBC-Ben_2003.06.30(Air China - Payables &amp; LT Deferred Assets)_PBC-liabilities &amp; equity (2004-9.30)tina_D" xfId="2590"/>
    <cellStyle name="_PBC-Ben_2003.06.30(Air China - Payables &amp; LT Deferred Assets)_PBC-liabilities &amp; equity (2004-9.30)tina_D 2" xfId="22340"/>
    <cellStyle name="_PBC-Ben_2003.06.30(Air China - Payables &amp; LT Deferred Assets)_PBC-liabilities &amp; equity (2004-9.30)tina_D 3" xfId="22341"/>
    <cellStyle name="_PBC-Ben_2003.06.30(Air China - Payables &amp; LT Deferred Assets)_PBC-liabilities &amp; equity (2004-9.30)tina_K_YF_Fixed Assets-12.22" xfId="22342"/>
    <cellStyle name="_PBC-Ben_2003.06.30(Air China - Payables &amp; LT Deferred Assets)_PBC-liabilities &amp; equity (2004-9.30)tina_K_YF_Fixed Assets-12.22 2" xfId="22344"/>
    <cellStyle name="_PBC-Ben_2003.06.30(Air China - Payables &amp; LT Deferred Assets)_PBC-liabilities &amp; equity (2004-9.30)tina_K_YF_Fixed Assets-12.22 3" xfId="22346"/>
    <cellStyle name="_PBC-Ben_2003.06.30(Air China - Payables &amp; LT Deferred Assets)_PBC-liabilities &amp; equity (2004-9.30)tina_K200-Register &amp; Depreciation-02" xfId="22347"/>
    <cellStyle name="_PBC-Ben_2003.06.30(Air China - Payables &amp; LT Deferred Assets)_PBC-liabilities &amp; equity (2004-9.30)tina_K200-Register &amp; Depreciation-02 2" xfId="22349"/>
    <cellStyle name="_PBC-Ben_2003.06.30(Air China - Payables &amp; LT Deferred Assets)_PBC-liabilities &amp; equity (2004-9.30)tina_K200-Register &amp; Depreciation-02 2 2" xfId="12903"/>
    <cellStyle name="_PBC-Ben_2003.06.30(Air China - Payables &amp; LT Deferred Assets)_PBC-liabilities &amp; equity (2004-9.30)tina_K200-Register &amp; Depreciation-02 3" xfId="22350"/>
    <cellStyle name="_PBC-Ben_2003.06.30(Air China - Payables &amp; LT Deferred Assets)_PBC-liabilities &amp; equity (2004-9.30)tina_K200-Register &amp; Depreciation-02 3 2" xfId="22351"/>
    <cellStyle name="_PBC-Ben_2003.06.30(Air China - Payables &amp; LT Deferred Assets)_PBC-liabilities &amp; equity (2004-9.30)tina_K200-Register &amp; Depreciation-02 4" xfId="15524"/>
    <cellStyle name="_PBC-Ben_2003.06.30(Air China - Payables &amp; LT Deferred Assets)_PBC-liabilities &amp; equity (2004-9.30)tina_K200-Register &amp; Depreciation-02 5" xfId="7567"/>
    <cellStyle name="_PBC-Ben_2003.06.30(Air China - Payables &amp; LT Deferred Assets)_报安永 (2004-6)综合" xfId="22353"/>
    <cellStyle name="_PBC-Ben_2003.06.30(Air China - Payables &amp; LT Deferred Assets)_报安永 (2004-6)综合 2" xfId="22354"/>
    <cellStyle name="_PBC-Ben_2003.06.30(Air China - Payables &amp; LT Deferred Assets)_报安永 (2004-6)综合 2 2" xfId="22355"/>
    <cellStyle name="_PBC-Ben_2003.06.30(Air China - Payables &amp; LT Deferred Assets)_报安永 (2004-6)综合 3" xfId="22356"/>
    <cellStyle name="_PBC-Ben_2003.06.30(Air China - Payables &amp; LT Deferred Assets)_报安永 (2004-6)综合 3 2" xfId="22357"/>
    <cellStyle name="_PBC-Ben_2003.06.30(Air China - Payables &amp; LT Deferred Assets)_报安永 (2004-6)综合 4" xfId="10190"/>
    <cellStyle name="_PBC-Ben_2003.06.30(Air China - Payables &amp; LT Deferred Assets)_报安永 (2004-6)综合 5" xfId="22358"/>
    <cellStyle name="_PBC-Ben_2003.06.30(Air China - Payables &amp; LT Deferred Assets)_报安永 (2004-6)综合_addition2003" xfId="11566"/>
    <cellStyle name="_PBC-Ben_2003.06.30(Air China - Payables &amp; LT Deferred Assets)_报安永 (2004-6)综合_addition2003 2" xfId="22360"/>
    <cellStyle name="_PBC-Ben_2003.06.30(Air China - Payables &amp; LT Deferred Assets)_报安永 (2004-6)综合_addition2003 3" xfId="22361"/>
    <cellStyle name="_PBC-Ben_2003.06.30(Air China - Payables &amp; LT Deferred Assets)_报安永 (2004-6)综合_Book1" xfId="22362"/>
    <cellStyle name="_PBC-Ben_2003.06.30(Air China - Payables &amp; LT Deferred Assets)_报安永 (2004-6)综合_Book1 2" xfId="22365"/>
    <cellStyle name="_PBC-Ben_2003.06.30(Air China - Payables &amp; LT Deferred Assets)_报安永 (2004-6)综合_Book1 2 2" xfId="22366"/>
    <cellStyle name="_PBC-Ben_2003.06.30(Air China - Payables &amp; LT Deferred Assets)_报安永 (2004-6)综合_Book1 3" xfId="8166"/>
    <cellStyle name="_PBC-Ben_2003.06.30(Air China - Payables &amp; LT Deferred Assets)_报安永 (2004-6)综合_Book1 3 2" xfId="22367"/>
    <cellStyle name="_PBC-Ben_2003.06.30(Air China - Payables &amp; LT Deferred Assets)_报安永 (2004-6)综合_Book1 4" xfId="22369"/>
    <cellStyle name="_PBC-Ben_2003.06.30(Air China - Payables &amp; LT Deferred Assets)_报安永 (2004-6)综合_Book1 5" xfId="17389"/>
    <cellStyle name="_PBC-Ben_2003.06.30(Air China - Payables &amp; LT Deferred Assets)_报安永 (2004-6)综合_D" xfId="22105"/>
    <cellStyle name="_PBC-Ben_2003.06.30(Air China - Payables &amp; LT Deferred Assets)_报安永 (2004-6)综合_D 2" xfId="22370"/>
    <cellStyle name="_PBC-Ben_2003.06.30(Air China - Payables &amp; LT Deferred Assets)_报安永 (2004-6)综合_D 2 2" xfId="22373"/>
    <cellStyle name="_PBC-Ben_2003.06.30(Air China - Payables &amp; LT Deferred Assets)_报安永 (2004-6)综合_D 3" xfId="22374"/>
    <cellStyle name="_PBC-Ben_2003.06.30(Air China - Payables &amp; LT Deferred Assets)_报安永 (2004-6)综合_D 3 2" xfId="15960"/>
    <cellStyle name="_PBC-Ben_2003.06.30(Air China - Payables &amp; LT Deferred Assets)_报安永 (2004-6)综合_D 4" xfId="22377"/>
    <cellStyle name="_PBC-Ben_2003.06.30(Air China - Payables &amp; LT Deferred Assets)_报安永 (2004-6)综合_D 5" xfId="15765"/>
    <cellStyle name="_PBC-Ben_2003.06.30(Air China - Payables &amp; LT Deferred Assets)_报安永 (2004-6)综合_K_YF_Fixed Assets-12.22" xfId="22378"/>
    <cellStyle name="_PBC-Ben_2003.06.30(Air China - Payables &amp; LT Deferred Assets)_报安永 (2004-6)综合_K_YF_Fixed Assets-12.22 2" xfId="22380"/>
    <cellStyle name="_PBC-Ben_2003.06.30(Air China - Payables &amp; LT Deferred Assets)_报安永 (2004-6)综合_K_YF_Fixed Assets-12.22 2 2" xfId="16278"/>
    <cellStyle name="_PBC-Ben_2003.06.30(Air China - Payables &amp; LT Deferred Assets)_报安永 (2004-6)综合_K_YF_Fixed Assets-12.22 3" xfId="20757"/>
    <cellStyle name="_PBC-Ben_2003.06.30(Air China - Payables &amp; LT Deferred Assets)_报安永 (2004-6)综合_K_YF_Fixed Assets-12.22 3 2" xfId="22381"/>
    <cellStyle name="_PBC-Ben_2003.06.30(Air China - Payables &amp; LT Deferred Assets)_报安永 (2004-6)综合_K_YF_Fixed Assets-12.22 4" xfId="22382"/>
    <cellStyle name="_PBC-Ben_2003.06.30(Air China - Payables &amp; LT Deferred Assets)_报安永 (2004-6)综合_K_YF_Fixed Assets-12.22 5" xfId="22383"/>
    <cellStyle name="_PBC-Ben_2003.06.30(Air China - Payables &amp; LT Deferred Assets)_报安永 (2004-6)综合_K200-Register &amp; Depreciation-02" xfId="22385"/>
    <cellStyle name="_PBC-Ben_2003.06.30(Air China - Payables &amp; LT Deferred Assets)_报安永 (2004-6)综合_K200-Register &amp; Depreciation-02 2" xfId="3785"/>
    <cellStyle name="_PBC-Ben_2003.06.30(Air China - Payables &amp; LT Deferred Assets)_报安永 (2004-6)综合_K200-Register &amp; Depreciation-02 2 2" xfId="3792"/>
    <cellStyle name="_PBC-Ben_2003.06.30(Air China - Payables &amp; LT Deferred Assets)_报安永 (2004-6)综合_K200-Register &amp; Depreciation-02 3" xfId="14076"/>
    <cellStyle name="_PBC-Ben_2003.06.30(Air China - Payables &amp; LT Deferred Assets)_报安永 (2004-6)综合_K200-Register &amp; Depreciation-02 3 2" xfId="7362"/>
    <cellStyle name="_PBC-Ben_2003.06.30(Air China - Payables &amp; LT Deferred Assets)_报安永 (2004-6)综合_K200-Register &amp; Depreciation-02 4" xfId="14081"/>
    <cellStyle name="_PBC-Ben_2003.06.30(Air China - Payables &amp; LT Deferred Assets)_报安永 (2004-6)综合_K200-Register &amp; Depreciation-02 5" xfId="14087"/>
    <cellStyle name="_PBC-Ben_addition2003" xfId="22387"/>
    <cellStyle name="_PBC-Ben_addition2003 2" xfId="22390"/>
    <cellStyle name="_PBC-Ben_addition2003 3" xfId="15338"/>
    <cellStyle name="_PBC-Ben_Book1" xfId="22391"/>
    <cellStyle name="_PBC-Ben_Book1 2" xfId="18010"/>
    <cellStyle name="_PBC-Ben_Book1 2 2" xfId="22392"/>
    <cellStyle name="_PBC-Ben_Book1 3" xfId="18014"/>
    <cellStyle name="_PBC-Ben_Book1 3 2" xfId="22395"/>
    <cellStyle name="_PBC-Ben_Book1 4" xfId="22399"/>
    <cellStyle name="_PBC-Ben_Book1 5" xfId="16986"/>
    <cellStyle name="_PBC-Ben_D" xfId="22401"/>
    <cellStyle name="_PBC-Ben_D 2" xfId="22402"/>
    <cellStyle name="_PBC-Ben_D 2 2" xfId="22403"/>
    <cellStyle name="_PBC-Ben_D 3" xfId="22404"/>
    <cellStyle name="_PBC-Ben_D 3 2" xfId="22408"/>
    <cellStyle name="_PBC-Ben_D 4" xfId="11832"/>
    <cellStyle name="_PBC-Ben_D 5" xfId="22290"/>
    <cellStyle name="_PBC-Ben_FA---032q" xfId="22410"/>
    <cellStyle name="_PBC-Ben_FA---032q 2" xfId="22411"/>
    <cellStyle name="_PBC-Ben_FA---032q 2 2" xfId="22412"/>
    <cellStyle name="_PBC-Ben_FA---032q 3" xfId="4818"/>
    <cellStyle name="_PBC-Ben_FA---032q 3 2" xfId="22414"/>
    <cellStyle name="_PBC-Ben_FA---032q 4" xfId="22416"/>
    <cellStyle name="_PBC-Ben_FA---032q 5" xfId="14074"/>
    <cellStyle name="_PBC-Ben_FA---032q_addition2003" xfId="13671"/>
    <cellStyle name="_PBC-Ben_FA---032q_addition2003 2" xfId="22417"/>
    <cellStyle name="_PBC-Ben_FA---032q_addition2003 3" xfId="22418"/>
    <cellStyle name="_PBC-Ben_FA---032q_Book1" xfId="5407"/>
    <cellStyle name="_PBC-Ben_FA---032q_Book1 2" xfId="19342"/>
    <cellStyle name="_PBC-Ben_FA---032q_Book1 3" xfId="22419"/>
    <cellStyle name="_PBC-Ben_FA---032q_D" xfId="10118"/>
    <cellStyle name="_PBC-Ben_FA---032q_D 2" xfId="10120"/>
    <cellStyle name="_PBC-Ben_FA---032q_D 3" xfId="3647"/>
    <cellStyle name="_PBC-Ben_FA---032q_FA---032q-8.21" xfId="22421"/>
    <cellStyle name="_PBC-Ben_FA---032q_FA---032q-8.21 2" xfId="22422"/>
    <cellStyle name="_PBC-Ben_FA---032q_FA---032q-8.21 3" xfId="22423"/>
    <cellStyle name="_PBC-Ben_FA---032q_FA---032q-8.21_addition2003" xfId="5142"/>
    <cellStyle name="_PBC-Ben_FA---032q_FA---032q-8.21_addition2003 2" xfId="18775"/>
    <cellStyle name="_PBC-Ben_FA---032q_FA---032q-8.21_addition2003 2 2" xfId="18778"/>
    <cellStyle name="_PBC-Ben_FA---032q_FA---032q-8.21_addition2003 3" xfId="3028"/>
    <cellStyle name="_PBC-Ben_FA---032q_FA---032q-8.21_addition2003 3 2" xfId="8507"/>
    <cellStyle name="_PBC-Ben_FA---032q_FA---032q-8.21_addition2003 4" xfId="22424"/>
    <cellStyle name="_PBC-Ben_FA---032q_FA---032q-8.21_addition2003 5" xfId="9474"/>
    <cellStyle name="_PBC-Ben_FA---032q_FA---032q-8.21_Book1" xfId="22426"/>
    <cellStyle name="_PBC-Ben_FA---032q_FA---032q-8.21_Book1 2" xfId="22428"/>
    <cellStyle name="_PBC-Ben_FA---032q_FA---032q-8.21_Book1 2 2" xfId="22429"/>
    <cellStyle name="_PBC-Ben_FA---032q_FA---032q-8.21_Book1 3" xfId="19334"/>
    <cellStyle name="_PBC-Ben_FA---032q_FA---032q-8.21_Book1 3 2" xfId="19336"/>
    <cellStyle name="_PBC-Ben_FA---032q_FA---032q-8.21_Book1 4" xfId="19339"/>
    <cellStyle name="_PBC-Ben_FA---032q_FA---032q-8.21_Book1 5" xfId="4868"/>
    <cellStyle name="_PBC-Ben_FA---032q_FA---032q-8.21_D" xfId="22430"/>
    <cellStyle name="_PBC-Ben_FA---032q_FA---032q-8.21_D 2" xfId="22434"/>
    <cellStyle name="_PBC-Ben_FA---032q_FA---032q-8.21_D 2 2" xfId="22436"/>
    <cellStyle name="_PBC-Ben_FA---032q_FA---032q-8.21_D 3" xfId="22437"/>
    <cellStyle name="_PBC-Ben_FA---032q_FA---032q-8.21_D 3 2" xfId="22439"/>
    <cellStyle name="_PBC-Ben_FA---032q_FA---032q-8.21_D 4" xfId="22441"/>
    <cellStyle name="_PBC-Ben_FA---032q_FA---032q-8.21_D 5" xfId="22442"/>
    <cellStyle name="_PBC-Ben_FA---032q_FA---032q-8.21_K_YF_Fixed Assets-12.22" xfId="22443"/>
    <cellStyle name="_PBC-Ben_FA---032q_FA---032q-8.21_K_YF_Fixed Assets-12.22 2" xfId="22446"/>
    <cellStyle name="_PBC-Ben_FA---032q_FA---032q-8.21_K_YF_Fixed Assets-12.22 3" xfId="22448"/>
    <cellStyle name="_PBC-Ben_FA---032q_FA---032q-8.21_K200-Register &amp; Depreciation-02" xfId="22450"/>
    <cellStyle name="_PBC-Ben_FA---032q_FA---032q-8.21_K200-Register &amp; Depreciation-02 2" xfId="22451"/>
    <cellStyle name="_PBC-Ben_FA---032q_FA---032q-8.21_K200-Register &amp; Depreciation-02 2 2" xfId="22452"/>
    <cellStyle name="_PBC-Ben_FA---032q_FA---032q-8.21_K200-Register &amp; Depreciation-02 3" xfId="17556"/>
    <cellStyle name="_PBC-Ben_FA---032q_FA---032q-8.21_K200-Register &amp; Depreciation-02 3 2" xfId="22453"/>
    <cellStyle name="_PBC-Ben_FA---032q_FA---032q-8.21_K200-Register &amp; Depreciation-02 4" xfId="22454"/>
    <cellStyle name="_PBC-Ben_FA---032q_FA---032q-8.21_K200-Register &amp; Depreciation-02 5" xfId="22455"/>
    <cellStyle name="_PBC-Ben_FA---032q_K_YF_Fixed Assets-12.22" xfId="22456"/>
    <cellStyle name="_PBC-Ben_FA---032q_K_YF_Fixed Assets-12.22 2" xfId="22458"/>
    <cellStyle name="_PBC-Ben_FA---032q_K_YF_Fixed Assets-12.22 3" xfId="22459"/>
    <cellStyle name="_PBC-Ben_FA---032q_K200-Register &amp; Depreciation-02" xfId="22461"/>
    <cellStyle name="_PBC-Ben_FA---032q_K200-Register &amp; Depreciation-02 2" xfId="22432"/>
    <cellStyle name="_PBC-Ben_FA---032q_K200-Register &amp; Depreciation-02 2 2" xfId="22433"/>
    <cellStyle name="_PBC-Ben_FA---032q_K200-Register &amp; Depreciation-02 3" xfId="4168"/>
    <cellStyle name="_PBC-Ben_FA---032q_K200-Register &amp; Depreciation-02 3 2" xfId="22462"/>
    <cellStyle name="_PBC-Ben_FA---032q_K200-Register &amp; Depreciation-02 4" xfId="22466"/>
    <cellStyle name="_PBC-Ben_FA---032q_K200-Register &amp; Depreciation-02 5" xfId="6586"/>
    <cellStyle name="_PBC-Ben_FA---032q_WP K032q  823" xfId="22469"/>
    <cellStyle name="_PBC-Ben_FA---032q_WP K032q  823 2" xfId="22470"/>
    <cellStyle name="_PBC-Ben_FA---032q_WP K032q  823 3" xfId="22471"/>
    <cellStyle name="_PBC-Ben_FA---032q_WP K032q  823_addition2003" xfId="16272"/>
    <cellStyle name="_PBC-Ben_FA---032q_WP K032q  823_addition2003 2" xfId="22472"/>
    <cellStyle name="_PBC-Ben_FA---032q_WP K032q  823_addition2003 2 2" xfId="22476"/>
    <cellStyle name="_PBC-Ben_FA---032q_WP K032q  823_addition2003 3" xfId="22478"/>
    <cellStyle name="_PBC-Ben_FA---032q_WP K032q  823_addition2003 3 2" xfId="6632"/>
    <cellStyle name="_PBC-Ben_FA---032q_WP K032q  823_addition2003 4" xfId="22479"/>
    <cellStyle name="_PBC-Ben_FA---032q_WP K032q  823_addition2003 5" xfId="4076"/>
    <cellStyle name="_PBC-Ben_FA---032q_WP K032q  823_Book1" xfId="10110"/>
    <cellStyle name="_PBC-Ben_FA---032q_WP K032q  823_Book1 2" xfId="22480"/>
    <cellStyle name="_PBC-Ben_FA---032q_WP K032q  823_Book1 3" xfId="22481"/>
    <cellStyle name="_PBC-Ben_FA---032q_WP K032q  823_D" xfId="22483"/>
    <cellStyle name="_PBC-Ben_FA---032q_WP K032q  823_D 2" xfId="22484"/>
    <cellStyle name="_PBC-Ben_FA---032q_WP K032q  823_D 2 2" xfId="22485"/>
    <cellStyle name="_PBC-Ben_FA---032q_WP K032q  823_D 3" xfId="22486"/>
    <cellStyle name="_PBC-Ben_FA---032q_WP K032q  823_D 3 2" xfId="3359"/>
    <cellStyle name="_PBC-Ben_FA---032q_WP K032q  823_D 4" xfId="22487"/>
    <cellStyle name="_PBC-Ben_FA---032q_WP K032q  823_D 5" xfId="3025"/>
    <cellStyle name="_PBC-Ben_FA---032q_WP K032q  823_K_YF_Fixed Assets-12.22" xfId="12895"/>
    <cellStyle name="_PBC-Ben_FA---032q_WP K032q  823_K_YF_Fixed Assets-12.22 2" xfId="22488"/>
    <cellStyle name="_PBC-Ben_FA---032q_WP K032q  823_K_YF_Fixed Assets-12.22 2 2" xfId="22489"/>
    <cellStyle name="_PBC-Ben_FA---032q_WP K032q  823_K_YF_Fixed Assets-12.22 3" xfId="22491"/>
    <cellStyle name="_PBC-Ben_FA---032q_WP K032q  823_K_YF_Fixed Assets-12.22 3 2" xfId="22492"/>
    <cellStyle name="_PBC-Ben_FA---032q_WP K032q  823_K_YF_Fixed Assets-12.22 4" xfId="22493"/>
    <cellStyle name="_PBC-Ben_FA---032q_WP K032q  823_K_YF_Fixed Assets-12.22 5" xfId="22494"/>
    <cellStyle name="_PBC-Ben_FA---032q_WP K032q  823_K200-Register &amp; Depreciation-02" xfId="22495"/>
    <cellStyle name="_PBC-Ben_FA---032q_WP K032q  823_K200-Register &amp; Depreciation-02 2" xfId="22496"/>
    <cellStyle name="_PBC-Ben_FA---032q_WP K032q  823_K200-Register &amp; Depreciation-02 2 2" xfId="22497"/>
    <cellStyle name="_PBC-Ben_FA---032q_WP K032q  823_K200-Register &amp; Depreciation-02 3" xfId="22499"/>
    <cellStyle name="_PBC-Ben_FA---032q_WP K032q  823_K200-Register &amp; Depreciation-02 3 2" xfId="22500"/>
    <cellStyle name="_PBC-Ben_FA---032q_WP K032q  823_K200-Register &amp; Depreciation-02 4" xfId="22502"/>
    <cellStyle name="_PBC-Ben_FA---032q_WP K032q  823_K200-Register &amp; Depreciation-02 5" xfId="22504"/>
    <cellStyle name="_PBC-Ben_K_YF_Fixed Assets-12.22" xfId="22506"/>
    <cellStyle name="_PBC-Ben_K_YF_Fixed Assets-12.22 2" xfId="22508"/>
    <cellStyle name="_PBC-Ben_K_YF_Fixed Assets-12.22 3" xfId="21179"/>
    <cellStyle name="_PBC-Ben_K200-Register &amp; Depreciation-02" xfId="11968"/>
    <cellStyle name="_PBC-Ben_K200-Register &amp; Depreciation-02 2" xfId="22510"/>
    <cellStyle name="_PBC-Ben_K200-Register &amp; Depreciation-02 2 2" xfId="22511"/>
    <cellStyle name="_PBC-Ben_K200-Register &amp; Depreciation-02 3" xfId="4712"/>
    <cellStyle name="_PBC-Ben_K200-Register &amp; Depreciation-02 3 2" xfId="21590"/>
    <cellStyle name="_PBC-Ben_K200-Register &amp; Depreciation-02 4" xfId="7398"/>
    <cellStyle name="_PBC-Ben_K200-Register &amp; Depreciation-02 5" xfId="6382"/>
    <cellStyle name="_PBC-Hardclose-Wisecom" xfId="22512"/>
    <cellStyle name="_PBC-Hardclose-Wisecom 2" xfId="22513"/>
    <cellStyle name="_PBC-Hardclose-Wisecom 2 2" xfId="22514"/>
    <cellStyle name="_PBC-Hardclose-Wisecom 3" xfId="22515"/>
    <cellStyle name="_PBC-Hardclose-Wisecom 3 2" xfId="22516"/>
    <cellStyle name="_PBC-Hardclose-Wisecom 4" xfId="22518"/>
    <cellStyle name="_PBC-Hardclose-Wisecom 5" xfId="22519"/>
    <cellStyle name="_PBC-Hardclose-Wisecom_addition2003" xfId="22522"/>
    <cellStyle name="_PBC-Hardclose-Wisecom_addition2003 2" xfId="15624"/>
    <cellStyle name="_PBC-Hardclose-Wisecom_addition2003 2 2" xfId="15630"/>
    <cellStyle name="_PBC-Hardclose-Wisecom_addition2003 3" xfId="15633"/>
    <cellStyle name="_PBC-Hardclose-Wisecom_addition2003 3 2" xfId="15636"/>
    <cellStyle name="_PBC-Hardclose-Wisecom_addition2003 4" xfId="15638"/>
    <cellStyle name="_PBC-Hardclose-Wisecom_addition2003 5" xfId="22523"/>
    <cellStyle name="_PBC-Hardclose-Wisecom_Book1" xfId="13225"/>
    <cellStyle name="_PBC-Hardclose-Wisecom_Book1 2" xfId="13236"/>
    <cellStyle name="_PBC-Hardclose-Wisecom_Book1 2 2" xfId="2343"/>
    <cellStyle name="_PBC-Hardclose-Wisecom_Book1 3" xfId="6187"/>
    <cellStyle name="_PBC-Hardclose-Wisecom_Book1 3 2" xfId="6190"/>
    <cellStyle name="_PBC-Hardclose-Wisecom_Book1 4" xfId="6195"/>
    <cellStyle name="_PBC-Hardclose-Wisecom_Book1 5" xfId="22524"/>
    <cellStyle name="_PBC-Hardclose-Wisecom_D" xfId="22525"/>
    <cellStyle name="_PBC-Hardclose-Wisecom_D 2" xfId="22526"/>
    <cellStyle name="_PBC-Hardclose-Wisecom_D 3" xfId="22527"/>
    <cellStyle name="_PBC-Hardclose-Wisecom_K_YF_Fixed Assets-12.22" xfId="7020"/>
    <cellStyle name="_PBC-Hardclose-Wisecom_K_YF_Fixed Assets-12.22 2" xfId="7022"/>
    <cellStyle name="_PBC-Hardclose-Wisecom_K_YF_Fixed Assets-12.22 3" xfId="22530"/>
    <cellStyle name="_PBC-Hardclose-Wisecom_K200-Register &amp; Depreciation-02" xfId="22532"/>
    <cellStyle name="_PBC-Hardclose-Wisecom_K200-Register &amp; Depreciation-02 2" xfId="22534"/>
    <cellStyle name="_PBC-Hardclose-Wisecom_K200-Register &amp; Depreciation-02 3" xfId="22535"/>
    <cellStyle name="_PBC-liabilities &amp; equity (2004-9.30)tina" xfId="22537"/>
    <cellStyle name="_PBC-liabilities &amp; equity (2004-9.30)tina 2" xfId="22539"/>
    <cellStyle name="_PBC-liabilities &amp; equity (2004-9.30)tina 3" xfId="22542"/>
    <cellStyle name="_PBC-liabilities &amp; equity (2004-9.30)tina_addition2003" xfId="22545"/>
    <cellStyle name="_PBC-liabilities &amp; equity (2004-9.30)tina_addition2003 2" xfId="22548"/>
    <cellStyle name="_PBC-liabilities &amp; equity (2004-9.30)tina_addition2003 2 2" xfId="19056"/>
    <cellStyle name="_PBC-liabilities &amp; equity (2004-9.30)tina_addition2003 3" xfId="22550"/>
    <cellStyle name="_PBC-liabilities &amp; equity (2004-9.30)tina_addition2003 3 2" xfId="22552"/>
    <cellStyle name="_PBC-liabilities &amp; equity (2004-9.30)tina_addition2003 4" xfId="10180"/>
    <cellStyle name="_PBC-liabilities &amp; equity (2004-9.30)tina_addition2003 5" xfId="22553"/>
    <cellStyle name="_PBC-liabilities &amp; equity (2004-9.30)tina_Book1" xfId="22556"/>
    <cellStyle name="_PBC-liabilities &amp; equity (2004-9.30)tina_Book1 2" xfId="10891"/>
    <cellStyle name="_PBC-liabilities &amp; equity (2004-9.30)tina_Book1 3" xfId="22558"/>
    <cellStyle name="_PBC-liabilities &amp; equity (2004-9.30)tina_D" xfId="22561"/>
    <cellStyle name="_PBC-liabilities &amp; equity (2004-9.30)tina_D 2" xfId="22562"/>
    <cellStyle name="_PBC-liabilities &amp; equity (2004-9.30)tina_D 2 2" xfId="22564"/>
    <cellStyle name="_PBC-liabilities &amp; equity (2004-9.30)tina_D 3" xfId="22566"/>
    <cellStyle name="_PBC-liabilities &amp; equity (2004-9.30)tina_D 3 2" xfId="22568"/>
    <cellStyle name="_PBC-liabilities &amp; equity (2004-9.30)tina_D 4" xfId="22570"/>
    <cellStyle name="_PBC-liabilities &amp; equity (2004-9.30)tina_D 5" xfId="22572"/>
    <cellStyle name="_PBC-liabilities &amp; equity (2004-9.30)tina_K_YF_Fixed Assets-12.22" xfId="22575"/>
    <cellStyle name="_PBC-liabilities &amp; equity (2004-9.30)tina_K_YF_Fixed Assets-12.22 2" xfId="22577"/>
    <cellStyle name="_PBC-liabilities &amp; equity (2004-9.30)tina_K_YF_Fixed Assets-12.22 3" xfId="22578"/>
    <cellStyle name="_PBC-liabilities &amp; equity (2004-9.30)tina_K200-Register &amp; Depreciation-02" xfId="22579"/>
    <cellStyle name="_PBC-liabilities &amp; equity (2004-9.30)tina_K200-Register &amp; Depreciation-02 2" xfId="22580"/>
    <cellStyle name="_PBC-liabilities &amp; equity (2004-9.30)tina_K200-Register &amp; Depreciation-02 3" xfId="22581"/>
    <cellStyle name="_PMTE (23.1.07)" xfId="22582"/>
    <cellStyle name="_PMTE (23.1.07) 2" xfId="22583"/>
    <cellStyle name="_PMTE (8.1.07)" xfId="2477"/>
    <cellStyle name="_PMTE (8.1.07) 2" xfId="2492"/>
    <cellStyle name="_Potential adj (MY)" xfId="4273"/>
    <cellStyle name="_Potential adj (MY) 2" xfId="4287"/>
    <cellStyle name="_P-search for" xfId="22585"/>
    <cellStyle name="_P-search for 2" xfId="22586"/>
    <cellStyle name="_PUD by company and by projects (11.4.07) (Tied to prospectus)" xfId="22587"/>
    <cellStyle name="_PUD by company and by projects (11.4.07) (Tied to prospectus) 2" xfId="21615"/>
    <cellStyle name="_PUD movement" xfId="22588"/>
    <cellStyle name="_PUD movement 2" xfId="9433"/>
    <cellStyle name="_Q-30-Sep-2005" xfId="22589"/>
    <cellStyle name="_Q-30-Sep-2005 2" xfId="22591"/>
    <cellStyle name="_Qingdao RPT" xfId="22593"/>
    <cellStyle name="_Qingdao RPT 2" xfId="19824"/>
    <cellStyle name="_Qingdao RPT_2006年审计待处理事项清单" xfId="22594"/>
    <cellStyle name="_Qingdao RPT_2006年审计待处理事项清单 2" xfId="22595"/>
    <cellStyle name="_Qingdao RPT_2006年审计待处理事项清单_Evergreen Consolidation (RMB)-1118AM" xfId="17122"/>
    <cellStyle name="_Qingdao RPT_2006年审计待处理事项清单_Evergreen Consolidation (RMB)-1118AM 2" xfId="22596"/>
    <cellStyle name="_Qingdao RPT_Evergreen Consolidation (RMB)-1118AM" xfId="22597"/>
    <cellStyle name="_Qingdao RPT_Evergreen Consolidation (RMB)-1118AM 2" xfId="22598"/>
    <cellStyle name="_Qingdao RPT_F - HeJing Developer" xfId="22599"/>
    <cellStyle name="_Qingdao RPT_F - HeJing Developer 2" xfId="22602"/>
    <cellStyle name="_Qingdao RPT_F - HeJing Developer 2006" xfId="22603"/>
    <cellStyle name="_Qingdao RPT_F - HeJing Developer 2006 2" xfId="19033"/>
    <cellStyle name="_Qingdao RPT_F - HeJing Developer 2006_Evergreen Consolidation (RMB)-1118AM" xfId="22604"/>
    <cellStyle name="_Qingdao RPT_F - HeJing Developer 2006_Evergreen Consolidation (RMB)-1118AM 2" xfId="18391"/>
    <cellStyle name="_Qingdao RPT_F - HeJing Developer_Evergreen Consolidation (RMB)-1118AM" xfId="22606"/>
    <cellStyle name="_Qingdao RPT_F - HeJing Developer_Evergreen Consolidation (RMB)-1118AM 2" xfId="22607"/>
    <cellStyle name="_Qingdao RPT_OP OR Confirmation list to be sent @23.5.07" xfId="22610"/>
    <cellStyle name="_Qingdao RPT_OP OR Confirmation list to be sent @23.5.07 2" xfId="22611"/>
    <cellStyle name="_Qingdao RPT_OP OR Confirmation list to be sent @23.5.07_Evergreen Consolidation (RMB)-1118AM" xfId="1167"/>
    <cellStyle name="_Qingdao RPT_OP OR Confirmation list to be sent @23.5.07_Evergreen Consolidation (RMB)-1118AM 2" xfId="22612"/>
    <cellStyle name="_Qingdao RPT_P - HeJing Developer (06)" xfId="22613"/>
    <cellStyle name="_Qingdao RPT_P - HeJing Developer (06) 2" xfId="22614"/>
    <cellStyle name="_Qingdao RPT_P - HeJing Developer (06)_Evergreen Consolidation (RMB)-1118AM" xfId="22615"/>
    <cellStyle name="_Qingdao RPT_P - HeJing Developer (06)_Evergreen Consolidation (RMB)-1118AM 2" xfId="22616"/>
    <cellStyle name="_Qingdao RPT_P - HeJing Developer 2006 (MY) 15.2.07" xfId="3564"/>
    <cellStyle name="_Qingdao RPT_P - HeJing Developer 2006 (MY) 15.2.07 2" xfId="3567"/>
    <cellStyle name="_Qingdao RPT_P - HeJing Developer 2006 (MY) 15.2.07_Evergreen Consolidation (RMB)-1118AM" xfId="22617"/>
    <cellStyle name="_Qingdao RPT_P - HeJing Developer 2006 (MY) 15.2.07_Evergreen Consolidation (RMB)-1118AM 2" xfId="22619"/>
    <cellStyle name="_Qingdao RPT_P - HeJing Developer 2006 (MY) 3.2.07" xfId="22620"/>
    <cellStyle name="_Qingdao RPT_P - HeJing Developer 2006 (MY) 3.2.07 2" xfId="22621"/>
    <cellStyle name="_Qingdao RPT_P - HeJing Developer 2006 (MY) 3.2.07_Evergreen Consolidation (RMB)-1118AM" xfId="22622"/>
    <cellStyle name="_Qingdao RPT_P - HeJing Developer 2006 (MY) 3.2.07_Evergreen Consolidation (RMB)-1118AM 2" xfId="22623"/>
    <cellStyle name="_Qingdao RPT_P_HeJing Developer" xfId="22624"/>
    <cellStyle name="_Qingdao RPT_P_HeJing Developer 2" xfId="22627"/>
    <cellStyle name="_Qingdao RPT_P_HeJing Developer_Evergreen Consolidation (RMB)-1118AM" xfId="22631"/>
    <cellStyle name="_Qingdao RPT_P_HeJing Developer_Evergreen Consolidation (RMB)-1118AM 2" xfId="22633"/>
    <cellStyle name="_Qingdao RPT_QD Haier WM - P800 provision for warranty" xfId="22635"/>
    <cellStyle name="_Qingdao RPT_QD Haier WM - P800 provision for warranty 2" xfId="22075"/>
    <cellStyle name="_Qingdao RPT_QD Haier WM - P800 provision for warranty_2006年审计待处理事项清单" xfId="11721"/>
    <cellStyle name="_Qingdao RPT_QD Haier WM - P800 provision for warranty_2006年审计待处理事项清单 2" xfId="15162"/>
    <cellStyle name="_Qingdao RPT_QD Haier WM - P800 provision for warranty_2006年审计待处理事项清单_Evergreen Consolidation (RMB)-1118AM" xfId="22636"/>
    <cellStyle name="_Qingdao RPT_QD Haier WM - P800 provision for warranty_2006年审计待处理事项清单_Evergreen Consolidation (RMB)-1118AM 2" xfId="22638"/>
    <cellStyle name="_Qingdao RPT_QD Haier WM - P800 provision for warranty_Evergreen Consolidation (RMB)-1118AM" xfId="22640"/>
    <cellStyle name="_Qingdao RPT_QD Haier WM - P800 provision for warranty_Evergreen Consolidation (RMB)-1118AM 2" xfId="22642"/>
    <cellStyle name="_Qingdao RPT_QD Haier WM - P800 provision for warranty_F - HeJing Developer" xfId="2750"/>
    <cellStyle name="_Qingdao RPT_QD Haier WM - P800 provision for warranty_F - HeJing Developer 2" xfId="5793"/>
    <cellStyle name="_Qingdao RPT_QD Haier WM - P800 provision for warranty_F - HeJing Developer 2006" xfId="22644"/>
    <cellStyle name="_Qingdao RPT_QD Haier WM - P800 provision for warranty_F - HeJing Developer 2006 2" xfId="17264"/>
    <cellStyle name="_Qingdao RPT_QD Haier WM - P800 provision for warranty_F - HeJing Developer 2006_Evergreen Consolidation (RMB)-1118AM" xfId="22645"/>
    <cellStyle name="_Qingdao RPT_QD Haier WM - P800 provision for warranty_F - HeJing Developer 2006_Evergreen Consolidation (RMB)-1118AM 2" xfId="7755"/>
    <cellStyle name="_Qingdao RPT_QD Haier WM - P800 provision for warranty_F - HeJing Developer_Evergreen Consolidation (RMB)-1118AM" xfId="22647"/>
    <cellStyle name="_Qingdao RPT_QD Haier WM - P800 provision for warranty_F - HeJing Developer_Evergreen Consolidation (RMB)-1118AM 2" xfId="22648"/>
    <cellStyle name="_Qingdao RPT_QD Haier WM - P800 provision for warranty_OP OR Confirmation list to be sent @23.5.07" xfId="7569"/>
    <cellStyle name="_Qingdao RPT_QD Haier WM - P800 provision for warranty_OP OR Confirmation list to be sent @23.5.07 2" xfId="11577"/>
    <cellStyle name="_Qingdao RPT_QD Haier WM - P800 provision for warranty_OP OR Confirmation list to be sent @23.5.07_Evergreen Consolidation (RMB)-1118AM" xfId="6906"/>
    <cellStyle name="_Qingdao RPT_QD Haier WM - P800 provision for warranty_OP OR Confirmation list to be sent @23.5.07_Evergreen Consolidation (RMB)-1118AM 2" xfId="6910"/>
    <cellStyle name="_Qingdao RPT_QD Haier WM - P800 provision for warranty_P - HeJing Developer (06)" xfId="3199"/>
    <cellStyle name="_Qingdao RPT_QD Haier WM - P800 provision for warranty_P - HeJing Developer (06) 2" xfId="22650"/>
    <cellStyle name="_Qingdao RPT_QD Haier WM - P800 provision for warranty_P - HeJing Developer (06)_Evergreen Consolidation (RMB)-1118AM" xfId="22652"/>
    <cellStyle name="_Qingdao RPT_QD Haier WM - P800 provision for warranty_P - HeJing Developer (06)_Evergreen Consolidation (RMB)-1118AM 2" xfId="22653"/>
    <cellStyle name="_Qingdao RPT_QD Haier WM - P800 provision for warranty_P - HeJing Developer 2006 (MY) 15.2.07" xfId="14860"/>
    <cellStyle name="_Qingdao RPT_QD Haier WM - P800 provision for warranty_P - HeJing Developer 2006 (MY) 15.2.07 2" xfId="22655"/>
    <cellStyle name="_Qingdao RPT_QD Haier WM - P800 provision for warranty_P - HeJing Developer 2006 (MY) 15.2.07_Evergreen Consolidation (RMB)-1118AM" xfId="15135"/>
    <cellStyle name="_Qingdao RPT_QD Haier WM - P800 provision for warranty_P - HeJing Developer 2006 (MY) 15.2.07_Evergreen Consolidation (RMB)-1118AM 2" xfId="22657"/>
    <cellStyle name="_Qingdao RPT_QD Haier WM - P800 provision for warranty_P - HeJing Developer 2006 (MY) 3.2.07" xfId="14935"/>
    <cellStyle name="_Qingdao RPT_QD Haier WM - P800 provision for warranty_P - HeJing Developer 2006 (MY) 3.2.07 2" xfId="22659"/>
    <cellStyle name="_Qingdao RPT_QD Haier WM - P800 provision for warranty_P - HeJing Developer 2006 (MY) 3.2.07_Evergreen Consolidation (RMB)-1118AM" xfId="22661"/>
    <cellStyle name="_Qingdao RPT_QD Haier WM - P800 provision for warranty_P - HeJing Developer 2006 (MY) 3.2.07_Evergreen Consolidation (RMB)-1118AM 2" xfId="11272"/>
    <cellStyle name="_Qingdao RPT_QD Haier WM - P800 provision for warranty_P_HeJing Developer" xfId="22662"/>
    <cellStyle name="_Qingdao RPT_QD Haier WM - P800 provision for warranty_P_HeJing Developer 2" xfId="22664"/>
    <cellStyle name="_Qingdao RPT_QD Haier WM - P800 provision for warranty_P_HeJing Developer_Evergreen Consolidation (RMB)-1118AM" xfId="22665"/>
    <cellStyle name="_Qingdao RPT_QD Haier WM - P800 provision for warranty_P_HeJing Developer_Evergreen Consolidation (RMB)-1118AM 2" xfId="22666"/>
    <cellStyle name="_Qingdao RPT_QD Haier WM - P800 provision for warranty_Rental re-test 2005" xfId="22667"/>
    <cellStyle name="_Qingdao RPT_QD Haier WM - P800 provision for warranty_Rental re-test 2005 2" xfId="19318"/>
    <cellStyle name="_Qingdao RPT_QD Haier WM - P800 provision for warranty_Rental re-test 2005_Evergreen Consolidation (RMB)-1118AM" xfId="22668"/>
    <cellStyle name="_Qingdao RPT_QD Haier WM - P800 provision for warranty_Rental re-test 2005_Evergreen Consolidation (RMB)-1118AM 2" xfId="22671"/>
    <cellStyle name="_Qingdao RPT_QD Haier WM - P800 provision for warranty_合景" xfId="22680"/>
    <cellStyle name="_Qingdao RPT_QD Haier WM - P800 provision for warranty_合景 2" xfId="17175"/>
    <cellStyle name="_Qingdao RPT_QD Haier WM - P800 provision for warranty_合景_Evergreen Consolidation (RMB)-1118AM" xfId="22681"/>
    <cellStyle name="_Qingdao RPT_QD Haier WM - P800 provision for warranty_合景_Evergreen Consolidation (RMB)-1118AM 2" xfId="22683"/>
    <cellStyle name="_Qingdao RPT_QD Haier WM - P800 provision for warranty_合景泰富集團 - 待處理清單  (13.4.07)" xfId="22684"/>
    <cellStyle name="_Qingdao RPT_QD Haier WM - P800 provision for warranty_合景泰富集團 - 待處理清單  (13.4.07) 2" xfId="22685"/>
    <cellStyle name="_Qingdao RPT_QD Haier WM - P800 provision for warranty_合景泰富集團 - 待處理清單  (13.4.07)_Evergreen Consolidation (RMB)-1118AM" xfId="4379"/>
    <cellStyle name="_Qingdao RPT_QD Haier WM - P800 provision for warranty_合景泰富集團 - 待處理清單  (13.4.07)_Evergreen Consolidation (RMB)-1118AM 2" xfId="5970"/>
    <cellStyle name="_Qingdao RPT_QD Haier WM - P800 provision for warranty_合景泰富集團 - 待處理清單  (27.1.07)" xfId="22686"/>
    <cellStyle name="_Qingdao RPT_QD Haier WM - P800 provision for warranty_合景泰富集團 - 待處理清單  (27.1.07) 2" xfId="22690"/>
    <cellStyle name="_Qingdao RPT_QD Haier WM - P800 provision for warranty_合景泰富集團 - 待處理清單  (27.1.07)_Evergreen Consolidation (RMB)-1118AM" xfId="22692"/>
    <cellStyle name="_Qingdao RPT_QD Haier WM - P800 provision for warranty_合景泰富集團 - 待處理清單  (27.1.07)_Evergreen Consolidation (RMB)-1118AM 2" xfId="22695"/>
    <cellStyle name="_Qingdao RPT_QD Haier WM - P800 provision for warranty_待處理事项 - 所有公司 (2006年11月8日)  Discussion with KONG" xfId="22673"/>
    <cellStyle name="_Qingdao RPT_QD Haier WM - P800 provision for warranty_待處理事项 - 所有公司 (2006年11月8日)  Discussion with KONG 2" xfId="22675"/>
    <cellStyle name="_Qingdao RPT_QD Haier WM - P800 provision for warranty_待處理事项 - 所有公司 (2006年11月8日)  Discussion with KONG_Evergreen Consolidation (RMB)-1118AM" xfId="22677"/>
    <cellStyle name="_Qingdao RPT_QD Haier WM - P800 provision for warranty_待處理事项 - 所有公司 (2006年11月8日)  Discussion with KONG_Evergreen Consolidation (RMB)-1118AM 2" xfId="22678"/>
    <cellStyle name="_Qingdao RPT_Rental re-test 2005" xfId="9975"/>
    <cellStyle name="_Qingdao RPT_Rental re-test 2005 2" xfId="22697"/>
    <cellStyle name="_Qingdao RPT_Rental re-test 2005_Evergreen Consolidation (RMB)-1118AM" xfId="22698"/>
    <cellStyle name="_Qingdao RPT_Rental re-test 2005_Evergreen Consolidation (RMB)-1118AM 2" xfId="12114"/>
    <cellStyle name="_Qingdao RPT_合景" xfId="3605"/>
    <cellStyle name="_Qingdao RPT_合景 2" xfId="22711"/>
    <cellStyle name="_Qingdao RPT_合景_Evergreen Consolidation (RMB)-1118AM" xfId="16529"/>
    <cellStyle name="_Qingdao RPT_合景_Evergreen Consolidation (RMB)-1118AM 2" xfId="22714"/>
    <cellStyle name="_Qingdao RPT_合景泰富集團 - 待處理清單  (13.4.07)" xfId="22715"/>
    <cellStyle name="_Qingdao RPT_合景泰富集團 - 待處理清單  (13.4.07) 2" xfId="22716"/>
    <cellStyle name="_Qingdao RPT_合景泰富集團 - 待處理清單  (13.4.07)_Evergreen Consolidation (RMB)-1118AM" xfId="6104"/>
    <cellStyle name="_Qingdao RPT_合景泰富集團 - 待處理清單  (13.4.07)_Evergreen Consolidation (RMB)-1118AM 2" xfId="6529"/>
    <cellStyle name="_Qingdao RPT_合景泰富集團 - 待處理清單  (27.1.07)" xfId="22717"/>
    <cellStyle name="_Qingdao RPT_合景泰富集團 - 待處理清單  (27.1.07) 2" xfId="22719"/>
    <cellStyle name="_Qingdao RPT_合景泰富集團 - 待處理清單  (27.1.07)_Evergreen Consolidation (RMB)-1118AM" xfId="22720"/>
    <cellStyle name="_Qingdao RPT_合景泰富集團 - 待處理清單  (27.1.07)_Evergreen Consolidation (RMB)-1118AM 2" xfId="20645"/>
    <cellStyle name="_Qingdao RPT_待處理事项 - 所有公司 (2006年11月8日)  Discussion with KONG" xfId="22701"/>
    <cellStyle name="_Qingdao RPT_待處理事项 - 所有公司 (2006年11月8日)  Discussion with KONG 2" xfId="22705"/>
    <cellStyle name="_Qingdao RPT_待處理事项 - 所有公司 (2006年11月8日)  Discussion with KONG_Evergreen Consolidation (RMB)-1118AM" xfId="22707"/>
    <cellStyle name="_Qingdao RPT_待處理事项 - 所有公司 (2006年11月8日)  Discussion with KONG_Evergreen Consolidation (RMB)-1118AM 2" xfId="22709"/>
    <cellStyle name="_questions for 北瑞" xfId="22722"/>
    <cellStyle name="_questions for 北瑞 2" xfId="22724"/>
    <cellStyle name="_questions for 北瑞_2006年佛山车轮审计资料（安永）" xfId="22728"/>
    <cellStyle name="_questions for 北瑞_2006年佛山车轮审计资料（安永） 2" xfId="22730"/>
    <cellStyle name="_questions for 北瑞_2006年佛山车轮审计资料（安永）_OS of F09" xfId="21286"/>
    <cellStyle name="_questions for 北瑞_2006年佛山车轮审计资料（安永）_OS of F09 2" xfId="22733"/>
    <cellStyle name="_questions for 北瑞_OS of F09" xfId="22734"/>
    <cellStyle name="_questions for 北瑞_OS of F09 2" xfId="4964"/>
    <cellStyle name="_questions for 北瑞_公司信息（往来款函证）" xfId="22735"/>
    <cellStyle name="_questions for 北瑞_公司信息（往来款函证） 2" xfId="22736"/>
    <cellStyle name="_questions for 北瑞_公司信息（往来款函证）_2006年佛山车轮审计资料（安永）" xfId="22737"/>
    <cellStyle name="_questions for 北瑞_公司信息（往来款函证）_2006年佛山车轮审计资料（安永） 2" xfId="22740"/>
    <cellStyle name="_questions for 北瑞_公司信息（往来款函证）_2006年佛山车轮审计资料（安永）_OS of F09" xfId="22745"/>
    <cellStyle name="_questions for 北瑞_公司信息（往来款函证）_2006年佛山车轮审计资料（安永）_OS of F09 2" xfId="19789"/>
    <cellStyle name="_questions for 北瑞_公司信息（往来款函证）_OS of F09" xfId="14133"/>
    <cellStyle name="_questions for 北瑞_公司信息（往来款函证）_OS of F09 2" xfId="22746"/>
    <cellStyle name="_questions for 华能" xfId="14017"/>
    <cellStyle name="_questions for 华能 2" xfId="8731"/>
    <cellStyle name="_questions for 华能_2006年佛山车轮审计资料（安永）" xfId="8375"/>
    <cellStyle name="_questions for 华能_2006年佛山车轮审计资料（安永） 2" xfId="22747"/>
    <cellStyle name="_questions for 华能_2006年佛山车轮审计资料（安永）_OS of F09" xfId="2519"/>
    <cellStyle name="_questions for 华能_2006年佛山车轮审计资料（安永）_OS of F09 2" xfId="2529"/>
    <cellStyle name="_questions for 华能_OS of F09" xfId="22749"/>
    <cellStyle name="_questions for 华能_OS of F09 2" xfId="22752"/>
    <cellStyle name="_questions for 华能_公司信息（往来款函证）" xfId="19297"/>
    <cellStyle name="_questions for 华能_公司信息（往来款函证） 2" xfId="22755"/>
    <cellStyle name="_questions for 华能_公司信息（往来款函证）_2006年佛山车轮审计资料（安永）" xfId="22757"/>
    <cellStyle name="_questions for 华能_公司信息（往来款函证）_2006年佛山车轮审计资料（安永） 2" xfId="22758"/>
    <cellStyle name="_questions for 华能_公司信息（往来款函证）_2006年佛山车轮审计资料（安永）_OS of F09" xfId="22760"/>
    <cellStyle name="_questions for 华能_公司信息（往来款函证）_2006年佛山车轮审计资料（安永）_OS of F09 2" xfId="22762"/>
    <cellStyle name="_questions for 华能_公司信息（往来款函证）_OS of F09" xfId="22763"/>
    <cellStyle name="_questions for 华能_公司信息（往来款函证）_OS of F09 2" xfId="22766"/>
    <cellStyle name="_Recognition of sales 0807" xfId="22767"/>
    <cellStyle name="_Recognition of sales 0807 2" xfId="22768"/>
    <cellStyle name="_Relief Package" xfId="22769"/>
    <cellStyle name="_Relief Package 2" xfId="8204"/>
    <cellStyle name="_reporting K&amp;J" xfId="22770"/>
    <cellStyle name="_reporting K&amp;J 05" xfId="758"/>
    <cellStyle name="_reporting K&amp;J 05 2" xfId="6256"/>
    <cellStyle name="_reporting K&amp;J 05 2 2" xfId="15932"/>
    <cellStyle name="_reporting K&amp;J 05 3" xfId="15995"/>
    <cellStyle name="_reporting K&amp;J 05 3 2" xfId="16000"/>
    <cellStyle name="_reporting K&amp;J 05 4" xfId="22772"/>
    <cellStyle name="_reporting K&amp;J 05 5" xfId="9744"/>
    <cellStyle name="_reporting K&amp;J 05_disclousure need provide by management" xfId="22774"/>
    <cellStyle name="_reporting K&amp;J 05_disclousure need provide by management 2" xfId="22775"/>
    <cellStyle name="_reporting K&amp;J 05_disclousure need provide by management 2 2" xfId="22776"/>
    <cellStyle name="_reporting K&amp;J 05_disclousure need provide by management 3" xfId="22777"/>
    <cellStyle name="_reporting K&amp;J 05_disclousure need provide by management 3 2" xfId="22778"/>
    <cellStyle name="_reporting K&amp;J 05_disclousure need provide by management 4" xfId="22779"/>
    <cellStyle name="_reporting K&amp;J 05_disclousure need provide by management 5" xfId="21341"/>
    <cellStyle name="_reporting K&amp;J 05_YTH EY Reporting Package-2005-james" xfId="22782"/>
    <cellStyle name="_reporting K&amp;J 05_YTH EY Reporting Package-2005-james 2" xfId="14419"/>
    <cellStyle name="_reporting K&amp;J 05_YTH EY Reporting Package-2005-james 3" xfId="22783"/>
    <cellStyle name="_reporting K&amp;J 2" xfId="22784"/>
    <cellStyle name="_reporting K&amp;J 2 2" xfId="12225"/>
    <cellStyle name="_reporting K&amp;J 3" xfId="22785"/>
    <cellStyle name="_reporting K&amp;J 3 2" xfId="22786"/>
    <cellStyle name="_reporting K&amp;J 4" xfId="22788"/>
    <cellStyle name="_reporting K&amp;J 5" xfId="22789"/>
    <cellStyle name="_reporting K&amp;J_disclousure need provide by management" xfId="22791"/>
    <cellStyle name="_reporting K&amp;J_disclousure need provide by management 2" xfId="22792"/>
    <cellStyle name="_reporting K&amp;J_disclousure need provide by management 2 2" xfId="5327"/>
    <cellStyle name="_reporting K&amp;J_disclousure need provide by management 3" xfId="22793"/>
    <cellStyle name="_reporting K&amp;J_disclousure need provide by management 3 2" xfId="22794"/>
    <cellStyle name="_reporting K&amp;J_disclousure need provide by management 4" xfId="13185"/>
    <cellStyle name="_reporting K&amp;J_disclousure need provide by management 5" xfId="22796"/>
    <cellStyle name="_reporting K&amp;J_YTH EY Reporting Package-2005-james" xfId="22798"/>
    <cellStyle name="_reporting K&amp;J_YTH EY Reporting Package-2005-james 2" xfId="22800"/>
    <cellStyle name="_reporting K&amp;J_YTH EY Reporting Package-2005-james 2 2" xfId="16479"/>
    <cellStyle name="_reporting K&amp;J_YTH EY Reporting Package-2005-james 3" xfId="22801"/>
    <cellStyle name="_reporting K&amp;J_YTH EY Reporting Package-2005-james 3 2" xfId="22802"/>
    <cellStyle name="_reporting K&amp;J_YTH EY Reporting Package-2005-james 4" xfId="22804"/>
    <cellStyle name="_reporting K&amp;J_YTH EY Reporting Package-2005-james 5" xfId="22805"/>
    <cellStyle name="_rev.adj 2005" xfId="22807"/>
    <cellStyle name="_rev.adj 2005 2" xfId="22808"/>
    <cellStyle name="_rev.adj 2005_2006年佛山车轮审计资料（安永）" xfId="22810"/>
    <cellStyle name="_rev.adj 2005_2006年佛山车轮审计资料（安永） 2" xfId="22812"/>
    <cellStyle name="_rev.adj 2005_2006年佛山车轮审计资料（安永）_OS of F09" xfId="6603"/>
    <cellStyle name="_rev.adj 2005_2006年佛山车轮审计资料（安永）_OS of F09 2" xfId="6605"/>
    <cellStyle name="_rev.adj 2005_OS of F09" xfId="22813"/>
    <cellStyle name="_rev.adj 2005_OS of F09 2" xfId="22815"/>
    <cellStyle name="_Reverse posting of local auditor's adjustment" xfId="22817"/>
    <cellStyle name="_Reverse posting of local auditor's adjustment 2" xfId="22819"/>
    <cellStyle name="_Reverse posting of local auditor's adjustment 3" xfId="22820"/>
    <cellStyle name="_Reverse posting of local auditor's adjustment_addition2003" xfId="22821"/>
    <cellStyle name="_Reverse posting of local auditor's adjustment_addition2003 2" xfId="22822"/>
    <cellStyle name="_Reverse posting of local auditor's adjustment_addition2003 2 2" xfId="22823"/>
    <cellStyle name="_Reverse posting of local auditor's adjustment_addition2003 3" xfId="14053"/>
    <cellStyle name="_Reverse posting of local auditor's adjustment_addition2003 3 2" xfId="14058"/>
    <cellStyle name="_Reverse posting of local auditor's adjustment_addition2003 4" xfId="22825"/>
    <cellStyle name="_Reverse posting of local auditor's adjustment_addition2003 5" xfId="22826"/>
    <cellStyle name="_Reverse posting of local auditor's adjustment_Book1" xfId="22829"/>
    <cellStyle name="_Reverse posting of local auditor's adjustment_Book1 2" xfId="22830"/>
    <cellStyle name="_Reverse posting of local auditor's adjustment_Book1 3" xfId="22832"/>
    <cellStyle name="_Reverse posting of local auditor's adjustment_D" xfId="22833"/>
    <cellStyle name="_Reverse posting of local auditor's adjustment_D 2" xfId="22834"/>
    <cellStyle name="_Reverse posting of local auditor's adjustment_D 3" xfId="22835"/>
    <cellStyle name="_Reverse posting of local auditor's adjustment_DEG- K - Fixed Assets" xfId="22837"/>
    <cellStyle name="_Reverse posting of local auditor's adjustment_DEG- K - Fixed Assets 2" xfId="22838"/>
    <cellStyle name="_Reverse posting of local auditor's adjustment_DEG- K - Fixed Assets 2 2" xfId="22840"/>
    <cellStyle name="_Reverse posting of local auditor's adjustment_DEG- K - Fixed Assets 3" xfId="22842"/>
    <cellStyle name="_Reverse posting of local auditor's adjustment_DEG- K - Fixed Assets 3 2" xfId="22843"/>
    <cellStyle name="_Reverse posting of local auditor's adjustment_DEG- K - Fixed Assets 4" xfId="21436"/>
    <cellStyle name="_Reverse posting of local auditor's adjustment_DEG- K - Fixed Assets 5" xfId="22845"/>
    <cellStyle name="_Reverse posting of local auditor's adjustment_DEG- K - Fixed Assets_K_YF_Fixed Assets-12.13" xfId="22847"/>
    <cellStyle name="_Reverse posting of local auditor's adjustment_DEG- K - Fixed Assets_K_YF_Fixed Assets-12.13 2" xfId="22850"/>
    <cellStyle name="_Reverse posting of local auditor's adjustment_DEG- K - Fixed Assets_K_YF_Fixed Assets-12.13 2 2" xfId="22852"/>
    <cellStyle name="_Reverse posting of local auditor's adjustment_DEG- K - Fixed Assets_K_YF_Fixed Assets-12.13 3" xfId="22854"/>
    <cellStyle name="_Reverse posting of local auditor's adjustment_DEG- K - Fixed Assets_K_YF_Fixed Assets-12.13 3 2" xfId="14706"/>
    <cellStyle name="_Reverse posting of local auditor's adjustment_DEG- K - Fixed Assets_K_YF_Fixed Assets-12.13 4" xfId="7333"/>
    <cellStyle name="_Reverse posting of local auditor's adjustment_DEG- K - Fixed Assets_K_YF_Fixed Assets-12.13 5" xfId="9783"/>
    <cellStyle name="_Reverse posting of local auditor's adjustment_DEG- K - Fixed Assets_K_YF_Fixed Assets-12.13_addition2003" xfId="22856"/>
    <cellStyle name="_Reverse posting of local auditor's adjustment_DEG- K - Fixed Assets_K_YF_Fixed Assets-12.13_addition2003 2" xfId="22857"/>
    <cellStyle name="_Reverse posting of local auditor's adjustment_DEG- K - Fixed Assets_K_YF_Fixed Assets-12.13_addition2003 3" xfId="1378"/>
    <cellStyle name="_Reverse posting of local auditor's adjustment_DEG- K - Fixed Assets_K_YF_Fixed Assets-12.13_Book1" xfId="22859"/>
    <cellStyle name="_Reverse posting of local auditor's adjustment_DEG- K - Fixed Assets_K_YF_Fixed Assets-12.13_Book1 2" xfId="22862"/>
    <cellStyle name="_Reverse posting of local auditor's adjustment_DEG- K - Fixed Assets_K_YF_Fixed Assets-12.13_Book1 3" xfId="22863"/>
    <cellStyle name="_Reverse posting of local auditor's adjustment_DEG- K - Fixed Assets_K_YF_Fixed Assets-12.13_D" xfId="6785"/>
    <cellStyle name="_Reverse posting of local auditor's adjustment_DEG- K - Fixed Assets_K_YF_Fixed Assets-12.13_D 2" xfId="22865"/>
    <cellStyle name="_Reverse posting of local auditor's adjustment_DEG- K - Fixed Assets_K_YF_Fixed Assets-12.13_D 2 2" xfId="22866"/>
    <cellStyle name="_Reverse posting of local auditor's adjustment_DEG- K - Fixed Assets_K_YF_Fixed Assets-12.13_D 3" xfId="11451"/>
    <cellStyle name="_Reverse posting of local auditor's adjustment_DEG- K - Fixed Assets_K_YF_Fixed Assets-12.13_D 3 2" xfId="11454"/>
    <cellStyle name="_Reverse posting of local auditor's adjustment_DEG- K - Fixed Assets_K_YF_Fixed Assets-12.13_D 4" xfId="11457"/>
    <cellStyle name="_Reverse posting of local auditor's adjustment_DEG- K - Fixed Assets_K_YF_Fixed Assets-12.13_D 5" xfId="9436"/>
    <cellStyle name="_Reverse posting of local auditor's adjustment_DEG- K - Fixed Assets_K_YF_Fixed Assets-12.13_K_YF_Fixed Assets-12.22" xfId="16832"/>
    <cellStyle name="_Reverse posting of local auditor's adjustment_DEG- K - Fixed Assets_K_YF_Fixed Assets-12.13_K_YF_Fixed Assets-12.22 2" xfId="16834"/>
    <cellStyle name="_Reverse posting of local auditor's adjustment_DEG- K - Fixed Assets_K_YF_Fixed Assets-12.13_K_YF_Fixed Assets-12.22 3" xfId="16837"/>
    <cellStyle name="_Reverse posting of local auditor's adjustment_DEG- K - Fixed Assets_SX-FA-12.14" xfId="22867"/>
    <cellStyle name="_Reverse posting of local auditor's adjustment_DEG- K - Fixed Assets_SX-FA-12.14 2" xfId="22868"/>
    <cellStyle name="_Reverse posting of local auditor's adjustment_DEG- K - Fixed Assets_SX-FA-12.14 2 2" xfId="22869"/>
    <cellStyle name="_Reverse posting of local auditor's adjustment_DEG- K - Fixed Assets_SX-FA-12.14 3" xfId="22870"/>
    <cellStyle name="_Reverse posting of local auditor's adjustment_DEG- K - Fixed Assets_SX-FA-12.14 3 2" xfId="22201"/>
    <cellStyle name="_Reverse posting of local auditor's adjustment_DEG- K - Fixed Assets_SX-FA-12.14 4" xfId="22871"/>
    <cellStyle name="_Reverse posting of local auditor's adjustment_DEG- K - Fixed Assets_SX-FA-12.14 5" xfId="2233"/>
    <cellStyle name="_Reverse posting of local auditor's adjustment_DEG- K - Fixed Assets_SX-FA-12.14_addition2003" xfId="22873"/>
    <cellStyle name="_Reverse posting of local auditor's adjustment_DEG- K - Fixed Assets_SX-FA-12.14_addition2003 2" xfId="22875"/>
    <cellStyle name="_Reverse posting of local auditor's adjustment_DEG- K - Fixed Assets_SX-FA-12.14_addition2003 2 2" xfId="22876"/>
    <cellStyle name="_Reverse posting of local auditor's adjustment_DEG- K - Fixed Assets_SX-FA-12.14_addition2003 3" xfId="22879"/>
    <cellStyle name="_Reverse posting of local auditor's adjustment_DEG- K - Fixed Assets_SX-FA-12.14_addition2003 3 2" xfId="22880"/>
    <cellStyle name="_Reverse posting of local auditor's adjustment_DEG- K - Fixed Assets_SX-FA-12.14_addition2003 4" xfId="6520"/>
    <cellStyle name="_Reverse posting of local auditor's adjustment_DEG- K - Fixed Assets_SX-FA-12.14_addition2003 5" xfId="22882"/>
    <cellStyle name="_Reverse posting of local auditor's adjustment_DEG- K - Fixed Assets_SX-FA-12.14_Book1" xfId="22884"/>
    <cellStyle name="_Reverse posting of local auditor's adjustment_DEG- K - Fixed Assets_SX-FA-12.14_Book1 2" xfId="22885"/>
    <cellStyle name="_Reverse posting of local auditor's adjustment_DEG- K - Fixed Assets_SX-FA-12.14_Book1 2 2" xfId="22886"/>
    <cellStyle name="_Reverse posting of local auditor's adjustment_DEG- K - Fixed Assets_SX-FA-12.14_Book1 3" xfId="22887"/>
    <cellStyle name="_Reverse posting of local auditor's adjustment_DEG- K - Fixed Assets_SX-FA-12.14_Book1 3 2" xfId="22890"/>
    <cellStyle name="_Reverse posting of local auditor's adjustment_DEG- K - Fixed Assets_SX-FA-12.14_Book1 4" xfId="22891"/>
    <cellStyle name="_Reverse posting of local auditor's adjustment_DEG- K - Fixed Assets_SX-FA-12.14_Book1 5" xfId="22895"/>
    <cellStyle name="_Reverse posting of local auditor's adjustment_DEG- K - Fixed Assets_SX-FA-12.14_D" xfId="22897"/>
    <cellStyle name="_Reverse posting of local auditor's adjustment_DEG- K - Fixed Assets_SX-FA-12.14_D 2" xfId="22898"/>
    <cellStyle name="_Reverse posting of local auditor's adjustment_DEG- K - Fixed Assets_SX-FA-12.14_D 3" xfId="22900"/>
    <cellStyle name="_Reverse posting of local auditor's adjustment_DEG- K - Fixed Assets_SX-FA-12.14_K_YF_Fixed Assets-12.22" xfId="22902"/>
    <cellStyle name="_Reverse posting of local auditor's adjustment_DEG- K - Fixed Assets_SX-FA-12.14_K_YF_Fixed Assets-12.22 2" xfId="22903"/>
    <cellStyle name="_Reverse posting of local auditor's adjustment_DEG- K - Fixed Assets_SX-FA-12.14_K_YF_Fixed Assets-12.22 2 2" xfId="22905"/>
    <cellStyle name="_Reverse posting of local auditor's adjustment_DEG- K - Fixed Assets_SX-FA-12.14_K_YF_Fixed Assets-12.22 3" xfId="11177"/>
    <cellStyle name="_Reverse posting of local auditor's adjustment_DEG- K - Fixed Assets_SX-FA-12.14_K_YF_Fixed Assets-12.22 3 2" xfId="21311"/>
    <cellStyle name="_Reverse posting of local auditor's adjustment_DEG- K - Fixed Assets_SX-FA-12.14_K_YF_Fixed Assets-12.22 4" xfId="16434"/>
    <cellStyle name="_Reverse posting of local auditor's adjustment_DEG- K - Fixed Assets_SX-FA-12.14_K_YF_Fixed Assets-12.22 5" xfId="22907"/>
    <cellStyle name="_Reverse posting of local auditor's adjustment_DEG- K - Fixed Assets_YF_K_Fixed assets" xfId="22908"/>
    <cellStyle name="_Reverse posting of local auditor's adjustment_DEG- K - Fixed Assets_YF_K_Fixed Assets 03 &amp; 04" xfId="7665"/>
    <cellStyle name="_Reverse posting of local auditor's adjustment_DEG- K - Fixed Assets_YF_K_Fixed Assets 03 &amp; 04 2" xfId="12352"/>
    <cellStyle name="_Reverse posting of local auditor's adjustment_DEG- K - Fixed Assets_YF_K_Fixed Assets 03 &amp; 04 2 2" xfId="22909"/>
    <cellStyle name="_Reverse posting of local auditor's adjustment_DEG- K - Fixed Assets_YF_K_Fixed Assets 03 &amp; 04 3" xfId="11499"/>
    <cellStyle name="_Reverse posting of local auditor's adjustment_DEG- K - Fixed Assets_YF_K_Fixed Assets 03 &amp; 04 3 2" xfId="11501"/>
    <cellStyle name="_Reverse posting of local auditor's adjustment_DEG- K - Fixed Assets_YF_K_Fixed Assets 03 &amp; 04 4" xfId="11502"/>
    <cellStyle name="_Reverse posting of local auditor's adjustment_DEG- K - Fixed Assets_YF_K_Fixed Assets 03 &amp; 04 5" xfId="18172"/>
    <cellStyle name="_Reverse posting of local auditor's adjustment_DEG- K - Fixed Assets_YF_K_Fixed Assets 03 &amp; 04_addition2003" xfId="22912"/>
    <cellStyle name="_Reverse posting of local auditor's adjustment_DEG- K - Fixed Assets_YF_K_Fixed Assets 03 &amp; 04_addition2003 2" xfId="22914"/>
    <cellStyle name="_Reverse posting of local auditor's adjustment_DEG- K - Fixed Assets_YF_K_Fixed Assets 03 &amp; 04_addition2003 2 2" xfId="22917"/>
    <cellStyle name="_Reverse posting of local auditor's adjustment_DEG- K - Fixed Assets_YF_K_Fixed Assets 03 &amp; 04_addition2003 3" xfId="20968"/>
    <cellStyle name="_Reverse posting of local auditor's adjustment_DEG- K - Fixed Assets_YF_K_Fixed Assets 03 &amp; 04_addition2003 3 2" xfId="20971"/>
    <cellStyle name="_Reverse posting of local auditor's adjustment_DEG- K - Fixed Assets_YF_K_Fixed Assets 03 &amp; 04_addition2003 4" xfId="20973"/>
    <cellStyle name="_Reverse posting of local auditor's adjustment_DEG- K - Fixed Assets_YF_K_Fixed Assets 03 &amp; 04_addition2003 5" xfId="3071"/>
    <cellStyle name="_Reverse posting of local auditor's adjustment_DEG- K - Fixed Assets_YF_K_Fixed Assets 03 &amp; 04_Book1" xfId="9199"/>
    <cellStyle name="_Reverse posting of local auditor's adjustment_DEG- K - Fixed Assets_YF_K_Fixed Assets 03 &amp; 04_Book1 2" xfId="22918"/>
    <cellStyle name="_Reverse posting of local auditor's adjustment_DEG- K - Fixed Assets_YF_K_Fixed Assets 03 &amp; 04_Book1 3" xfId="22919"/>
    <cellStyle name="_Reverse posting of local auditor's adjustment_DEG- K - Fixed Assets_YF_K_Fixed Assets 03 &amp; 04_D" xfId="22920"/>
    <cellStyle name="_Reverse posting of local auditor's adjustment_DEG- K - Fixed Assets_YF_K_Fixed Assets 03 &amp; 04_D 2" xfId="22921"/>
    <cellStyle name="_Reverse posting of local auditor's adjustment_DEG- K - Fixed Assets_YF_K_Fixed Assets 03 &amp; 04_D 2 2" xfId="22922"/>
    <cellStyle name="_Reverse posting of local auditor's adjustment_DEG- K - Fixed Assets_YF_K_Fixed Assets 03 &amp; 04_D 3" xfId="22923"/>
    <cellStyle name="_Reverse posting of local auditor's adjustment_DEG- K - Fixed Assets_YF_K_Fixed Assets 03 &amp; 04_D 3 2" xfId="22924"/>
    <cellStyle name="_Reverse posting of local auditor's adjustment_DEG- K - Fixed Assets_YF_K_Fixed Assets 03 &amp; 04_D 4" xfId="20744"/>
    <cellStyle name="_Reverse posting of local auditor's adjustment_DEG- K - Fixed Assets_YF_K_Fixed Assets 03 &amp; 04_D 5" xfId="20747"/>
    <cellStyle name="_Reverse posting of local auditor's adjustment_DEG- K - Fixed Assets_YF_K_Fixed Assets 03 &amp; 04_K_YF_Fixed Assets-12.22" xfId="22925"/>
    <cellStyle name="_Reverse posting of local auditor's adjustment_DEG- K - Fixed Assets_YF_K_Fixed Assets 03 &amp; 04_K_YF_Fixed Assets-12.22 2" xfId="22927"/>
    <cellStyle name="_Reverse posting of local auditor's adjustment_DEG- K - Fixed Assets_YF_K_Fixed Assets 03 &amp; 04_K_YF_Fixed Assets-12.22 2 2" xfId="11553"/>
    <cellStyle name="_Reverse posting of local auditor's adjustment_DEG- K - Fixed Assets_YF_K_Fixed Assets 03 &amp; 04_K_YF_Fixed Assets-12.22 3" xfId="22929"/>
    <cellStyle name="_Reverse posting of local auditor's adjustment_DEG- K - Fixed Assets_YF_K_Fixed Assets 03 &amp; 04_K_YF_Fixed Assets-12.22 3 2" xfId="22930"/>
    <cellStyle name="_Reverse posting of local auditor's adjustment_DEG- K - Fixed Assets_YF_K_Fixed Assets 03 &amp; 04_K_YF_Fixed Assets-12.22 4" xfId="22932"/>
    <cellStyle name="_Reverse posting of local auditor's adjustment_DEG- K - Fixed Assets_YF_K_Fixed Assets 03 &amp; 04_K_YF_Fixed Assets-12.22 5" xfId="22934"/>
    <cellStyle name="_Reverse posting of local auditor's adjustment_DEG- K - Fixed Assets_YF_K_Fixed Assets 03 &amp; 04-1" xfId="22936"/>
    <cellStyle name="_Reverse posting of local auditor's adjustment_DEG- K - Fixed Assets_YF_K_Fixed Assets 03 &amp; 04-1 2" xfId="22939"/>
    <cellStyle name="_Reverse posting of local auditor's adjustment_DEG- K - Fixed Assets_YF_K_Fixed Assets 03 &amp; 04-1 2 2" xfId="22940"/>
    <cellStyle name="_Reverse posting of local auditor's adjustment_DEG- K - Fixed Assets_YF_K_Fixed Assets 03 &amp; 04-1 3" xfId="5126"/>
    <cellStyle name="_Reverse posting of local auditor's adjustment_DEG- K - Fixed Assets_YF_K_Fixed Assets 03 &amp; 04-1 3 2" xfId="22942"/>
    <cellStyle name="_Reverse posting of local auditor's adjustment_DEG- K - Fixed Assets_YF_K_Fixed Assets 03 &amp; 04-1 4" xfId="22943"/>
    <cellStyle name="_Reverse posting of local auditor's adjustment_DEG- K - Fixed Assets_YF_K_Fixed Assets 03 &amp; 04-1 5" xfId="22944"/>
    <cellStyle name="_Reverse posting of local auditor's adjustment_DEG- K - Fixed Assets_YF_K_Fixed Assets 03 &amp; 04-1_addition2003" xfId="22945"/>
    <cellStyle name="_Reverse posting of local auditor's adjustment_DEG- K - Fixed Assets_YF_K_Fixed Assets 03 &amp; 04-1_addition2003 2" xfId="22946"/>
    <cellStyle name="_Reverse posting of local auditor's adjustment_DEG- K - Fixed Assets_YF_K_Fixed Assets 03 &amp; 04-1_addition2003 2 2" xfId="22948"/>
    <cellStyle name="_Reverse posting of local auditor's adjustment_DEG- K - Fixed Assets_YF_K_Fixed Assets 03 &amp; 04-1_addition2003 3" xfId="648"/>
    <cellStyle name="_Reverse posting of local auditor's adjustment_DEG- K - Fixed Assets_YF_K_Fixed Assets 03 &amp; 04-1_addition2003 3 2" xfId="15787"/>
    <cellStyle name="_Reverse posting of local auditor's adjustment_DEG- K - Fixed Assets_YF_K_Fixed Assets 03 &amp; 04-1_addition2003 4" xfId="6630"/>
    <cellStyle name="_Reverse posting of local auditor's adjustment_DEG- K - Fixed Assets_YF_K_Fixed Assets 03 &amp; 04-1_addition2003 5" xfId="17434"/>
    <cellStyle name="_Reverse posting of local auditor's adjustment_DEG- K - Fixed Assets_YF_K_Fixed Assets 03 &amp; 04-1_Book1" xfId="19149"/>
    <cellStyle name="_Reverse posting of local auditor's adjustment_DEG- K - Fixed Assets_YF_K_Fixed Assets 03 &amp; 04-1_Book1 2" xfId="19153"/>
    <cellStyle name="_Reverse posting of local auditor's adjustment_DEG- K - Fixed Assets_YF_K_Fixed Assets 03 &amp; 04-1_Book1 2 2" xfId="22949"/>
    <cellStyle name="_Reverse posting of local auditor's adjustment_DEG- K - Fixed Assets_YF_K_Fixed Assets 03 &amp; 04-1_Book1 3" xfId="15221"/>
    <cellStyle name="_Reverse posting of local auditor's adjustment_DEG- K - Fixed Assets_YF_K_Fixed Assets 03 &amp; 04-1_Book1 3 2" xfId="15224"/>
    <cellStyle name="_Reverse posting of local auditor's adjustment_DEG- K - Fixed Assets_YF_K_Fixed Assets 03 &amp; 04-1_Book1 4" xfId="3630"/>
    <cellStyle name="_Reverse posting of local auditor's adjustment_DEG- K - Fixed Assets_YF_K_Fixed Assets 03 &amp; 04-1_Book1 5" xfId="15230"/>
    <cellStyle name="_Reverse posting of local auditor's adjustment_DEG- K - Fixed Assets_YF_K_Fixed Assets 03 &amp; 04-1_D" xfId="4555"/>
    <cellStyle name="_Reverse posting of local auditor's adjustment_DEG- K - Fixed Assets_YF_K_Fixed Assets 03 &amp; 04-1_D 2" xfId="9908"/>
    <cellStyle name="_Reverse posting of local auditor's adjustment_DEG- K - Fixed Assets_YF_K_Fixed Assets 03 &amp; 04-1_D 3" xfId="22950"/>
    <cellStyle name="_Reverse posting of local auditor's adjustment_DEG- K - Fixed Assets_YF_K_Fixed Assets 03 &amp; 04-1_K_YF_Fixed Assets-12.22" xfId="22953"/>
    <cellStyle name="_Reverse posting of local auditor's adjustment_DEG- K - Fixed Assets_YF_K_Fixed Assets 03 &amp; 04-1_K_YF_Fixed Assets-12.22 2" xfId="22955"/>
    <cellStyle name="_Reverse posting of local auditor's adjustment_DEG- K - Fixed Assets_YF_K_Fixed Assets 03 &amp; 04-1_K_YF_Fixed Assets-12.22 3" xfId="22958"/>
    <cellStyle name="_Reverse posting of local auditor's adjustment_DEG- K - Fixed Assets_YF_K_Fixed Assets 03 &amp; 04-2" xfId="11519"/>
    <cellStyle name="_Reverse posting of local auditor's adjustment_DEG- K - Fixed Assets_YF_K_Fixed Assets 03 &amp; 04-2 2" xfId="22959"/>
    <cellStyle name="_Reverse posting of local auditor's adjustment_DEG- K - Fixed Assets_YF_K_Fixed Assets 03 &amp; 04-2 2 2" xfId="5710"/>
    <cellStyle name="_Reverse posting of local auditor's adjustment_DEG- K - Fixed Assets_YF_K_Fixed Assets 03 &amp; 04-2 3" xfId="22960"/>
    <cellStyle name="_Reverse posting of local auditor's adjustment_DEG- K - Fixed Assets_YF_K_Fixed Assets 03 &amp; 04-2 3 2" xfId="14230"/>
    <cellStyle name="_Reverse posting of local auditor's adjustment_DEG- K - Fixed Assets_YF_K_Fixed Assets 03 &amp; 04-2 4" xfId="22961"/>
    <cellStyle name="_Reverse posting of local auditor's adjustment_DEG- K - Fixed Assets_YF_K_Fixed Assets 03 &amp; 04-2 5" xfId="22963"/>
    <cellStyle name="_Reverse posting of local auditor's adjustment_DEG- K - Fixed Assets_YF_K_Fixed Assets 03 &amp; 04-2_addition2003" xfId="11523"/>
    <cellStyle name="_Reverse posting of local auditor's adjustment_DEG- K - Fixed Assets_YF_K_Fixed Assets 03 &amp; 04-2_addition2003 2" xfId="11525"/>
    <cellStyle name="_Reverse posting of local auditor's adjustment_DEG- K - Fixed Assets_YF_K_Fixed Assets 03 &amp; 04-2_addition2003 2 2" xfId="11527"/>
    <cellStyle name="_Reverse posting of local auditor's adjustment_DEG- K - Fixed Assets_YF_K_Fixed Assets 03 &amp; 04-2_addition2003 3" xfId="11530"/>
    <cellStyle name="_Reverse posting of local auditor's adjustment_DEG- K - Fixed Assets_YF_K_Fixed Assets 03 &amp; 04-2_addition2003 3 2" xfId="11534"/>
    <cellStyle name="_Reverse posting of local auditor's adjustment_DEG- K - Fixed Assets_YF_K_Fixed Assets 03 &amp; 04-2_addition2003 4" xfId="22965"/>
    <cellStyle name="_Reverse posting of local auditor's adjustment_DEG- K - Fixed Assets_YF_K_Fixed Assets 03 &amp; 04-2_addition2003 5" xfId="6970"/>
    <cellStyle name="_Reverse posting of local auditor's adjustment_DEG- K - Fixed Assets_YF_K_Fixed Assets 03 &amp; 04-2_Book1" xfId="11537"/>
    <cellStyle name="_Reverse posting of local auditor's adjustment_DEG- K - Fixed Assets_YF_K_Fixed Assets 03 &amp; 04-2_Book1 2" xfId="22966"/>
    <cellStyle name="_Reverse posting of local auditor's adjustment_DEG- K - Fixed Assets_YF_K_Fixed Assets 03 &amp; 04-2_Book1 3" xfId="22967"/>
    <cellStyle name="_Reverse posting of local auditor's adjustment_DEG- K - Fixed Assets_YF_K_Fixed Assets 03 &amp; 04-2_D" xfId="7068"/>
    <cellStyle name="_Reverse posting of local auditor's adjustment_DEG- K - Fixed Assets_YF_K_Fixed Assets 03 &amp; 04-2_D 2" xfId="7072"/>
    <cellStyle name="_Reverse posting of local auditor's adjustment_DEG- K - Fixed Assets_YF_K_Fixed Assets 03 &amp; 04-2_D 3" xfId="8303"/>
    <cellStyle name="_Reverse posting of local auditor's adjustment_DEG- K - Fixed Assets_YF_K_Fixed Assets 03 &amp; 04-2_K_YF_Fixed Assets-12.22" xfId="10933"/>
    <cellStyle name="_Reverse posting of local auditor's adjustment_DEG- K - Fixed Assets_YF_K_Fixed Assets 03 &amp; 04-2_K_YF_Fixed Assets-12.22 2" xfId="10938"/>
    <cellStyle name="_Reverse posting of local auditor's adjustment_DEG- K - Fixed Assets_YF_K_Fixed Assets 03 &amp; 04-2_K_YF_Fixed Assets-12.22 2 2" xfId="11544"/>
    <cellStyle name="_Reverse posting of local auditor's adjustment_DEG- K - Fixed Assets_YF_K_Fixed Assets 03 &amp; 04-2_K_YF_Fixed Assets-12.22 3" xfId="11547"/>
    <cellStyle name="_Reverse posting of local auditor's adjustment_DEG- K - Fixed Assets_YF_K_Fixed Assets 03 &amp; 04-2_K_YF_Fixed Assets-12.22 3 2" xfId="11550"/>
    <cellStyle name="_Reverse posting of local auditor's adjustment_DEG- K - Fixed Assets_YF_K_Fixed Assets 03 &amp; 04-2_K_YF_Fixed Assets-12.22 4" xfId="5017"/>
    <cellStyle name="_Reverse posting of local auditor's adjustment_DEG- K - Fixed Assets_YF_K_Fixed Assets 03 &amp; 04-2_K_YF_Fixed Assets-12.22 5" xfId="22968"/>
    <cellStyle name="_Reverse posting of local auditor's adjustment_DEG- K - Fixed Assets_YF_K_Fixed Assets 03 &amp; 04-3" xfId="11554"/>
    <cellStyle name="_Reverse posting of local auditor's adjustment_DEG- K - Fixed Assets_YF_K_Fixed Assets 03 &amp; 04-3 2" xfId="14815"/>
    <cellStyle name="_Reverse posting of local auditor's adjustment_DEG- K - Fixed Assets_YF_K_Fixed Assets 03 &amp; 04-3 2 2" xfId="5157"/>
    <cellStyle name="_Reverse posting of local auditor's adjustment_DEG- K - Fixed Assets_YF_K_Fixed Assets 03 &amp; 04-3 3" xfId="22969"/>
    <cellStyle name="_Reverse posting of local auditor's adjustment_DEG- K - Fixed Assets_YF_K_Fixed Assets 03 &amp; 04-3 3 2" xfId="22970"/>
    <cellStyle name="_Reverse posting of local auditor's adjustment_DEG- K - Fixed Assets_YF_K_Fixed Assets 03 &amp; 04-3 4" xfId="22971"/>
    <cellStyle name="_Reverse posting of local auditor's adjustment_DEG- K - Fixed Assets_YF_K_Fixed Assets 03 &amp; 04-3 5" xfId="11496"/>
    <cellStyle name="_Reverse posting of local auditor's adjustment_DEG- K - Fixed Assets_YF_K_Fixed Assets 03 &amp; 04-3_addition2003" xfId="11558"/>
    <cellStyle name="_Reverse posting of local auditor's adjustment_DEG- K - Fixed Assets_YF_K_Fixed Assets 03 &amp; 04-3_addition2003 2" xfId="11562"/>
    <cellStyle name="_Reverse posting of local auditor's adjustment_DEG- K - Fixed Assets_YF_K_Fixed Assets 03 &amp; 04-3_addition2003 2 2" xfId="11568"/>
    <cellStyle name="_Reverse posting of local auditor's adjustment_DEG- K - Fixed Assets_YF_K_Fixed Assets 03 &amp; 04-3_addition2003 3" xfId="11571"/>
    <cellStyle name="_Reverse posting of local auditor's adjustment_DEG- K - Fixed Assets_YF_K_Fixed Assets 03 &amp; 04-3_addition2003 3 2" xfId="11575"/>
    <cellStyle name="_Reverse posting of local auditor's adjustment_DEG- K - Fixed Assets_YF_K_Fixed Assets 03 &amp; 04-3_addition2003 4" xfId="22973"/>
    <cellStyle name="_Reverse posting of local auditor's adjustment_DEG- K - Fixed Assets_YF_K_Fixed Assets 03 &amp; 04-3_addition2003 5" xfId="3813"/>
    <cellStyle name="_Reverse posting of local auditor's adjustment_DEG- K - Fixed Assets_YF_K_Fixed Assets 03 &amp; 04-3_Book1" xfId="11578"/>
    <cellStyle name="_Reverse posting of local auditor's adjustment_DEG- K - Fixed Assets_YF_K_Fixed Assets 03 &amp; 04-3_Book1 2" xfId="11580"/>
    <cellStyle name="_Reverse posting of local auditor's adjustment_DEG- K - Fixed Assets_YF_K_Fixed Assets 03 &amp; 04-3_Book1 2 2" xfId="11582"/>
    <cellStyle name="_Reverse posting of local auditor's adjustment_DEG- K - Fixed Assets_YF_K_Fixed Assets 03 &amp; 04-3_Book1 3" xfId="11584"/>
    <cellStyle name="_Reverse posting of local auditor's adjustment_DEG- K - Fixed Assets_YF_K_Fixed Assets 03 &amp; 04-3_Book1 3 2" xfId="11588"/>
    <cellStyle name="_Reverse posting of local auditor's adjustment_DEG- K - Fixed Assets_YF_K_Fixed Assets 03 &amp; 04-3_Book1 4" xfId="22094"/>
    <cellStyle name="_Reverse posting of local auditor's adjustment_DEG- K - Fixed Assets_YF_K_Fixed Assets 03 &amp; 04-3_Book1 5" xfId="18573"/>
    <cellStyle name="_Reverse posting of local auditor's adjustment_DEG- K - Fixed Assets_YF_K_Fixed Assets 03 &amp; 04-3_D" xfId="11591"/>
    <cellStyle name="_Reverse posting of local auditor's adjustment_DEG- K - Fixed Assets_YF_K_Fixed Assets 03 &amp; 04-3_D 2" xfId="11594"/>
    <cellStyle name="_Reverse posting of local auditor's adjustment_DEG- K - Fixed Assets_YF_K_Fixed Assets 03 &amp; 04-3_D 3" xfId="11597"/>
    <cellStyle name="_Reverse posting of local auditor's adjustment_DEG- K - Fixed Assets_YF_K_Fixed Assets 03 &amp; 04-3_K_YF_Fixed Assets-12.22" xfId="11600"/>
    <cellStyle name="_Reverse posting of local auditor's adjustment_DEG- K - Fixed Assets_YF_K_Fixed Assets 03 &amp; 04-3_K_YF_Fixed Assets-12.22 2" xfId="11603"/>
    <cellStyle name="_Reverse posting of local auditor's adjustment_DEG- K - Fixed Assets_YF_K_Fixed Assets 03 &amp; 04-3_K_YF_Fixed Assets-12.22 3" xfId="11607"/>
    <cellStyle name="_Reverse posting of local auditor's adjustment_DEG- K - Fixed Assets_YF_K_Fixed assets 10" xfId="22975"/>
    <cellStyle name="_Reverse posting of local auditor's adjustment_DEG- K - Fixed Assets_YF_K_Fixed assets 11" xfId="21481"/>
    <cellStyle name="_Reverse posting of local auditor's adjustment_DEG- K - Fixed Assets_YF_K_Fixed assets 12" xfId="2704"/>
    <cellStyle name="_Reverse posting of local auditor's adjustment_DEG- K - Fixed Assets_YF_K_Fixed assets 13" xfId="18266"/>
    <cellStyle name="_Reverse posting of local auditor's adjustment_DEG- K - Fixed Assets_YF_K_Fixed assets 14" xfId="6418"/>
    <cellStyle name="_Reverse posting of local auditor's adjustment_DEG- K - Fixed Assets_YF_K_Fixed assets 15" xfId="22977"/>
    <cellStyle name="_Reverse posting of local auditor's adjustment_DEG- K - Fixed Assets_YF_K_Fixed assets 16" xfId="5856"/>
    <cellStyle name="_Reverse posting of local auditor's adjustment_DEG- K - Fixed Assets_YF_K_Fixed assets 17" xfId="22979"/>
    <cellStyle name="_Reverse posting of local auditor's adjustment_DEG- K - Fixed Assets_YF_K_Fixed assets 18" xfId="22981"/>
    <cellStyle name="_Reverse posting of local auditor's adjustment_DEG- K - Fixed Assets_YF_K_Fixed assets 19" xfId="22982"/>
    <cellStyle name="_Reverse posting of local auditor's adjustment_DEG- K - Fixed Assets_YF_K_Fixed assets 2" xfId="22983"/>
    <cellStyle name="_Reverse posting of local auditor's adjustment_DEG- K - Fixed Assets_YF_K_Fixed assets 3" xfId="17936"/>
    <cellStyle name="_Reverse posting of local auditor's adjustment_DEG- K - Fixed Assets_YF_K_Fixed assets 4" xfId="20642"/>
    <cellStyle name="_Reverse posting of local auditor's adjustment_DEG- K - Fixed Assets_YF_K_Fixed assets 5" xfId="20830"/>
    <cellStyle name="_Reverse posting of local auditor's adjustment_DEG- K - Fixed Assets_YF_K_Fixed assets 6" xfId="22984"/>
    <cellStyle name="_Reverse posting of local auditor's adjustment_DEG- K - Fixed Assets_YF_K_Fixed assets 7" xfId="21109"/>
    <cellStyle name="_Reverse posting of local auditor's adjustment_DEG- K - Fixed Assets_YF_K_Fixed assets 8" xfId="22988"/>
    <cellStyle name="_Reverse posting of local auditor's adjustment_DEG- K - Fixed Assets_YF_K_Fixed assets 9" xfId="11678"/>
    <cellStyle name="_Reverse posting of local auditor's adjustment_DEG- K - Fixed Assets_YF_K_Fixed assets_addition2003" xfId="22991"/>
    <cellStyle name="_Reverse posting of local auditor's adjustment_DEG- K - Fixed Assets_YF_K_Fixed assets_addition2003 2" xfId="22993"/>
    <cellStyle name="_Reverse posting of local auditor's adjustment_DEG- K - Fixed Assets_YF_K_Fixed assets_addition2003 2 2" xfId="22994"/>
    <cellStyle name="_Reverse posting of local auditor's adjustment_DEG- K - Fixed Assets_YF_K_Fixed assets_addition2003 3" xfId="21976"/>
    <cellStyle name="_Reverse posting of local auditor's adjustment_DEG- K - Fixed Assets_YF_K_Fixed assets_addition2003 3 2" xfId="16382"/>
    <cellStyle name="_Reverse posting of local auditor's adjustment_DEG- K - Fixed Assets_YF_K_Fixed assets_addition2003 4" xfId="22995"/>
    <cellStyle name="_Reverse posting of local auditor's adjustment_DEG- K - Fixed Assets_YF_K_Fixed assets_addition2003 5" xfId="18052"/>
    <cellStyle name="_Reverse posting of local auditor's adjustment_DEG- K - Fixed Assets_YF_K_Fixed assets_Book1" xfId="22996"/>
    <cellStyle name="_Reverse posting of local auditor's adjustment_DEG- K - Fixed Assets_YF_K_Fixed assets_Book1 2" xfId="23000"/>
    <cellStyle name="_Reverse posting of local auditor's adjustment_DEG- K - Fixed Assets_YF_K_Fixed assets_Book1 3" xfId="23002"/>
    <cellStyle name="_Reverse posting of local auditor's adjustment_DEG- K - Fixed Assets_YF_K_Fixed assets_D" xfId="6120"/>
    <cellStyle name="_Reverse posting of local auditor's adjustment_DEG- K - Fixed Assets_YF_K_Fixed assets_D 2" xfId="20063"/>
    <cellStyle name="_Reverse posting of local auditor's adjustment_DEG- K - Fixed Assets_YF_K_Fixed assets_D 2 2" xfId="23004"/>
    <cellStyle name="_Reverse posting of local auditor's adjustment_DEG- K - Fixed Assets_YF_K_Fixed assets_D 3" xfId="23006"/>
    <cellStyle name="_Reverse posting of local auditor's adjustment_DEG- K - Fixed Assets_YF_K_Fixed assets_D 3 2" xfId="9890"/>
    <cellStyle name="_Reverse posting of local auditor's adjustment_DEG- K - Fixed Assets_YF_K_Fixed assets_D 4" xfId="23008"/>
    <cellStyle name="_Reverse posting of local auditor's adjustment_DEG- K - Fixed Assets_YF_K_Fixed assets_D 5" xfId="23010"/>
    <cellStyle name="_Reverse posting of local auditor's adjustment_DEG- K - Fixed Assets_YF_K_Fixed assets_K_YF_Fixed Assets-12.22" xfId="14913"/>
    <cellStyle name="_Reverse posting of local auditor's adjustment_DEG- K - Fixed Assets_YF_K_Fixed assets_K_YF_Fixed Assets-12.22 2" xfId="14918"/>
    <cellStyle name="_Reverse posting of local auditor's adjustment_DEG- K - Fixed Assets_YF_K_Fixed assets_K_YF_Fixed Assets-12.22 2 2" xfId="23011"/>
    <cellStyle name="_Reverse posting of local auditor's adjustment_DEG- K - Fixed Assets_YF_K_Fixed assets_K_YF_Fixed Assets-12.22 3" xfId="23013"/>
    <cellStyle name="_Reverse posting of local auditor's adjustment_DEG- K - Fixed Assets_YF_K_Fixed assets_K_YF_Fixed Assets-12.22 3 2" xfId="4327"/>
    <cellStyle name="_Reverse posting of local auditor's adjustment_DEG- K - Fixed Assets_YF_K_Fixed assets_K_YF_Fixed Assets-12.22 4" xfId="12257"/>
    <cellStyle name="_Reverse posting of local auditor's adjustment_DEG- K - Fixed Assets_YF_K_Fixed assets_K_YF_Fixed Assets-12.22 5" xfId="12260"/>
    <cellStyle name="_Reverse posting of local auditor's adjustment_K_YF_Fixed Assets-12.22" xfId="12363"/>
    <cellStyle name="_Reverse posting of local auditor's adjustment_K_YF_Fixed Assets-12.22 2" xfId="23015"/>
    <cellStyle name="_Reverse posting of local auditor's adjustment_K_YF_Fixed Assets-12.22 2 2" xfId="23017"/>
    <cellStyle name="_Reverse posting of local auditor's adjustment_K_YF_Fixed Assets-12.22 3" xfId="23018"/>
    <cellStyle name="_Reverse posting of local auditor's adjustment_K_YF_Fixed Assets-12.22 3 2" xfId="23019"/>
    <cellStyle name="_Reverse posting of local auditor's adjustment_K_YF_Fixed Assets-12.22 4" xfId="6651"/>
    <cellStyle name="_Reverse posting of local auditor's adjustment_K_YF_Fixed Assets-12.22 5" xfId="12500"/>
    <cellStyle name="_Revised Hejing A500 03,04,05,06" xfId="20264"/>
    <cellStyle name="_Revised Hejing A500 03,04,05,06 2" xfId="23020"/>
    <cellStyle name="_rollback" xfId="23021"/>
    <cellStyle name="_rollback 2" xfId="23022"/>
    <cellStyle name="_rollback 3" xfId="23023"/>
    <cellStyle name="_RPB&amp;RPT-BVI2" xfId="20163"/>
    <cellStyle name="_RPB&amp;RPT-BVI2 2" xfId="23024"/>
    <cellStyle name="_RPB&amp;RPT-BVI2_2006年审计待处理事项清单" xfId="1618"/>
    <cellStyle name="_RPB&amp;RPT-BVI2_2006年审计待处理事项清单 2" xfId="1634"/>
    <cellStyle name="_RPB&amp;RPT-BVI2_2006年审计待处理事项清单_Evergreen Consolidation (RMB)-1118AM" xfId="23026"/>
    <cellStyle name="_RPB&amp;RPT-BVI2_2006年审计待处理事项清单_Evergreen Consolidation (RMB)-1118AM 2" xfId="23027"/>
    <cellStyle name="_RPB&amp;RPT-BVI2_Evergreen Consolidation (RMB)-1118AM" xfId="23031"/>
    <cellStyle name="_RPB&amp;RPT-BVI2_Evergreen Consolidation (RMB)-1118AM 2" xfId="23032"/>
    <cellStyle name="_RPB&amp;RPT-BVI2_F - HeJing Developer" xfId="23034"/>
    <cellStyle name="_RPB&amp;RPT-BVI2_F - HeJing Developer 2" xfId="23036"/>
    <cellStyle name="_RPB&amp;RPT-BVI2_F - HeJing Developer 2006" xfId="23037"/>
    <cellStyle name="_RPB&amp;RPT-BVI2_F - HeJing Developer 2006 2" xfId="23039"/>
    <cellStyle name="_RPB&amp;RPT-BVI2_F - HeJing Developer 2006_Evergreen Consolidation (RMB)-1118AM" xfId="23041"/>
    <cellStyle name="_RPB&amp;RPT-BVI2_F - HeJing Developer 2006_Evergreen Consolidation (RMB)-1118AM 2" xfId="23043"/>
    <cellStyle name="_RPB&amp;RPT-BVI2_F - HeJing Developer_Evergreen Consolidation (RMB)-1118AM" xfId="23045"/>
    <cellStyle name="_RPB&amp;RPT-BVI2_F - HeJing Developer_Evergreen Consolidation (RMB)-1118AM 2" xfId="23047"/>
    <cellStyle name="_RPB&amp;RPT-BVI2_OP OR Confirmation list to be sent @23.5.07" xfId="22072"/>
    <cellStyle name="_RPB&amp;RPT-BVI2_OP OR Confirmation list to be sent @23.5.07 2" xfId="23049"/>
    <cellStyle name="_RPB&amp;RPT-BVI2_OP OR Confirmation list to be sent @23.5.07_Evergreen Consolidation (RMB)-1118AM" xfId="23051"/>
    <cellStyle name="_RPB&amp;RPT-BVI2_OP OR Confirmation list to be sent @23.5.07_Evergreen Consolidation (RMB)-1118AM 2" xfId="23052"/>
    <cellStyle name="_RPB&amp;RPT-BVI2_P - HeJing Developer (06)" xfId="23053"/>
    <cellStyle name="_RPB&amp;RPT-BVI2_P - HeJing Developer (06) 2" xfId="23054"/>
    <cellStyle name="_RPB&amp;RPT-BVI2_P - HeJing Developer (06)_Evergreen Consolidation (RMB)-1118AM" xfId="23056"/>
    <cellStyle name="_RPB&amp;RPT-BVI2_P - HeJing Developer (06)_Evergreen Consolidation (RMB)-1118AM 2" xfId="5522"/>
    <cellStyle name="_RPB&amp;RPT-BVI2_P - HeJing Developer 2006 (MY) 15.2.07" xfId="22181"/>
    <cellStyle name="_RPB&amp;RPT-BVI2_P - HeJing Developer 2006 (MY) 15.2.07 2" xfId="23058"/>
    <cellStyle name="_RPB&amp;RPT-BVI2_P - HeJing Developer 2006 (MY) 15.2.07_Evergreen Consolidation (RMB)-1118AM" xfId="4904"/>
    <cellStyle name="_RPB&amp;RPT-BVI2_P - HeJing Developer 2006 (MY) 15.2.07_Evergreen Consolidation (RMB)-1118AM 2" xfId="8377"/>
    <cellStyle name="_RPB&amp;RPT-BVI2_P - HeJing Developer 2006 (MY) 3.2.07" xfId="23061"/>
    <cellStyle name="_RPB&amp;RPT-BVI2_P - HeJing Developer 2006 (MY) 3.2.07 2" xfId="18900"/>
    <cellStyle name="_RPB&amp;RPT-BVI2_P - HeJing Developer 2006 (MY) 3.2.07_Evergreen Consolidation (RMB)-1118AM" xfId="23062"/>
    <cellStyle name="_RPB&amp;RPT-BVI2_P - HeJing Developer 2006 (MY) 3.2.07_Evergreen Consolidation (RMB)-1118AM 2" xfId="23063"/>
    <cellStyle name="_RPB&amp;RPT-BVI2_P_HeJing Developer" xfId="23064"/>
    <cellStyle name="_RPB&amp;RPT-BVI2_P_HeJing Developer 2" xfId="23065"/>
    <cellStyle name="_RPB&amp;RPT-BVI2_P_HeJing Developer_Evergreen Consolidation (RMB)-1118AM" xfId="2904"/>
    <cellStyle name="_RPB&amp;RPT-BVI2_P_HeJing Developer_Evergreen Consolidation (RMB)-1118AM 2" xfId="23066"/>
    <cellStyle name="_RPB&amp;RPT-BVI2_Rental re-test 2005" xfId="2700"/>
    <cellStyle name="_RPB&amp;RPT-BVI2_Rental re-test 2005 2" xfId="23067"/>
    <cellStyle name="_RPB&amp;RPT-BVI2_Rental re-test 2005_Evergreen Consolidation (RMB)-1118AM" xfId="21483"/>
    <cellStyle name="_RPB&amp;RPT-BVI2_Rental re-test 2005_Evergreen Consolidation (RMB)-1118AM 2" xfId="23070"/>
    <cellStyle name="_RPB&amp;RPT-BVI2_合景" xfId="23075"/>
    <cellStyle name="_RPB&amp;RPT-BVI2_合景 2" xfId="8102"/>
    <cellStyle name="_RPB&amp;RPT-BVI2_合景_Evergreen Consolidation (RMB)-1118AM" xfId="23077"/>
    <cellStyle name="_RPB&amp;RPT-BVI2_合景_Evergreen Consolidation (RMB)-1118AM 2" xfId="23079"/>
    <cellStyle name="_RPB&amp;RPT-BVI2_合景泰富集團 - 待處理清單  (13.4.07)" xfId="23081"/>
    <cellStyle name="_RPB&amp;RPT-BVI2_合景泰富集團 - 待處理清單  (13.4.07) 2" xfId="23084"/>
    <cellStyle name="_RPB&amp;RPT-BVI2_合景泰富集團 - 待處理清單  (13.4.07)_Evergreen Consolidation (RMB)-1118AM" xfId="23088"/>
    <cellStyle name="_RPB&amp;RPT-BVI2_合景泰富集團 - 待處理清單  (13.4.07)_Evergreen Consolidation (RMB)-1118AM 2" xfId="18439"/>
    <cellStyle name="_RPB&amp;RPT-BVI2_合景泰富集團 - 待處理清單  (27.1.07)" xfId="23090"/>
    <cellStyle name="_RPB&amp;RPT-BVI2_合景泰富集團 - 待處理清單  (27.1.07) 2" xfId="23093"/>
    <cellStyle name="_RPB&amp;RPT-BVI2_合景泰富集團 - 待處理清單  (27.1.07)_Evergreen Consolidation (RMB)-1118AM" xfId="7697"/>
    <cellStyle name="_RPB&amp;RPT-BVI2_合景泰富集團 - 待處理清單  (27.1.07)_Evergreen Consolidation (RMB)-1118AM 2" xfId="23094"/>
    <cellStyle name="_RPB&amp;RPT-BVI2_待處理事项 - 所有公司 (2006年11月8日)  Discussion with KONG" xfId="12536"/>
    <cellStyle name="_RPB&amp;RPT-BVI2_待處理事项 - 所有公司 (2006年11月8日)  Discussion with KONG 2" xfId="12542"/>
    <cellStyle name="_RPB&amp;RPT-BVI2_待處理事项 - 所有公司 (2006年11月8日)  Discussion with KONG_Evergreen Consolidation (RMB)-1118AM" xfId="23073"/>
    <cellStyle name="_RPB&amp;RPT-BVI2_待處理事项 - 所有公司 (2006年11月8日)  Discussion with KONG_Evergreen Consolidation (RMB)-1118AM 2" xfId="4837"/>
    <cellStyle name="_s_01" xfId="23095"/>
    <cellStyle name="_s_01 2" xfId="23096"/>
    <cellStyle name="_s_01 3" xfId="23097"/>
    <cellStyle name="_Sales cutoff test_SMHK_071231" xfId="11773"/>
    <cellStyle name="_Sales cutoff test_SMHK_071231 2" xfId="11776"/>
    <cellStyle name="_Sales cutoff test_SMHK_071231 3" xfId="23098"/>
    <cellStyle name="_Sales cutoff test_SMHK_071231 4" xfId="2612"/>
    <cellStyle name="_Sales list of 盈彩" xfId="23101"/>
    <cellStyle name="_Sales list of 盈彩 2" xfId="19610"/>
    <cellStyle name="_Sales report 01-05~31-05" xfId="23103"/>
    <cellStyle name="_Sales report 01-05~31-05 2" xfId="23107"/>
    <cellStyle name="_Sales report 01-06~30-06" xfId="642"/>
    <cellStyle name="_Sales report 01-06~30-06 2" xfId="22025"/>
    <cellStyle name="_Sales report 01-07 ~ 31-07" xfId="10328"/>
    <cellStyle name="_Sales report 01-07 ~ 31-07 2" xfId="10330"/>
    <cellStyle name="_Sales report 01-07 ~ 31-07(2)" xfId="23108"/>
    <cellStyle name="_Sales report 01-07 ~ 31-07(2) 2" xfId="23109"/>
    <cellStyle name="_Sales report 01-08~30-08" xfId="23110"/>
    <cellStyle name="_Sales report 01-08~30-08 2" xfId="23111"/>
    <cellStyle name="_Sales report 01-09~30-09" xfId="23112"/>
    <cellStyle name="_Sales report 01-09~30-09 2" xfId="23113"/>
    <cellStyle name="_Sales report 01-09~30-09(1)" xfId="5799"/>
    <cellStyle name="_Sales report 01-09~30-09(1) 2" xfId="5199"/>
    <cellStyle name="_Sales report Apr 04" xfId="23115"/>
    <cellStyle name="_Sales report Apr 04 2" xfId="8361"/>
    <cellStyle name="_Sales report Dec 03" xfId="2321"/>
    <cellStyle name="_Sales report Dec 03 2" xfId="2329"/>
    <cellStyle name="_Sales report Feb 04" xfId="23116"/>
    <cellStyle name="_Sales report Feb 04 2" xfId="13033"/>
    <cellStyle name="_Sales report Jan 04" xfId="23117"/>
    <cellStyle name="_Sales report Jan 04 2" xfId="7264"/>
    <cellStyle name="_Sales report Jun 04" xfId="21195"/>
    <cellStyle name="_Sales report Jun 04 2" xfId="21197"/>
    <cellStyle name="_Sales report Mar 04" xfId="11046"/>
    <cellStyle name="_Sales report Mar 04 2" xfId="11051"/>
    <cellStyle name="_Sales report May 04" xfId="10917"/>
    <cellStyle name="_Sales report May 04 2" xfId="23119"/>
    <cellStyle name="_Sales report Nov 03" xfId="23120"/>
    <cellStyle name="_Sales report Nov 03 2" xfId="23121"/>
    <cellStyle name="_Sales report Oct 03" xfId="23122"/>
    <cellStyle name="_Sales report Oct 03 2" xfId="23123"/>
    <cellStyle name="_Sales report of Aug(1)" xfId="23124"/>
    <cellStyle name="_Sales report of Aug(1) 2" xfId="23127"/>
    <cellStyle name="_Sales summary - 2006" xfId="23129"/>
    <cellStyle name="_Sales summary - 2006 2" xfId="23130"/>
    <cellStyle name="_Sales summary-Meifu&amp;Yingfu" xfId="23132"/>
    <cellStyle name="_Sales summary-Meifu&amp;Yingfu 2" xfId="10538"/>
    <cellStyle name="_sample Apr" xfId="23134"/>
    <cellStyle name="_sample Apr 2" xfId="20436"/>
    <cellStyle name="_sample Jul" xfId="23135"/>
    <cellStyle name="_sample Jul 2" xfId="23136"/>
    <cellStyle name="_sample Jun" xfId="21422"/>
    <cellStyle name="_sample Jun 2" xfId="23137"/>
    <cellStyle name="_sample May" xfId="23138"/>
    <cellStyle name="_sample May 2" xfId="23140"/>
    <cellStyle name="_SCL Inventory report Sep-04" xfId="23141"/>
    <cellStyle name="_SCL Inventory report Sep-04 2" xfId="23143"/>
    <cellStyle name="_SCL Writeoff-2004.07" xfId="23144"/>
    <cellStyle name="_SCL Writeoff-2004.07 2" xfId="23146"/>
    <cellStyle name="_SCL Writeoff-2004.07_MSK F303, F411 (backup) V2" xfId="15690"/>
    <cellStyle name="_SCL Writeoff-2004.07_MSK F303, F411 (backup) V2 2" xfId="19538"/>
    <cellStyle name="_SCL Writeoff-2004.07_NSK HK Ltd-Dec 05 WP" xfId="23149"/>
    <cellStyle name="_SCL Writeoff-2004.07_NSK HK Ltd-Dec 05 WP 2" xfId="23151"/>
    <cellStyle name="_SCL Writeoff-2004.07_NSK-Jun 05 - for review" xfId="4757"/>
    <cellStyle name="_SCL Writeoff-2004.07_NSK-Jun 05 - for review 2" xfId="23152"/>
    <cellStyle name="_SCL Writeoff-2004.07_NSK-Jun 05 - for review_MSK F303, F411 (backup) V2" xfId="7790"/>
    <cellStyle name="_SCL Writeoff-2004.07_NSK-Jun 05 - for review_MSK F303, F411 (backup) V2 2" xfId="23154"/>
    <cellStyle name="_SCL Writeoff-2004.07_NSK-Jun 05 - for review_NSK HK Ltd-Dec 05 WP" xfId="23155"/>
    <cellStyle name="_SCL Writeoff-2004.07_NSK-Jun 05 - for review_NSK HK Ltd-Dec 05 WP 2" xfId="15349"/>
    <cellStyle name="_SCL Writeoff-2004.07_NSK-Jun 05 - for review_NSK HK Ltd-Dec 05 WP_updated P" xfId="11203"/>
    <cellStyle name="_SCL Writeoff-2004.07_NSK-Jun 05 - for review_NSK HK Ltd-Dec 05 WP_updated P 2" xfId="23156"/>
    <cellStyle name="_seoul metal客户资料-client" xfId="23157"/>
    <cellStyle name="_seoul metal客户资料-client 2" xfId="23159"/>
    <cellStyle name="_seoul metal客户资料-client 3" xfId="23160"/>
    <cellStyle name="_seoul metal客户资料-client 4" xfId="23161"/>
    <cellStyle name="_seoul metal客户资料-client_2010年装修费长期待摊费用摊销明细-CY and CZX" xfId="23162"/>
    <cellStyle name="_seoul metal客户资料-client_Book1" xfId="23163"/>
    <cellStyle name="_seoul metal客户资料-client_Book1 2" xfId="23165"/>
    <cellStyle name="_seoul metal客户资料-client_Book1 3" xfId="17722"/>
    <cellStyle name="_seoul metal客户资料-client_Book1 4" xfId="17727"/>
    <cellStyle name="_seoul metal客户资料-client_Book2" xfId="7449"/>
    <cellStyle name="_seoul metal客户资料-client_Book2 2" xfId="1590"/>
    <cellStyle name="_seoul metal客户资料-client_Book2 3" xfId="1135"/>
    <cellStyle name="_seoul metal客户资料-client_Book2 4" xfId="23166"/>
    <cellStyle name="_seoul metal客户资料-client_Book4" xfId="23168"/>
    <cellStyle name="_seoul metal客户资料-client_Book4 2" xfId="23169"/>
    <cellStyle name="_seoul metal客户资料-client_Book4 3" xfId="23170"/>
    <cellStyle name="_seoul metal客户资料-client_Book4 4" xfId="23171"/>
    <cellStyle name="_seoul metal客户资料-client_装修费-CY and CZX(最新)" xfId="23173"/>
    <cellStyle name="_seoul metal客户资料-client_装修费-CY and CZX(最新) 2" xfId="17939"/>
    <cellStyle name="_seoul metal客户资料-client_装修费-CY and CZX(最新) 3" xfId="23175"/>
    <cellStyle name="_seoul metal客户资料-client_装修费-CY and CZX(最新) 4" xfId="9434"/>
    <cellStyle name="_SH+BJ July 2003-7" xfId="21510"/>
    <cellStyle name="_SH+BJ July 2003-7 2" xfId="21512"/>
    <cellStyle name="_SH+BJ July 2003-7_MSK F303, F411 (backup) V2" xfId="23177"/>
    <cellStyle name="_SH+BJ July 2003-7_MSK F303, F411 (backup) V2 2" xfId="23178"/>
    <cellStyle name="_SH+BJ July 2003-7_NSK HK Ltd-Dec 05 WP" xfId="17657"/>
    <cellStyle name="_SH+BJ July 2003-7_NSK HK Ltd-Dec 05 WP 2" xfId="17660"/>
    <cellStyle name="_SH+BJ July 2003-7_NSK-Jun 05 - for review" xfId="23180"/>
    <cellStyle name="_SH+BJ July 2003-7_NSK-Jun 05 - for review 2" xfId="23183"/>
    <cellStyle name="_SH+BJ July 2003-7_NSK-Jun 05 - for review_MSK F303, F411 (backup) V2" xfId="12655"/>
    <cellStyle name="_SH+BJ July 2003-7_NSK-Jun 05 - for review_MSK F303, F411 (backup) V2 2" xfId="11942"/>
    <cellStyle name="_SH+BJ July 2003-7_NSK-Jun 05 - for review_NSK HK Ltd-Dec 05 WP" xfId="23184"/>
    <cellStyle name="_SH+BJ July 2003-7_NSK-Jun 05 - for review_NSK HK Ltd-Dec 05 WP 2" xfId="23185"/>
    <cellStyle name="_SH+BJ July 2003-7_NSK-Jun 05 - for review_NSK HK Ltd-Dec 05 WP_updated P" xfId="3066"/>
    <cellStyle name="_SH+BJ July 2003-7_NSK-Jun 05 - for review_NSK HK Ltd-Dec 05 WP_updated P 2" xfId="23186"/>
    <cellStyle name="_SH+BJ June 2003-6" xfId="23188"/>
    <cellStyle name="_SH+BJ June 2003-6 2" xfId="23191"/>
    <cellStyle name="_SH+BJ June 2003-6_MSK F303, F411 (backup) V2" xfId="6178"/>
    <cellStyle name="_SH+BJ June 2003-6_MSK F303, F411 (backup) V2 2" xfId="9277"/>
    <cellStyle name="_SH+BJ June 2003-6_NSK HK Ltd-Dec 05 WP" xfId="23194"/>
    <cellStyle name="_SH+BJ June 2003-6_NSK HK Ltd-Dec 05 WP 2" xfId="11135"/>
    <cellStyle name="_SH+BJ June 2003-6_NSK-Jun 05 - for review" xfId="23195"/>
    <cellStyle name="_SH+BJ June 2003-6_NSK-Jun 05 - for review 2" xfId="23196"/>
    <cellStyle name="_SH+BJ June 2003-6_NSK-Jun 05 - for review_MSK F303, F411 (backup) V2" xfId="23197"/>
    <cellStyle name="_SH+BJ June 2003-6_NSK-Jun 05 - for review_MSK F303, F411 (backup) V2 2" xfId="2512"/>
    <cellStyle name="_SH+BJ June 2003-6_NSK-Jun 05 - for review_NSK HK Ltd-Dec 05 WP" xfId="23198"/>
    <cellStyle name="_SH+BJ June 2003-6_NSK-Jun 05 - for review_NSK HK Ltd-Dec 05 WP 2" xfId="23199"/>
    <cellStyle name="_SH+BJ June 2003-6_NSK-Jun 05 - for review_NSK HK Ltd-Dec 05 WP_updated P" xfId="4791"/>
    <cellStyle name="_SH+BJ June 2003-6_NSK-Jun 05 - for review_NSK HK Ltd-Dec 05 WP_updated P 2" xfId="23200"/>
    <cellStyle name="_SH+BJ Mar - May 2003" xfId="23202"/>
    <cellStyle name="_SH+BJ Mar - May 2003 2" xfId="23203"/>
    <cellStyle name="_SH+BJ Mar - May 2003_MSK F303, F411 (backup) V2" xfId="23204"/>
    <cellStyle name="_SH+BJ Mar - May 2003_MSK F303, F411 (backup) V2 2" xfId="23205"/>
    <cellStyle name="_SH+BJ Mar - May 2003_NSK HK Ltd-Dec 05 WP" xfId="8721"/>
    <cellStyle name="_SH+BJ Mar - May 2003_NSK HK Ltd-Dec 05 WP 2" xfId="12882"/>
    <cellStyle name="_SH+BJ Mar - May 2003_NSK-Jun 05 - for review" xfId="22933"/>
    <cellStyle name="_SH+BJ Mar - May 2003_NSK-Jun 05 - for review 2" xfId="23208"/>
    <cellStyle name="_SH+BJ Mar - May 2003_NSK-Jun 05 - for review_MSK F303, F411 (backup) V2" xfId="23089"/>
    <cellStyle name="_SH+BJ Mar - May 2003_NSK-Jun 05 - for review_MSK F303, F411 (backup) V2 2" xfId="18440"/>
    <cellStyle name="_SH+BJ Mar - May 2003_NSK-Jun 05 - for review_NSK HK Ltd-Dec 05 WP" xfId="23209"/>
    <cellStyle name="_SH+BJ Mar - May 2003_NSK-Jun 05 - for review_NSK HK Ltd-Dec 05 WP 2" xfId="23210"/>
    <cellStyle name="_SH+BJ Mar - May 2003_NSK-Jun 05 - for review_NSK HK Ltd-Dec 05 WP_updated P" xfId="23211"/>
    <cellStyle name="_SH+BJ Mar - May 2003_NSK-Jun 05 - for review_NSK HK Ltd-Dec 05 WP_updated P 2" xfId="23213"/>
    <cellStyle name="_Sheet1" xfId="23214"/>
    <cellStyle name="_Sheet1 2" xfId="23215"/>
    <cellStyle name="_Sheet1 2 2" xfId="7837"/>
    <cellStyle name="_Sheet1 2 2 2" xfId="3070"/>
    <cellStyle name="_Sheet1 2 3" xfId="23216"/>
    <cellStyle name="_Sheet1 3" xfId="5178"/>
    <cellStyle name="_Sheet1 4" xfId="23220"/>
    <cellStyle name="_Sheet1 5" xfId="23221"/>
    <cellStyle name="_Sheet1_151207_Working - Variance on forecasting info_Oct 07" xfId="23222"/>
    <cellStyle name="_Sheet1_151207_Working - Variance on forecasting info_Oct 07 2" xfId="23223"/>
    <cellStyle name="_Sheet1_2003TB_19.4.07" xfId="23225"/>
    <cellStyle name="_Sheet1_2003TB_19.4.07 2" xfId="23226"/>
    <cellStyle name="_Sheet1_2006 PRC accounts (disposed cos)_290307 - combined" xfId="23227"/>
    <cellStyle name="_Sheet1_2006 PRC accounts (disposed cos)_290307 - combined 2" xfId="23230"/>
    <cellStyle name="_Sheet1_2006-佛山-ann" xfId="23231"/>
    <cellStyle name="_Sheet1_2006-佛山-ann 2" xfId="23233"/>
    <cellStyle name="_Sheet1_2006-佛山-ann_OS of F09" xfId="3831"/>
    <cellStyle name="_Sheet1_2006-佛山-ann_OS of F09 2" xfId="10913"/>
    <cellStyle name="_Sheet1_2006年佛山车轮审计资料（安永）" xfId="23234"/>
    <cellStyle name="_Sheet1_2006年佛山车轮审计资料（安永） 2" xfId="8154"/>
    <cellStyle name="_Sheet1_2006年佛山车轮审计资料（安永）_OS of F09" xfId="23236"/>
    <cellStyle name="_Sheet1_2006年佛山车轮审计资料（安永）_OS of F09 2" xfId="23237"/>
    <cellStyle name="_Sheet1_A section_CW" xfId="23238"/>
    <cellStyle name="_Sheet1_A section_CW 2" xfId="23239"/>
    <cellStyle name="_Sheet1_A section_Meifu" xfId="23240"/>
    <cellStyle name="_Sheet1_A section_Meifu 2" xfId="23241"/>
    <cellStyle name="_Sheet1_A_Kaihui" xfId="23244"/>
    <cellStyle name="_Sheet1_A_Kaihui 2" xfId="13779"/>
    <cellStyle name="_Sheet1_A_Taifu" xfId="9768"/>
    <cellStyle name="_Sheet1_A_Taifu 2" xfId="10397"/>
    <cellStyle name="_Sheet1_A_Tianjian 2006" xfId="23245"/>
    <cellStyle name="_Sheet1_A_Tianjian 2006 2" xfId="16920"/>
    <cellStyle name="_Sheet1_A_Tianjian 2006_C600 - PUD Aug 2007" xfId="23248"/>
    <cellStyle name="_Sheet1_A_Tianjian 2006_C600 - PUD Aug 2007 2" xfId="23249"/>
    <cellStyle name="_Sheet1_A_Tianjian 2006_Note 18 - PUD" xfId="23251"/>
    <cellStyle name="_Sheet1_A_Tianjian 2006_Note 18 - PUD 2" xfId="23252"/>
    <cellStyle name="_Sheet1_A_Tianjian 2006_PUD breakdown (25 May 07)" xfId="23253"/>
    <cellStyle name="_Sheet1_A_Tianjian 2006_PUD breakdown (25 May 07) 2" xfId="23254"/>
    <cellStyle name="_Sheet1_A_Tianjian 2006_PUD by company (26 May 07)" xfId="23255"/>
    <cellStyle name="_Sheet1_A_Tianjian 2006_PUD by company (26 May 07) 2" xfId="23256"/>
    <cellStyle name="_Sheet1_A_Tianjian 2006_PUD by company (3 Sep 07)" xfId="23257"/>
    <cellStyle name="_Sheet1_A_Tianjian 2006_PUD by company (3 Sep 07) 2" xfId="23258"/>
    <cellStyle name="_Sheet1_A_Tianjian 2006_PUD to client" xfId="23260"/>
    <cellStyle name="_Sheet1_A_Tianjian 2006_PUD to client 2" xfId="6267"/>
    <cellStyle name="_Sheet1_A100-consolidation TB_2003 14 Nov" xfId="12422"/>
    <cellStyle name="_Sheet1_A100-consolidation TB_2003 14 Nov (version 1) LAST" xfId="23262"/>
    <cellStyle name="_Sheet1_A100-consolidation TB_2003 14 Nov (version 1) LAST 2" xfId="23264"/>
    <cellStyle name="_Sheet1_A100-consolidation TB_2003 14 Nov 10" xfId="7804"/>
    <cellStyle name="_Sheet1_A100-consolidation TB_2003 14 Nov 11" xfId="5829"/>
    <cellStyle name="_Sheet1_A100-consolidation TB_2003 14 Nov 12" xfId="23266"/>
    <cellStyle name="_Sheet1_A100-consolidation TB_2003 14 Nov 13" xfId="23267"/>
    <cellStyle name="_Sheet1_A100-consolidation TB_2003 14 Nov 14" xfId="9884"/>
    <cellStyle name="_Sheet1_A100-consolidation TB_2003 14 Nov 15" xfId="19236"/>
    <cellStyle name="_Sheet1_A100-consolidation TB_2003 14 Nov 16" xfId="23269"/>
    <cellStyle name="_Sheet1_A100-consolidation TB_2003 14 Nov 17" xfId="23271"/>
    <cellStyle name="_Sheet1_A100-consolidation TB_2003 14 Nov 18" xfId="23273"/>
    <cellStyle name="_Sheet1_A100-consolidation TB_2003 14 Nov 19" xfId="23275"/>
    <cellStyle name="_Sheet1_A100-consolidation TB_2003 14 Nov 2" xfId="23276"/>
    <cellStyle name="_Sheet1_A100-consolidation TB_2003 14 Nov 3" xfId="23277"/>
    <cellStyle name="_Sheet1_A100-consolidation TB_2003 14 Nov 4" xfId="5815"/>
    <cellStyle name="_Sheet1_A100-consolidation TB_2003 14 Nov 5" xfId="23278"/>
    <cellStyle name="_Sheet1_A100-consolidation TB_2003 14 Nov 6" xfId="23279"/>
    <cellStyle name="_Sheet1_A100-consolidation TB_2003 14 Nov 7" xfId="23281"/>
    <cellStyle name="_Sheet1_A100-consolidation TB_2003 14 Nov 8" xfId="20355"/>
    <cellStyle name="_Sheet1_A100-consolidation TB_2003 14 Nov 9" xfId="23285"/>
    <cellStyle name="_Sheet1_A100-consolidation TB-2003 (2.2.07)" xfId="2146"/>
    <cellStyle name="_Sheet1_A100-consolidation TB-2003 (2.2.07) 2" xfId="2149"/>
    <cellStyle name="_Sheet1_A100-consolidation TB-2003 (3.3.07)(MY)" xfId="5761"/>
    <cellStyle name="_Sheet1_A100-consolidation TB-2003 (3.3.07)(MY) 2" xfId="23287"/>
    <cellStyle name="_Sheet1_A100-consolidation TB-2005 (2.2.07)_FL" xfId="21920"/>
    <cellStyle name="_Sheet1_A100-consolidation TB-2005 (2.2.07)_FL 2" xfId="23291"/>
    <cellStyle name="_Sheet1_A100-consolidation TB-2005 (28.12.06)" xfId="10501"/>
    <cellStyle name="_Sheet1_A100-consolidation TB-2005 (28.12.06) 2" xfId="23292"/>
    <cellStyle name="_Sheet1_A100-consolidation TB-2005 (5.3.07)_single co" xfId="16750"/>
    <cellStyle name="_Sheet1_A100-consolidation TB-2005 (5.3.07)_single co 2" xfId="23293"/>
    <cellStyle name="_Sheet1_A100-consolidation TB-2005 14 Nov" xfId="23294"/>
    <cellStyle name="_Sheet1_A100-consolidation TB-2005 14 Nov 2" xfId="19941"/>
    <cellStyle name="_Sheet1_A100-consolidation TB-2005 14 Nov_C600 - PUD Aug 2007" xfId="23296"/>
    <cellStyle name="_Sheet1_A100-consolidation TB-2005 14 Nov_C600 - PUD Aug 2007 2" xfId="23298"/>
    <cellStyle name="_Sheet1_A100-consolidation TB-2005 14 Nov_Note 18 - PUD" xfId="18293"/>
    <cellStyle name="_Sheet1_A100-consolidation TB-2005 14 Nov_Note 18 - PUD 2" xfId="18295"/>
    <cellStyle name="_Sheet1_A100-consolidation TB-2005 14 Nov_PUD breakdown (25 May 07)" xfId="2502"/>
    <cellStyle name="_Sheet1_A100-consolidation TB-2005 14 Nov_PUD breakdown (25 May 07) 2" xfId="1297"/>
    <cellStyle name="_Sheet1_A100-consolidation TB-2005 14 Nov_PUD by company (26 May 07)" xfId="23301"/>
    <cellStyle name="_Sheet1_A100-consolidation TB-2005 14 Nov_PUD by company (26 May 07) 2" xfId="23302"/>
    <cellStyle name="_Sheet1_A100-consolidation TB-2005 14 Nov_PUD by company (3 Sep 07)" xfId="23303"/>
    <cellStyle name="_Sheet1_A100-consolidation TB-2005 14 Nov_PUD by company (3 Sep 07) 2" xfId="23304"/>
    <cellStyle name="_Sheet1_A100-consolidation TB-2005 14 Nov_PUD to client" xfId="23305"/>
    <cellStyle name="_Sheet1_A100-consolidation TB-2005 14 Nov_PUD to client 2" xfId="23306"/>
    <cellStyle name="_Sheet1_A100-consolidation TB-2005 16.4.07" xfId="16394"/>
    <cellStyle name="_Sheet1_A100-consolidation TB-2005 16.4.07 2" xfId="16397"/>
    <cellStyle name="_Sheet1_A100-consolidation TB-2006 (2.4.07)_single co" xfId="1003"/>
    <cellStyle name="_Sheet1_A100-consolidation TB-2006 (2.4.07)_single co 2" xfId="1016"/>
    <cellStyle name="_Sheet1_A100-consolidation TB-2006 (5.3.07)_single co" xfId="649"/>
    <cellStyle name="_Sheet1_A100-consolidation TB-2006 (5.3.07)_single co 2" xfId="23307"/>
    <cellStyle name="_Sheet1_A100-consolidation TB-2006 16.4.07" xfId="10499"/>
    <cellStyle name="_Sheet1_A100-consolidation TB-2006 16.4.07 2" xfId="23308"/>
    <cellStyle name="_Sheet1_A100-Meifu" xfId="19528"/>
    <cellStyle name="_Sheet1_A100-Meifu 2" xfId="19533"/>
    <cellStyle name="_Sheet1_A300-TianJian 2006" xfId="23309"/>
    <cellStyle name="_Sheet1_A300-TianJian 2006 2" xfId="1604"/>
    <cellStyle name="_Sheet1_A300-TianJian 2006_C600 - PUD Aug 2007" xfId="23310"/>
    <cellStyle name="_Sheet1_A300-TianJian 2006_C600 - PUD Aug 2007 2" xfId="23312"/>
    <cellStyle name="_Sheet1_A300-TianJian 2006_Note 18 - PUD" xfId="8521"/>
    <cellStyle name="_Sheet1_A300-TianJian 2006_Note 18 - PUD 2" xfId="18267"/>
    <cellStyle name="_Sheet1_A300-TianJian 2006_PUD breakdown (25 May 07)" xfId="16481"/>
    <cellStyle name="_Sheet1_A300-TianJian 2006_PUD breakdown (25 May 07) 2" xfId="16485"/>
    <cellStyle name="_Sheet1_A300-TianJian 2006_PUD by company (26 May 07)" xfId="23313"/>
    <cellStyle name="_Sheet1_A300-TianJian 2006_PUD by company (26 May 07) 2" xfId="23314"/>
    <cellStyle name="_Sheet1_A300-TianJian 2006_PUD by company (3 Sep 07)" xfId="23316"/>
    <cellStyle name="_Sheet1_A300-TianJian 2006_PUD by company (3 Sep 07) 2" xfId="23318"/>
    <cellStyle name="_Sheet1_A300-TianJian 2006_PUD to client" xfId="21601"/>
    <cellStyle name="_Sheet1_A300-TianJian 2006_PUD to client 2" xfId="21604"/>
    <cellStyle name="_Sheet1_A300-ZhongTianYing 2006" xfId="23320"/>
    <cellStyle name="_Sheet1_A300-ZhongTianYing 2006 2" xfId="23322"/>
    <cellStyle name="_Sheet1_A300-ZhongTianYing 2006_C600 - PUD Aug 2007" xfId="2969"/>
    <cellStyle name="_Sheet1_A300-ZhongTianYing 2006_C600 - PUD Aug 2007 2" xfId="23323"/>
    <cellStyle name="_Sheet1_A300-ZhongTianYing 2006_Note 18 - PUD" xfId="621"/>
    <cellStyle name="_Sheet1_A300-ZhongTianYing 2006_Note 18 - PUD 2" xfId="23324"/>
    <cellStyle name="_Sheet1_A300-ZhongTianYing 2006_PUD breakdown (25 May 07)" xfId="22022"/>
    <cellStyle name="_Sheet1_A300-ZhongTianYing 2006_PUD breakdown (25 May 07) 2" xfId="1259"/>
    <cellStyle name="_Sheet1_A300-ZhongTianYing 2006_PUD by company (26 May 07)" xfId="21212"/>
    <cellStyle name="_Sheet1_A300-ZhongTianYing 2006_PUD by company (26 May 07) 2" xfId="762"/>
    <cellStyle name="_Sheet1_A300-ZhongTianYing 2006_PUD by company (3 Sep 07)" xfId="23326"/>
    <cellStyle name="_Sheet1_A300-ZhongTianYing 2006_PUD by company (3 Sep 07) 2" xfId="3900"/>
    <cellStyle name="_Sheet1_A300-ZhongTianYing 2006_PUD to client" xfId="23328"/>
    <cellStyle name="_Sheet1_A300-ZhongTianYing 2006_PUD to client 2" xfId="11359"/>
    <cellStyle name="_Sheet1_BDM Inventory Movement report Aug-04" xfId="4532"/>
    <cellStyle name="_Sheet1_BDM Inventory Movement report Aug-04 2" xfId="23329"/>
    <cellStyle name="_Sheet1_BDM Inventory Movement report Aug-04_MSK F303, F411 (backup) V2" xfId="23330"/>
    <cellStyle name="_Sheet1_BDM Inventory Movement report Aug-04_MSK F303, F411 (backup) V2 2" xfId="19959"/>
    <cellStyle name="_Sheet1_BDM Inventory Movement report Aug-04_NSK HK Ltd-Dec 05 WP" xfId="19115"/>
    <cellStyle name="_Sheet1_BDM Inventory Movement report Aug-04_NSK HK Ltd-Dec 05 WP 2" xfId="6355"/>
    <cellStyle name="_Sheet1_BDM Inventory Movement report Aug-04_NSK-Jun 05 - for review" xfId="625"/>
    <cellStyle name="_Sheet1_BDM Inventory Movement report Aug-04_NSK-Jun 05 - for review 2" xfId="986"/>
    <cellStyle name="_Sheet1_BDM Inventory Movement report Aug-04_NSK-Jun 05 - for review_MSK F303, F411 (backup) V2" xfId="23331"/>
    <cellStyle name="_Sheet1_BDM Inventory Movement report Aug-04_NSK-Jun 05 - for review_MSK F303, F411 (backup) V2 2" xfId="23333"/>
    <cellStyle name="_Sheet1_BDM Inventory Movement report Aug-04_NSK-Jun 05 - for review_NSK HK Ltd-Dec 05 WP" xfId="7097"/>
    <cellStyle name="_Sheet1_BDM Inventory Movement report Aug-04_NSK-Jun 05 - for review_NSK HK Ltd-Dec 05 WP 2" xfId="7100"/>
    <cellStyle name="_Sheet1_BDM Inventory Movement report Aug-04_NSK-Jun 05 - for review_NSK HK Ltd-Dec 05 WP_updated P" xfId="23334"/>
    <cellStyle name="_Sheet1_BDM Inventory Movement report Aug-04_NSK-Jun 05 - for review_NSK HK Ltd-Dec 05 WP_updated P 2" xfId="19870"/>
    <cellStyle name="_Sheet1_BDM Inventory Movement report Jul-04" xfId="18782"/>
    <cellStyle name="_Sheet1_BDM Inventory Movement report Jul-04 2" xfId="23335"/>
    <cellStyle name="_Sheet1_BDM Inventory report 20040930" xfId="23337"/>
    <cellStyle name="_Sheet1_BDM Inventory report 20040930 2" xfId="23339"/>
    <cellStyle name="_Sheet1_BDM Inventory report 20040930_MSK F303, F411 (backup) V2" xfId="16726"/>
    <cellStyle name="_Sheet1_BDM Inventory report 20040930_MSK F303, F411 (backup) V2 2" xfId="23340"/>
    <cellStyle name="_Sheet1_BDM Inventory report 20040930_NSK HK Ltd-Dec 05 WP" xfId="23341"/>
    <cellStyle name="_Sheet1_BDM Inventory report 20040930_NSK HK Ltd-Dec 05 WP 2" xfId="23342"/>
    <cellStyle name="_Sheet1_BDM Inventory report 20040930_NSK-Jun 05 - for review" xfId="23343"/>
    <cellStyle name="_Sheet1_BDM Inventory report 20040930_NSK-Jun 05 - for review 2" xfId="15940"/>
    <cellStyle name="_Sheet1_BDM Inventory report 20040930_NSK-Jun 05 - for review_MSK F303, F411 (backup) V2" xfId="16251"/>
    <cellStyle name="_Sheet1_BDM Inventory report 20040930_NSK-Jun 05 - for review_MSK F303, F411 (backup) V2 2" xfId="16254"/>
    <cellStyle name="_Sheet1_BDM Inventory report 20040930_NSK-Jun 05 - for review_NSK HK Ltd-Dec 05 WP" xfId="23345"/>
    <cellStyle name="_Sheet1_BDM Inventory report 20040930_NSK-Jun 05 - for review_NSK HK Ltd-Dec 05 WP 2" xfId="23346"/>
    <cellStyle name="_Sheet1_BDM Inventory report 20040930_NSK-Jun 05 - for review_NSK HK Ltd-Dec 05 WP_updated P" xfId="23348"/>
    <cellStyle name="_Sheet1_BDM Inventory report 20040930_NSK-Jun 05 - for review_NSK HK Ltd-Dec 05 WP_updated P 2" xfId="7822"/>
    <cellStyle name="_Sheet1_C600 - PUD Aug 2007" xfId="23349"/>
    <cellStyle name="_Sheet1_C600 - PUD Aug 2007 2" xfId="23350"/>
    <cellStyle name="_Sheet1_CLA Outstanding" xfId="12674"/>
    <cellStyle name="_Sheet1_CLA Outstanding 2" xfId="23351"/>
    <cellStyle name="_Sheet1_consol 2005" xfId="23353"/>
    <cellStyle name="_Sheet1_consol 2005 2" xfId="23356"/>
    <cellStyle name="_Sheet1_consol 2005_C600 - PUD Aug 2007" xfId="15860"/>
    <cellStyle name="_Sheet1_consol 2005_C600 - PUD Aug 2007 2" xfId="9724"/>
    <cellStyle name="_Sheet1_consol 2005_Note 18 - PUD" xfId="23359"/>
    <cellStyle name="_Sheet1_consol 2005_Note 18 - PUD 2" xfId="23360"/>
    <cellStyle name="_Sheet1_consol 2005_PUD breakdown (25 May 07)" xfId="20013"/>
    <cellStyle name="_Sheet1_consol 2005_PUD breakdown (25 May 07) 2" xfId="20015"/>
    <cellStyle name="_Sheet1_consol 2005_PUD by company (26 May 07)" xfId="23361"/>
    <cellStyle name="_Sheet1_consol 2005_PUD by company (26 May 07) 2" xfId="23362"/>
    <cellStyle name="_Sheet1_consol 2005_PUD by company (3 Sep 07)" xfId="23363"/>
    <cellStyle name="_Sheet1_consol 2005_PUD by company (3 Sep 07) 2" xfId="19474"/>
    <cellStyle name="_Sheet1_consol 2005_PUD to client" xfId="23364"/>
    <cellStyle name="_Sheet1_consol 2005_PUD to client 2" xfId="23365"/>
    <cellStyle name="_Sheet1_F_Meifu 2004-5" xfId="16398"/>
    <cellStyle name="_Sheet1_F_Meifu 2004-5 2" xfId="23366"/>
    <cellStyle name="_Sheet1_LAT for Color 1 and 2 for 06" xfId="23367"/>
    <cellStyle name="_Sheet1_LAT for Color 1 and 2 for 06 2" xfId="9702"/>
    <cellStyle name="_Sheet1_Meifu adj breakdown" xfId="23368"/>
    <cellStyle name="_Sheet1_Meifu adj breakdown 2" xfId="8810"/>
    <cellStyle name="_Sheet1_MSK F303, F411 (backup) V2" xfId="23370"/>
    <cellStyle name="_Sheet1_MSK F303, F411 (backup) V2 2" xfId="23372"/>
    <cellStyle name="_Sheet1_Note 13 (0607) - PPE" xfId="23374"/>
    <cellStyle name="_Sheet1_Note 13 (0607) - PPE 2" xfId="23375"/>
    <cellStyle name="_Sheet1_Note 18 - PUD" xfId="23376"/>
    <cellStyle name="_Sheet1_Note 18 - PUD 2" xfId="23377"/>
    <cellStyle name="_Sheet1_Note 36 - Operating lease arrangements(0807)" xfId="23379"/>
    <cellStyle name="_Sheet1_Note 36 - Operating lease arrangements(0807) 2" xfId="23382"/>
    <cellStyle name="_Sheet1_NSK HK Ltd-Dec 05 WP" xfId="16776"/>
    <cellStyle name="_Sheet1_NSK HK Ltd-Dec 05 WP 2" xfId="16778"/>
    <cellStyle name="_Sheet1_NSK-Jun 05 - for review" xfId="23383"/>
    <cellStyle name="_Sheet1_NSK-Jun 05 - for review 2" xfId="23388"/>
    <cellStyle name="_Sheet1_NSK-Jun 05 - for review_MSK F303, F411 (backup) V2" xfId="13081"/>
    <cellStyle name="_Sheet1_NSK-Jun 05 - for review_MSK F303, F411 (backup) V2 2" xfId="8600"/>
    <cellStyle name="_Sheet1_NSK-Jun 05 - for review_NSK HK Ltd-Dec 05 WP" xfId="23392"/>
    <cellStyle name="_Sheet1_NSK-Jun 05 - for review_NSK HK Ltd-Dec 05 WP 2" xfId="23393"/>
    <cellStyle name="_Sheet1_NSK-Jun 05 - for review_NSK HK Ltd-Dec 05 WP_updated P" xfId="6192"/>
    <cellStyle name="_Sheet1_NSK-Jun 05 - for review_NSK HK Ltd-Dec 05 WP_updated P 2" xfId="23394"/>
    <cellStyle name="_Sheet1_Problems on CLA5 and 6" xfId="23395"/>
    <cellStyle name="_Sheet1_Problems on CLA5 and 6 2" xfId="23397"/>
    <cellStyle name="_Sheet1_Project Memphis - Circular - GFA summary_301007" xfId="23398"/>
    <cellStyle name="_Sheet1_Project Memphis - Circular - GFA summary_301007 2" xfId="23399"/>
    <cellStyle name="_Sheet1_PUD breakdown (25 May 07)" xfId="23400"/>
    <cellStyle name="_Sheet1_PUD breakdown (25 May 07) 2" xfId="23401"/>
    <cellStyle name="_Sheet1_PUD by company (26 May 07)" xfId="23402"/>
    <cellStyle name="_Sheet1_PUD by company (26 May 07) 2" xfId="23403"/>
    <cellStyle name="_Sheet1_PUD by company (3 Sep 07)" xfId="23404"/>
    <cellStyle name="_Sheet1_PUD by company (3 Sep 07) 2" xfId="23405"/>
    <cellStyle name="_Sheet1_PUD to client" xfId="15559"/>
    <cellStyle name="_Sheet1_PUD to client 2" xfId="21367"/>
    <cellStyle name="_Sheet1_Revised adjustment of Zhongtianying for 03,04,05" xfId="23407"/>
    <cellStyle name="_Sheet1_Revised adjustment of Zhongtianying for 03,04,05 2" xfId="23410"/>
    <cellStyle name="_Sheet1_Revised Tianjian A500 03,04,05,06" xfId="22998"/>
    <cellStyle name="_Sheet1_Revised Tianjian A500 03,04,05,06 2" xfId="23001"/>
    <cellStyle name="_Sheet1_Sheet2" xfId="23412"/>
    <cellStyle name="_Sheet1_Working - Variance on forecasting info" xfId="23413"/>
    <cellStyle name="_Sheet1_Working - Variance on forecasting info 2" xfId="23414"/>
    <cellStyle name="_Sheet1_Working - Variance on forecasting info-2008" xfId="18204"/>
    <cellStyle name="_Sheet1_Working - Variance on forecasting info-2008 2" xfId="14265"/>
    <cellStyle name="_Sheet1_合景泰富集團 - 待處理清單  (29.5.07)" xfId="23419"/>
    <cellStyle name="_Sheet1_合景泰富集團 - 待處理清單  (29.5.07) 2" xfId="23421"/>
    <cellStyle name="_Sheet1_品牌成本更新至9月" xfId="23423"/>
    <cellStyle name="_Sheet1_安永美富20070731" xfId="23416"/>
    <cellStyle name="_Sheet1_安永美富20070731 2" xfId="23418"/>
    <cellStyle name="_Sheet1_长珠兴调整分录" xfId="23426"/>
    <cellStyle name="_Sheet1_长珠兴调整分录 2" xfId="23427"/>
    <cellStyle name="_Sheet1_长越调整分录" xfId="23424"/>
    <cellStyle name="_Sheet1_长越调整分录 2" xfId="23425"/>
    <cellStyle name="_Shenhua PBC package 050530" xfId="3323"/>
    <cellStyle name="_Shenhua PBC package 050530_(中企华)审计评估联合申报明细表.V1" xfId="6557"/>
    <cellStyle name="_Shenhua PBC package 050530_附件1：审计评估联合申报明细表" xfId="23431"/>
    <cellStyle name="_Shin Ah Limited_PBC Breakdown Schedule" xfId="23433"/>
    <cellStyle name="_Shin Ah Limited_PBC Breakdown Schedule 2" xfId="23434"/>
    <cellStyle name="_Shin Ah Limited_PBC Breakdown Schedule 3" xfId="23436"/>
    <cellStyle name="_Shin Ah Limited_PBC Breakdown Schedule 4" xfId="23438"/>
    <cellStyle name="_SHL_F" xfId="10226"/>
    <cellStyle name="_SHL_F 2" xfId="23439"/>
    <cellStyle name="_SHL_F 3" xfId="6594"/>
    <cellStyle name="_SHL_F 4" xfId="23440"/>
    <cellStyle name="_SHL_F_2010年装修费长期待摊费用摊销明细-CY and CZX" xfId="23441"/>
    <cellStyle name="_SHL_F_Book1" xfId="14964"/>
    <cellStyle name="_SHL_F_Book1 2" xfId="23442"/>
    <cellStyle name="_SHL_F_Book1 3" xfId="13440"/>
    <cellStyle name="_SHL_F_Book1 4" xfId="23445"/>
    <cellStyle name="_SHL_F_Book2" xfId="23446"/>
    <cellStyle name="_SHL_F_Book2 2" xfId="23448"/>
    <cellStyle name="_SHL_F_Book2 3" xfId="4079"/>
    <cellStyle name="_SHL_F_Book2 4" xfId="23449"/>
    <cellStyle name="_SHL_F_Book4" xfId="23450"/>
    <cellStyle name="_SHL_F_Book4 2" xfId="23453"/>
    <cellStyle name="_SHL_F_Book4 3" xfId="23455"/>
    <cellStyle name="_SHL_F_Book4 4" xfId="957"/>
    <cellStyle name="_SHL_F_装修费-CY and CZX(最新)" xfId="13596"/>
    <cellStyle name="_SHL_F_装修费-CY and CZX(最新) 2" xfId="13598"/>
    <cellStyle name="_SHL_F_装修费-CY and CZX(最新) 3" xfId="13601"/>
    <cellStyle name="_SHL_F_装修费-CY and CZX(最新) 4" xfId="23457"/>
    <cellStyle name="_sick pbc-040108刘" xfId="17498"/>
    <cellStyle name="_sick pbc-040108刘 2" xfId="23459"/>
    <cellStyle name="_sick pbc-040108刘 2 2" xfId="23461"/>
    <cellStyle name="_sick pbc-040108刘 3" xfId="23463"/>
    <cellStyle name="_sick pbc-040108刘 3 2" xfId="23465"/>
    <cellStyle name="_sick pbc-040108刘 4" xfId="21394"/>
    <cellStyle name="_sick pbc-040108刘 5" xfId="23467"/>
    <cellStyle name="_sick pbc-040108刘_~0750586" xfId="15267"/>
    <cellStyle name="_sick pbc-040108刘_~0750586 2" xfId="15269"/>
    <cellStyle name="_sick pbc-040108刘_~0750586 3" xfId="23469"/>
    <cellStyle name="_sick pbc-040108刘_~0750586_addition2003" xfId="23470"/>
    <cellStyle name="_sick pbc-040108刘_~0750586_addition2003 2" xfId="23471"/>
    <cellStyle name="_sick pbc-040108刘_~0750586_addition2003 2 2" xfId="17619"/>
    <cellStyle name="_sick pbc-040108刘_~0750586_addition2003 3" xfId="23474"/>
    <cellStyle name="_sick pbc-040108刘_~0750586_addition2003 3 2" xfId="23476"/>
    <cellStyle name="_sick pbc-040108刘_~0750586_addition2003 4" xfId="23477"/>
    <cellStyle name="_sick pbc-040108刘_~0750586_addition2003 5" xfId="18522"/>
    <cellStyle name="_sick pbc-040108刘_~0750586_Book1" xfId="23479"/>
    <cellStyle name="_sick pbc-040108刘_~0750586_Book1 2" xfId="23481"/>
    <cellStyle name="_sick pbc-040108刘_~0750586_Book1 2 2" xfId="23483"/>
    <cellStyle name="_sick pbc-040108刘_~0750586_Book1 3" xfId="9003"/>
    <cellStyle name="_sick pbc-040108刘_~0750586_Book1 3 2" xfId="23486"/>
    <cellStyle name="_sick pbc-040108刘_~0750586_Book1 4" xfId="13710"/>
    <cellStyle name="_sick pbc-040108刘_~0750586_Book1 5" xfId="23488"/>
    <cellStyle name="_sick pbc-040108刘_~0750586_D" xfId="23490"/>
    <cellStyle name="_sick pbc-040108刘_~0750586_D 2" xfId="23492"/>
    <cellStyle name="_sick pbc-040108刘_~0750586_D 2 2" xfId="23494"/>
    <cellStyle name="_sick pbc-040108刘_~0750586_D 3" xfId="23496"/>
    <cellStyle name="_sick pbc-040108刘_~0750586_D 3 2" xfId="23498"/>
    <cellStyle name="_sick pbc-040108刘_~0750586_D 4" xfId="23500"/>
    <cellStyle name="_sick pbc-040108刘_~0750586_D 5" xfId="23502"/>
    <cellStyle name="_sick pbc-040108刘_~0750586_K_YF_Fixed Assets-12.22" xfId="13757"/>
    <cellStyle name="_sick pbc-040108刘_~0750586_K_YF_Fixed Assets-12.22 2" xfId="23504"/>
    <cellStyle name="_sick pbc-040108刘_~0750586_K_YF_Fixed Assets-12.22 2 2" xfId="23505"/>
    <cellStyle name="_sick pbc-040108刘_~0750586_K_YF_Fixed Assets-12.22 3" xfId="23507"/>
    <cellStyle name="_sick pbc-040108刘_~0750586_K_YF_Fixed Assets-12.22 3 2" xfId="3888"/>
    <cellStyle name="_sick pbc-040108刘_~0750586_K_YF_Fixed Assets-12.22 4" xfId="23508"/>
    <cellStyle name="_sick pbc-040108刘_~0750586_K_YF_Fixed Assets-12.22 5" xfId="23509"/>
    <cellStyle name="_sick pbc-040108刘_~0750586_K200-Register &amp; Depreciation-02" xfId="23510"/>
    <cellStyle name="_sick pbc-040108刘_~0750586_K200-Register &amp; Depreciation-02 2" xfId="23512"/>
    <cellStyle name="_sick pbc-040108刘_~0750586_K200-Register &amp; Depreciation-02 2 2" xfId="23514"/>
    <cellStyle name="_sick pbc-040108刘_~0750586_K200-Register &amp; Depreciation-02 3" xfId="23515"/>
    <cellStyle name="_sick pbc-040108刘_~0750586_K200-Register &amp; Depreciation-02 3 2" xfId="23516"/>
    <cellStyle name="_sick pbc-040108刘_~0750586_K200-Register &amp; Depreciation-02 4" xfId="9386"/>
    <cellStyle name="_sick pbc-040108刘_~0750586_K200-Register &amp; Depreciation-02 5" xfId="23517"/>
    <cellStyle name="_sick pbc-040108刘_addition2003" xfId="23520"/>
    <cellStyle name="_sick pbc-040108刘_addition2003 2" xfId="23523"/>
    <cellStyle name="_sick pbc-040108刘_addition2003 3" xfId="23525"/>
    <cellStyle name="_sick pbc-040108刘_Book1" xfId="23527"/>
    <cellStyle name="_sick pbc-040108刘_Book1 2" xfId="23528"/>
    <cellStyle name="_sick pbc-040108刘_Book1 2 2" xfId="23529"/>
    <cellStyle name="_sick pbc-040108刘_Book1 3" xfId="23530"/>
    <cellStyle name="_sick pbc-040108刘_Book1 3 2" xfId="23531"/>
    <cellStyle name="_sick pbc-040108刘_Book1 4" xfId="12507"/>
    <cellStyle name="_sick pbc-040108刘_Book1 5" xfId="12513"/>
    <cellStyle name="_sick pbc-040108刘_Book2" xfId="23534"/>
    <cellStyle name="_sick pbc-040108刘_Book2 2" xfId="23535"/>
    <cellStyle name="_sick pbc-040108刘_Book2 2 2" xfId="23536"/>
    <cellStyle name="_sick pbc-040108刘_Book2 3" xfId="23539"/>
    <cellStyle name="_sick pbc-040108刘_Book2 3 2" xfId="23541"/>
    <cellStyle name="_sick pbc-040108刘_Book2 4" xfId="23544"/>
    <cellStyle name="_sick pbc-040108刘_Book2 5" xfId="23546"/>
    <cellStyle name="_sick pbc-040108刘_Book2_addition2003" xfId="23547"/>
    <cellStyle name="_sick pbc-040108刘_Book2_addition2003 2" xfId="3990"/>
    <cellStyle name="_sick pbc-040108刘_Book2_addition2003 2 2" xfId="23549"/>
    <cellStyle name="_sick pbc-040108刘_Book2_addition2003 3" xfId="23550"/>
    <cellStyle name="_sick pbc-040108刘_Book2_addition2003 3 2" xfId="4472"/>
    <cellStyle name="_sick pbc-040108刘_Book2_addition2003 4" xfId="23552"/>
    <cellStyle name="_sick pbc-040108刘_Book2_addition2003 5" xfId="23553"/>
    <cellStyle name="_sick pbc-040108刘_Book2_Book1" xfId="10640"/>
    <cellStyle name="_sick pbc-040108刘_Book2_Book1 2" xfId="10642"/>
    <cellStyle name="_sick pbc-040108刘_Book2_Book1 3" xfId="23554"/>
    <cellStyle name="_sick pbc-040108刘_Book2_D" xfId="23555"/>
    <cellStyle name="_sick pbc-040108刘_Book2_D 2" xfId="23556"/>
    <cellStyle name="_sick pbc-040108刘_Book2_D 3" xfId="23557"/>
    <cellStyle name="_sick pbc-040108刘_Book2_K_YF_Fixed Assets-12.22" xfId="23558"/>
    <cellStyle name="_sick pbc-040108刘_Book2_K_YF_Fixed Assets-12.22 2" xfId="11228"/>
    <cellStyle name="_sick pbc-040108刘_Book2_K_YF_Fixed Assets-12.22 2 2" xfId="11230"/>
    <cellStyle name="_sick pbc-040108刘_Book2_K_YF_Fixed Assets-12.22 3" xfId="23559"/>
    <cellStyle name="_sick pbc-040108刘_Book2_K_YF_Fixed Assets-12.22 3 2" xfId="23560"/>
    <cellStyle name="_sick pbc-040108刘_Book2_K_YF_Fixed Assets-12.22 4" xfId="23562"/>
    <cellStyle name="_sick pbc-040108刘_Book2_K_YF_Fixed Assets-12.22 5" xfId="8931"/>
    <cellStyle name="_sick pbc-040108刘_Book2_K200-Register &amp; Depreciation-02" xfId="23564"/>
    <cellStyle name="_sick pbc-040108刘_Book2_K200-Register &amp; Depreciation-02 2" xfId="9802"/>
    <cellStyle name="_sick pbc-040108刘_Book2_K200-Register &amp; Depreciation-02 2 2" xfId="23565"/>
    <cellStyle name="_sick pbc-040108刘_Book2_K200-Register &amp; Depreciation-02 3" xfId="3364"/>
    <cellStyle name="_sick pbc-040108刘_Book2_K200-Register &amp; Depreciation-02 3 2" xfId="23567"/>
    <cellStyle name="_sick pbc-040108刘_Book2_K200-Register &amp; Depreciation-02 4" xfId="17769"/>
    <cellStyle name="_sick pbc-040108刘_Book2_K200-Register &amp; Depreciation-02 5" xfId="2818"/>
    <cellStyle name="_sick pbc-040108刘_D" xfId="19966"/>
    <cellStyle name="_sick pbc-040108刘_D 2" xfId="19977"/>
    <cellStyle name="_sick pbc-040108刘_D 3" xfId="19981"/>
    <cellStyle name="_sick pbc-040108刘_FA---032q" xfId="23569"/>
    <cellStyle name="_sick pbc-040108刘_FA---032q 2" xfId="23570"/>
    <cellStyle name="_sick pbc-040108刘_FA---032q 2 2" xfId="23571"/>
    <cellStyle name="_sick pbc-040108刘_FA---032q 3" xfId="23572"/>
    <cellStyle name="_sick pbc-040108刘_FA---032q 3 2" xfId="23574"/>
    <cellStyle name="_sick pbc-040108刘_FA---032q 4" xfId="23575"/>
    <cellStyle name="_sick pbc-040108刘_FA---032q 5" xfId="23577"/>
    <cellStyle name="_sick pbc-040108刘_FA---032q_addition2003" xfId="23578"/>
    <cellStyle name="_sick pbc-040108刘_FA---032q_addition2003 2" xfId="3076"/>
    <cellStyle name="_sick pbc-040108刘_FA---032q_addition2003 2 2" xfId="23580"/>
    <cellStyle name="_sick pbc-040108刘_FA---032q_addition2003 3" xfId="23581"/>
    <cellStyle name="_sick pbc-040108刘_FA---032q_addition2003 3 2" xfId="15728"/>
    <cellStyle name="_sick pbc-040108刘_FA---032q_addition2003 4" xfId="23582"/>
    <cellStyle name="_sick pbc-040108刘_FA---032q_addition2003 5" xfId="23584"/>
    <cellStyle name="_sick pbc-040108刘_FA---032q_Book1" xfId="20442"/>
    <cellStyle name="_sick pbc-040108刘_FA---032q_Book1 2" xfId="20448"/>
    <cellStyle name="_sick pbc-040108刘_FA---032q_Book1 3" xfId="10863"/>
    <cellStyle name="_sick pbc-040108刘_FA---032q_D" xfId="23585"/>
    <cellStyle name="_sick pbc-040108刘_FA---032q_D 2" xfId="7476"/>
    <cellStyle name="_sick pbc-040108刘_FA---032q_D 3" xfId="7489"/>
    <cellStyle name="_sick pbc-040108刘_FA---032q_FA---032q-8.21" xfId="19739"/>
    <cellStyle name="_sick pbc-040108刘_FA---032q_FA---032q-8.21 2" xfId="20942"/>
    <cellStyle name="_sick pbc-040108刘_FA---032q_FA---032q-8.21 3" xfId="23588"/>
    <cellStyle name="_sick pbc-040108刘_FA---032q_FA---032q-8.21_addition2003" xfId="13222"/>
    <cellStyle name="_sick pbc-040108刘_FA---032q_FA---032q-8.21_addition2003 2" xfId="23589"/>
    <cellStyle name="_sick pbc-040108刘_FA---032q_FA---032q-8.21_addition2003 2 2" xfId="23591"/>
    <cellStyle name="_sick pbc-040108刘_FA---032q_FA---032q-8.21_addition2003 3" xfId="23593"/>
    <cellStyle name="_sick pbc-040108刘_FA---032q_FA---032q-8.21_addition2003 3 2" xfId="23595"/>
    <cellStyle name="_sick pbc-040108刘_FA---032q_FA---032q-8.21_addition2003 4" xfId="9421"/>
    <cellStyle name="_sick pbc-040108刘_FA---032q_FA---032q-8.21_addition2003 5" xfId="23597"/>
    <cellStyle name="_sick pbc-040108刘_FA---032q_FA---032q-8.21_Book1" xfId="23598"/>
    <cellStyle name="_sick pbc-040108刘_FA---032q_FA---032q-8.21_Book1 2" xfId="23600"/>
    <cellStyle name="_sick pbc-040108刘_FA---032q_FA---032q-8.21_Book1 2 2" xfId="23602"/>
    <cellStyle name="_sick pbc-040108刘_FA---032q_FA---032q-8.21_Book1 3" xfId="23603"/>
    <cellStyle name="_sick pbc-040108刘_FA---032q_FA---032q-8.21_Book1 3 2" xfId="23606"/>
    <cellStyle name="_sick pbc-040108刘_FA---032q_FA---032q-8.21_Book1 4" xfId="23608"/>
    <cellStyle name="_sick pbc-040108刘_FA---032q_FA---032q-8.21_Book1 5" xfId="23610"/>
    <cellStyle name="_sick pbc-040108刘_FA---032q_FA---032q-8.21_D" xfId="12359"/>
    <cellStyle name="_sick pbc-040108刘_FA---032q_FA---032q-8.21_D 2" xfId="5453"/>
    <cellStyle name="_sick pbc-040108刘_FA---032q_FA---032q-8.21_D 2 2" xfId="23611"/>
    <cellStyle name="_sick pbc-040108刘_FA---032q_FA---032q-8.21_D 3" xfId="23614"/>
    <cellStyle name="_sick pbc-040108刘_FA---032q_FA---032q-8.21_D 3 2" xfId="23616"/>
    <cellStyle name="_sick pbc-040108刘_FA---032q_FA---032q-8.21_D 4" xfId="23620"/>
    <cellStyle name="_sick pbc-040108刘_FA---032q_FA---032q-8.21_D 5" xfId="23621"/>
    <cellStyle name="_sick pbc-040108刘_FA---032q_FA---032q-8.21_K_YF_Fixed Assets-12.22" xfId="7044"/>
    <cellStyle name="_sick pbc-040108刘_FA---032q_FA---032q-8.21_K_YF_Fixed Assets-12.22 2" xfId="4133"/>
    <cellStyle name="_sick pbc-040108刘_FA---032q_FA---032q-8.21_K_YF_Fixed Assets-12.22 3" xfId="23622"/>
    <cellStyle name="_sick pbc-040108刘_FA---032q_FA---032q-8.21_K200-Register &amp; Depreciation-02" xfId="23624"/>
    <cellStyle name="_sick pbc-040108刘_FA---032q_FA---032q-8.21_K200-Register &amp; Depreciation-02 2" xfId="19596"/>
    <cellStyle name="_sick pbc-040108刘_FA---032q_FA---032q-8.21_K200-Register &amp; Depreciation-02 2 2" xfId="19600"/>
    <cellStyle name="_sick pbc-040108刘_FA---032q_FA---032q-8.21_K200-Register &amp; Depreciation-02 3" xfId="23625"/>
    <cellStyle name="_sick pbc-040108刘_FA---032q_FA---032q-8.21_K200-Register &amp; Depreciation-02 3 2" xfId="11183"/>
    <cellStyle name="_sick pbc-040108刘_FA---032q_FA---032q-8.21_K200-Register &amp; Depreciation-02 4" xfId="23626"/>
    <cellStyle name="_sick pbc-040108刘_FA---032q_FA---032q-8.21_K200-Register &amp; Depreciation-02 5" xfId="17113"/>
    <cellStyle name="_sick pbc-040108刘_FA---032q_K_YF_Fixed Assets-12.22" xfId="6734"/>
    <cellStyle name="_sick pbc-040108刘_FA---032q_K_YF_Fixed Assets-12.22 2" xfId="23628"/>
    <cellStyle name="_sick pbc-040108刘_FA---032q_K_YF_Fixed Assets-12.22 3" xfId="8614"/>
    <cellStyle name="_sick pbc-040108刘_FA---032q_K200-Register &amp; Depreciation-02" xfId="2177"/>
    <cellStyle name="_sick pbc-040108刘_FA---032q_K200-Register &amp; Depreciation-02 2" xfId="10628"/>
    <cellStyle name="_sick pbc-040108刘_FA---032q_K200-Register &amp; Depreciation-02 3" xfId="10635"/>
    <cellStyle name="_sick pbc-040108刘_FA---032q_WP K032q  823" xfId="17484"/>
    <cellStyle name="_sick pbc-040108刘_FA---032q_WP K032q  823 2" xfId="17487"/>
    <cellStyle name="_sick pbc-040108刘_FA---032q_WP K032q  823 3" xfId="17490"/>
    <cellStyle name="_sick pbc-040108刘_FA---032q_WP K032q  823_addition2003" xfId="23630"/>
    <cellStyle name="_sick pbc-040108刘_FA---032q_WP K032q  823_addition2003 2" xfId="23632"/>
    <cellStyle name="_sick pbc-040108刘_FA---032q_WP K032q  823_addition2003 3" xfId="23634"/>
    <cellStyle name="_sick pbc-040108刘_FA---032q_WP K032q  823_Book1" xfId="23635"/>
    <cellStyle name="_sick pbc-040108刘_FA---032q_WP K032q  823_Book1 2" xfId="23637"/>
    <cellStyle name="_sick pbc-040108刘_FA---032q_WP K032q  823_Book1 3" xfId="23640"/>
    <cellStyle name="_sick pbc-040108刘_FA---032q_WP K032q  823_D" xfId="23642"/>
    <cellStyle name="_sick pbc-040108刘_FA---032q_WP K032q  823_D 2" xfId="23643"/>
    <cellStyle name="_sick pbc-040108刘_FA---032q_WP K032q  823_D 3" xfId="23644"/>
    <cellStyle name="_sick pbc-040108刘_FA---032q_WP K032q  823_K_YF_Fixed Assets-12.22" xfId="23646"/>
    <cellStyle name="_sick pbc-040108刘_FA---032q_WP K032q  823_K_YF_Fixed Assets-12.22 2" xfId="23648"/>
    <cellStyle name="_sick pbc-040108刘_FA---032q_WP K032q  823_K_YF_Fixed Assets-12.22 3" xfId="23649"/>
    <cellStyle name="_sick pbc-040108刘_FA---032q_WP K032q  823_K200-Register &amp; Depreciation-02" xfId="10437"/>
    <cellStyle name="_sick pbc-040108刘_FA---032q_WP K032q  823_K200-Register &amp; Depreciation-02 2" xfId="10440"/>
    <cellStyle name="_sick pbc-040108刘_FA---032q_WP K032q  823_K200-Register &amp; Depreciation-02 3" xfId="23650"/>
    <cellStyle name="_sick pbc-040108刘_K_YF_Fixed Assets-12.22" xfId="16442"/>
    <cellStyle name="_sick pbc-040108刘_K_YF_Fixed Assets-12.22 2" xfId="5130"/>
    <cellStyle name="_sick pbc-040108刘_K_YF_Fixed Assets-12.22 3" xfId="22088"/>
    <cellStyle name="_sick pbc-040108刘_K200-Register &amp; Depreciation-02" xfId="23651"/>
    <cellStyle name="_sick pbc-040108刘_K200-Register &amp; Depreciation-02 2" xfId="23653"/>
    <cellStyle name="_sick pbc-040108刘_K200-Register &amp; Depreciation-02 3" xfId="23654"/>
    <cellStyle name="_sick pbc-040108刘_PBC-Ben" xfId="7198"/>
    <cellStyle name="_sick pbc-040108刘_PBC-Ben 2" xfId="23655"/>
    <cellStyle name="_sick pbc-040108刘_PBC-Ben 3" xfId="23656"/>
    <cellStyle name="_sick pbc-040108刘_PBC-Ben_2003.06.30(Air China - Payables &amp; LT Deferred Assets)" xfId="23658"/>
    <cellStyle name="_sick pbc-040108刘_PBC-Ben_2003.06.30(Air China - Payables &amp; LT Deferred Assets) 2" xfId="23661"/>
    <cellStyle name="_sick pbc-040108刘_PBC-Ben_2003.06.30(Air China - Payables &amp; LT Deferred Assets) 3" xfId="20491"/>
    <cellStyle name="_sick pbc-040108刘_PBC-Ben_2003.06.30(Air China - Payables &amp; LT Deferred Assets)_~0750586" xfId="23662"/>
    <cellStyle name="_sick pbc-040108刘_PBC-Ben_2003.06.30(Air China - Payables &amp; LT Deferred Assets)_~0750586 2" xfId="23664"/>
    <cellStyle name="_sick pbc-040108刘_PBC-Ben_2003.06.30(Air China - Payables &amp; LT Deferred Assets)_~0750586 3" xfId="5889"/>
    <cellStyle name="_sick pbc-040108刘_PBC-Ben_2003.06.30(Air China - Payables &amp; LT Deferred Assets)_~0750586_addition2003" xfId="23667"/>
    <cellStyle name="_sick pbc-040108刘_PBC-Ben_2003.06.30(Air China - Payables &amp; LT Deferred Assets)_~0750586_addition2003 2" xfId="23668"/>
    <cellStyle name="_sick pbc-040108刘_PBC-Ben_2003.06.30(Air China - Payables &amp; LT Deferred Assets)_~0750586_addition2003 3" xfId="23669"/>
    <cellStyle name="_sick pbc-040108刘_PBC-Ben_2003.06.30(Air China - Payables &amp; LT Deferred Assets)_~0750586_Book1" xfId="15676"/>
    <cellStyle name="_sick pbc-040108刘_PBC-Ben_2003.06.30(Air China - Payables &amp; LT Deferred Assets)_~0750586_Book1 2" xfId="11710"/>
    <cellStyle name="_sick pbc-040108刘_PBC-Ben_2003.06.30(Air China - Payables &amp; LT Deferred Assets)_~0750586_Book1 3" xfId="11715"/>
    <cellStyle name="_sick pbc-040108刘_PBC-Ben_2003.06.30(Air China - Payables &amp; LT Deferred Assets)_~0750586_D" xfId="23670"/>
    <cellStyle name="_sick pbc-040108刘_PBC-Ben_2003.06.30(Air China - Payables &amp; LT Deferred Assets)_~0750586_D 2" xfId="23671"/>
    <cellStyle name="_sick pbc-040108刘_PBC-Ben_2003.06.30(Air China - Payables &amp; LT Deferred Assets)_~0750586_D 3" xfId="21376"/>
    <cellStyle name="_sick pbc-040108刘_PBC-Ben_2003.06.30(Air China - Payables &amp; LT Deferred Assets)_~0750586_K_YF_Fixed Assets-12.22" xfId="19265"/>
    <cellStyle name="_sick pbc-040108刘_PBC-Ben_2003.06.30(Air China - Payables &amp; LT Deferred Assets)_~0750586_K_YF_Fixed Assets-12.22 2" xfId="19269"/>
    <cellStyle name="_sick pbc-040108刘_PBC-Ben_2003.06.30(Air China - Payables &amp; LT Deferred Assets)_~0750586_K_YF_Fixed Assets-12.22 3" xfId="6339"/>
    <cellStyle name="_sick pbc-040108刘_PBC-Ben_2003.06.30(Air China - Payables &amp; LT Deferred Assets)_~0750586_K200-Register &amp; Depreciation-02" xfId="23385"/>
    <cellStyle name="_sick pbc-040108刘_PBC-Ben_2003.06.30(Air China - Payables &amp; LT Deferred Assets)_~0750586_K200-Register &amp; Depreciation-02 2" xfId="23390"/>
    <cellStyle name="_sick pbc-040108刘_PBC-Ben_2003.06.30(Air China - Payables &amp; LT Deferred Assets)_~0750586_K200-Register &amp; Depreciation-02 3" xfId="4917"/>
    <cellStyle name="_sick pbc-040108刘_PBC-Ben_2003.06.30(Air China - Payables &amp; LT Deferred Assets)_addition2003" xfId="23672"/>
    <cellStyle name="_sick pbc-040108刘_PBC-Ben_2003.06.30(Air China - Payables &amp; LT Deferred Assets)_addition2003 2" xfId="23674"/>
    <cellStyle name="_sick pbc-040108刘_PBC-Ben_2003.06.30(Air China - Payables &amp; LT Deferred Assets)_addition2003 3" xfId="23676"/>
    <cellStyle name="_sick pbc-040108刘_PBC-Ben_2003.06.30(Air China - Payables &amp; LT Deferred Assets)_Book1" xfId="1750"/>
    <cellStyle name="_sick pbc-040108刘_PBC-Ben_2003.06.30(Air China - Payables &amp; LT Deferred Assets)_Book1 2" xfId="23678"/>
    <cellStyle name="_sick pbc-040108刘_PBC-Ben_2003.06.30(Air China - Payables &amp; LT Deferred Assets)_Book1 3" xfId="19792"/>
    <cellStyle name="_sick pbc-040108刘_PBC-Ben_2003.06.30(Air China - Payables &amp; LT Deferred Assets)_Book2" xfId="17974"/>
    <cellStyle name="_sick pbc-040108刘_PBC-Ben_2003.06.30(Air China - Payables &amp; LT Deferred Assets)_Book2 2" xfId="17976"/>
    <cellStyle name="_sick pbc-040108刘_PBC-Ben_2003.06.30(Air China - Payables &amp; LT Deferred Assets)_Book2 3" xfId="17516"/>
    <cellStyle name="_sick pbc-040108刘_PBC-Ben_2003.06.30(Air China - Payables &amp; LT Deferred Assets)_Book2_addition2003" xfId="23679"/>
    <cellStyle name="_sick pbc-040108刘_PBC-Ben_2003.06.30(Air China - Payables &amp; LT Deferred Assets)_Book2_addition2003 2" xfId="23681"/>
    <cellStyle name="_sick pbc-040108刘_PBC-Ben_2003.06.30(Air China - Payables &amp; LT Deferred Assets)_Book2_addition2003 3" xfId="16455"/>
    <cellStyle name="_sick pbc-040108刘_PBC-Ben_2003.06.30(Air China - Payables &amp; LT Deferred Assets)_Book2_Book1" xfId="17102"/>
    <cellStyle name="_sick pbc-040108刘_PBC-Ben_2003.06.30(Air China - Payables &amp; LT Deferred Assets)_Book2_Book1 2" xfId="23683"/>
    <cellStyle name="_sick pbc-040108刘_PBC-Ben_2003.06.30(Air China - Payables &amp; LT Deferred Assets)_Book2_Book1 3" xfId="23684"/>
    <cellStyle name="_sick pbc-040108刘_PBC-Ben_2003.06.30(Air China - Payables &amp; LT Deferred Assets)_Book2_D" xfId="23685"/>
    <cellStyle name="_sick pbc-040108刘_PBC-Ben_2003.06.30(Air China - Payables &amp; LT Deferred Assets)_Book2_D 2" xfId="23686"/>
    <cellStyle name="_sick pbc-040108刘_PBC-Ben_2003.06.30(Air China - Payables &amp; LT Deferred Assets)_Book2_D 3" xfId="23688"/>
    <cellStyle name="_sick pbc-040108刘_PBC-Ben_2003.06.30(Air China - Payables &amp; LT Deferred Assets)_Book2_K_YF_Fixed Assets-12.22" xfId="3769"/>
    <cellStyle name="_sick pbc-040108刘_PBC-Ben_2003.06.30(Air China - Payables &amp; LT Deferred Assets)_Book2_K_YF_Fixed Assets-12.22 2" xfId="9270"/>
    <cellStyle name="_sick pbc-040108刘_PBC-Ben_2003.06.30(Air China - Payables &amp; LT Deferred Assets)_Book2_K_YF_Fixed Assets-12.22 3" xfId="23689"/>
    <cellStyle name="_sick pbc-040108刘_PBC-Ben_2003.06.30(Air China - Payables &amp; LT Deferred Assets)_Book2_K200-Register &amp; Depreciation-02" xfId="23690"/>
    <cellStyle name="_sick pbc-040108刘_PBC-Ben_2003.06.30(Air China - Payables &amp; LT Deferred Assets)_Book2_K200-Register &amp; Depreciation-02 2" xfId="23692"/>
    <cellStyle name="_sick pbc-040108刘_PBC-Ben_2003.06.30(Air China - Payables &amp; LT Deferred Assets)_Book2_K200-Register &amp; Depreciation-02 3" xfId="23693"/>
    <cellStyle name="_sick pbc-040108刘_PBC-Ben_2003.06.30(Air China - Payables &amp; LT Deferred Assets)_D" xfId="23695"/>
    <cellStyle name="_sick pbc-040108刘_PBC-Ben_2003.06.30(Air China - Payables &amp; LT Deferred Assets)_D 2" xfId="23696"/>
    <cellStyle name="_sick pbc-040108刘_PBC-Ben_2003.06.30(Air China - Payables &amp; LT Deferred Assets)_D 3" xfId="7929"/>
    <cellStyle name="_sick pbc-040108刘_PBC-Ben_2003.06.30(Air China - Payables &amp; LT Deferred Assets)_FA---032q" xfId="23698"/>
    <cellStyle name="_sick pbc-040108刘_PBC-Ben_2003.06.30(Air China - Payables &amp; LT Deferred Assets)_FA---032q 2" xfId="23699"/>
    <cellStyle name="_sick pbc-040108刘_PBC-Ben_2003.06.30(Air China - Payables &amp; LT Deferred Assets)_FA---032q 3" xfId="15137"/>
    <cellStyle name="_sick pbc-040108刘_PBC-Ben_2003.06.30(Air China - Payables &amp; LT Deferred Assets)_FA---032q_addition2003" xfId="23700"/>
    <cellStyle name="_sick pbc-040108刘_PBC-Ben_2003.06.30(Air China - Payables &amp; LT Deferred Assets)_FA---032q_addition2003 2" xfId="23701"/>
    <cellStyle name="_sick pbc-040108刘_PBC-Ben_2003.06.30(Air China - Payables &amp; LT Deferred Assets)_FA---032q_addition2003 3" xfId="23702"/>
    <cellStyle name="_sick pbc-040108刘_PBC-Ben_2003.06.30(Air China - Payables &amp; LT Deferred Assets)_FA---032q_Book1" xfId="23703"/>
    <cellStyle name="_sick pbc-040108刘_PBC-Ben_2003.06.30(Air China - Payables &amp; LT Deferred Assets)_FA---032q_Book1 2" xfId="23704"/>
    <cellStyle name="_sick pbc-040108刘_PBC-Ben_2003.06.30(Air China - Payables &amp; LT Deferred Assets)_FA---032q_Book1 3" xfId="20819"/>
    <cellStyle name="_sick pbc-040108刘_PBC-Ben_2003.06.30(Air China - Payables &amp; LT Deferred Assets)_FA---032q_D" xfId="23705"/>
    <cellStyle name="_sick pbc-040108刘_PBC-Ben_2003.06.30(Air China - Payables &amp; LT Deferred Assets)_FA---032q_D 2" xfId="23706"/>
    <cellStyle name="_sick pbc-040108刘_PBC-Ben_2003.06.30(Air China - Payables &amp; LT Deferred Assets)_FA---032q_D 3" xfId="23707"/>
    <cellStyle name="_sick pbc-040108刘_PBC-Ben_2003.06.30(Air China - Payables &amp; LT Deferred Assets)_FA---032q_FA---032q-8.21" xfId="10681"/>
    <cellStyle name="_sick pbc-040108刘_PBC-Ben_2003.06.30(Air China - Payables &amp; LT Deferred Assets)_FA---032q_FA---032q-8.21 2" xfId="23709"/>
    <cellStyle name="_sick pbc-040108刘_PBC-Ben_2003.06.30(Air China - Payables &amp; LT Deferred Assets)_FA---032q_FA---032q-8.21 3" xfId="23710"/>
    <cellStyle name="_sick pbc-040108刘_PBC-Ben_2003.06.30(Air China - Payables &amp; LT Deferred Assets)_FA---032q_FA---032q-8.21_addition2003" xfId="23713"/>
    <cellStyle name="_sick pbc-040108刘_PBC-Ben_2003.06.30(Air China - Payables &amp; LT Deferred Assets)_FA---032q_FA---032q-8.21_addition2003 2" xfId="23716"/>
    <cellStyle name="_sick pbc-040108刘_PBC-Ben_2003.06.30(Air China - Payables &amp; LT Deferred Assets)_FA---032q_FA---032q-8.21_addition2003 3" xfId="23719"/>
    <cellStyle name="_sick pbc-040108刘_PBC-Ben_2003.06.30(Air China - Payables &amp; LT Deferred Assets)_FA---032q_FA---032q-8.21_Book1" xfId="23723"/>
    <cellStyle name="_sick pbc-040108刘_PBC-Ben_2003.06.30(Air China - Payables &amp; LT Deferred Assets)_FA---032q_FA---032q-8.21_Book1 2" xfId="5359"/>
    <cellStyle name="_sick pbc-040108刘_PBC-Ben_2003.06.30(Air China - Payables &amp; LT Deferred Assets)_FA---032q_FA---032q-8.21_Book1 3" xfId="23724"/>
    <cellStyle name="_sick pbc-040108刘_PBC-Ben_2003.06.30(Air China - Payables &amp; LT Deferred Assets)_FA---032q_FA---032q-8.21_D" xfId="23727"/>
    <cellStyle name="_sick pbc-040108刘_PBC-Ben_2003.06.30(Air China - Payables &amp; LT Deferred Assets)_FA---032q_FA---032q-8.21_D 2" xfId="23729"/>
    <cellStyle name="_sick pbc-040108刘_PBC-Ben_2003.06.30(Air China - Payables &amp; LT Deferred Assets)_FA---032q_FA---032q-8.21_D 3" xfId="23731"/>
    <cellStyle name="_sick pbc-040108刘_PBC-Ben_2003.06.30(Air China - Payables &amp; LT Deferred Assets)_FA---032q_FA---032q-8.21_K_YF_Fixed Assets-12.22" xfId="23732"/>
    <cellStyle name="_sick pbc-040108刘_PBC-Ben_2003.06.30(Air China - Payables &amp; LT Deferred Assets)_FA---032q_FA---032q-8.21_K_YF_Fixed Assets-12.22 2" xfId="23733"/>
    <cellStyle name="_sick pbc-040108刘_PBC-Ben_2003.06.30(Air China - Payables &amp; LT Deferred Assets)_FA---032q_FA---032q-8.21_K_YF_Fixed Assets-12.22 3" xfId="19570"/>
    <cellStyle name="_sick pbc-040108刘_PBC-Ben_2003.06.30(Air China - Payables &amp; LT Deferred Assets)_FA---032q_FA---032q-8.21_K200-Register &amp; Depreciation-02" xfId="23735"/>
    <cellStyle name="_sick pbc-040108刘_PBC-Ben_2003.06.30(Air China - Payables &amp; LT Deferred Assets)_FA---032q_FA---032q-8.21_K200-Register &amp; Depreciation-02 2" xfId="23125"/>
    <cellStyle name="_sick pbc-040108刘_PBC-Ben_2003.06.30(Air China - Payables &amp; LT Deferred Assets)_FA---032q_FA---032q-8.21_K200-Register &amp; Depreciation-02 3" xfId="4715"/>
    <cellStyle name="_sick pbc-040108刘_PBC-Ben_2003.06.30(Air China - Payables &amp; LT Deferred Assets)_FA---032q_K_YF_Fixed Assets-12.22" xfId="23736"/>
    <cellStyle name="_sick pbc-040108刘_PBC-Ben_2003.06.30(Air China - Payables &amp; LT Deferred Assets)_FA---032q_K_YF_Fixed Assets-12.22 2" xfId="23737"/>
    <cellStyle name="_sick pbc-040108刘_PBC-Ben_2003.06.30(Air China - Payables &amp; LT Deferred Assets)_FA---032q_K_YF_Fixed Assets-12.22 3" xfId="23738"/>
    <cellStyle name="_sick pbc-040108刘_PBC-Ben_2003.06.30(Air China - Payables &amp; LT Deferred Assets)_FA---032q_K200-Register &amp; Depreciation-02" xfId="23739"/>
    <cellStyle name="_sick pbc-040108刘_PBC-Ben_2003.06.30(Air China - Payables &amp; LT Deferred Assets)_FA---032q_K200-Register &amp; Depreciation-02 2" xfId="23740"/>
    <cellStyle name="_sick pbc-040108刘_PBC-Ben_2003.06.30(Air China - Payables &amp; LT Deferred Assets)_FA---032q_K200-Register &amp; Depreciation-02 3" xfId="23741"/>
    <cellStyle name="_sick pbc-040108刘_PBC-Ben_2003.06.30(Air China - Payables &amp; LT Deferred Assets)_FA---032q_WP K032q  823" xfId="23742"/>
    <cellStyle name="_sick pbc-040108刘_PBC-Ben_2003.06.30(Air China - Payables &amp; LT Deferred Assets)_FA---032q_WP K032q  823 2" xfId="17895"/>
    <cellStyle name="_sick pbc-040108刘_PBC-Ben_2003.06.30(Air China - Payables &amp; LT Deferred Assets)_FA---032q_WP K032q  823 3" xfId="23744"/>
    <cellStyle name="_sick pbc-040108刘_PBC-Ben_2003.06.30(Air China - Payables &amp; LT Deferred Assets)_FA---032q_WP K032q  823_addition2003" xfId="23745"/>
    <cellStyle name="_sick pbc-040108刘_PBC-Ben_2003.06.30(Air China - Payables &amp; LT Deferred Assets)_FA---032q_WP K032q  823_addition2003 2" xfId="23283"/>
    <cellStyle name="_sick pbc-040108刘_PBC-Ben_2003.06.30(Air China - Payables &amp; LT Deferred Assets)_FA---032q_WP K032q  823_addition2003 3" xfId="23747"/>
    <cellStyle name="_sick pbc-040108刘_PBC-Ben_2003.06.30(Air China - Payables &amp; LT Deferred Assets)_FA---032q_WP K032q  823_Book1" xfId="23749"/>
    <cellStyle name="_sick pbc-040108刘_PBC-Ben_2003.06.30(Air China - Payables &amp; LT Deferred Assets)_FA---032q_WP K032q  823_Book1 2" xfId="23751"/>
    <cellStyle name="_sick pbc-040108刘_PBC-Ben_2003.06.30(Air China - Payables &amp; LT Deferred Assets)_FA---032q_WP K032q  823_Book1 3" xfId="7761"/>
    <cellStyle name="_sick pbc-040108刘_PBC-Ben_2003.06.30(Air China - Payables &amp; LT Deferred Assets)_FA---032q_WP K032q  823_D" xfId="5136"/>
    <cellStyle name="_sick pbc-040108刘_PBC-Ben_2003.06.30(Air China - Payables &amp; LT Deferred Assets)_FA---032q_WP K032q  823_D 2" xfId="23752"/>
    <cellStyle name="_sick pbc-040108刘_PBC-Ben_2003.06.30(Air China - Payables &amp; LT Deferred Assets)_FA---032q_WP K032q  823_D 3" xfId="23756"/>
    <cellStyle name="_sick pbc-040108刘_PBC-Ben_2003.06.30(Air China - Payables &amp; LT Deferred Assets)_FA---032q_WP K032q  823_K_YF_Fixed Assets-12.22" xfId="12028"/>
    <cellStyle name="_sick pbc-040108刘_PBC-Ben_2003.06.30(Air China - Payables &amp; LT Deferred Assets)_FA---032q_WP K032q  823_K_YF_Fixed Assets-12.22 2" xfId="12030"/>
    <cellStyle name="_sick pbc-040108刘_PBC-Ben_2003.06.30(Air China - Payables &amp; LT Deferred Assets)_FA---032q_WP K032q  823_K_YF_Fixed Assets-12.22 3" xfId="8537"/>
    <cellStyle name="_sick pbc-040108刘_PBC-Ben_2003.06.30(Air China - Payables &amp; LT Deferred Assets)_FA---032q_WP K032q  823_K200-Register &amp; Depreciation-02" xfId="7177"/>
    <cellStyle name="_sick pbc-040108刘_PBC-Ben_2003.06.30(Air China - Payables &amp; LT Deferred Assets)_FA---032q_WP K032q  823_K200-Register &amp; Depreciation-02 2" xfId="23758"/>
    <cellStyle name="_sick pbc-040108刘_PBC-Ben_2003.06.30(Air China - Payables &amp; LT Deferred Assets)_FA---032q_WP K032q  823_K200-Register &amp; Depreciation-02 3" xfId="23760"/>
    <cellStyle name="_sick pbc-040108刘_PBC-Ben_2003.06.30(Air China - Payables &amp; LT Deferred Assets)_K_YF_Fixed Assets-12.22" xfId="16521"/>
    <cellStyle name="_sick pbc-040108刘_PBC-Ben_2003.06.30(Air China - Payables &amp; LT Deferred Assets)_K_YF_Fixed Assets-12.22 2" xfId="23764"/>
    <cellStyle name="_sick pbc-040108刘_PBC-Ben_2003.06.30(Air China - Payables &amp; LT Deferred Assets)_K_YF_Fixed Assets-12.22 3" xfId="23765"/>
    <cellStyle name="_sick pbc-040108刘_PBC-Ben_2003.06.30(Air China - Payables &amp; LT Deferred Assets)_K200-Register &amp; Depreciation-02" xfId="3055"/>
    <cellStyle name="_sick pbc-040108刘_PBC-Ben_2003.06.30(Air China - Payables &amp; LT Deferred Assets)_K200-Register &amp; Depreciation-02 2" xfId="4036"/>
    <cellStyle name="_sick pbc-040108刘_PBC-Ben_2003.06.30(Air China - Payables &amp; LT Deferred Assets)_K200-Register &amp; Depreciation-02 3" xfId="16314"/>
    <cellStyle name="_sick pbc-040108刘_PBC-Ben_2003.06.30(Air China - Payables &amp; LT Deferred Assets)_PBC-liabilities &amp; equity (2004-9.30)tina" xfId="4636"/>
    <cellStyle name="_sick pbc-040108刘_PBC-Ben_2003.06.30(Air China - Payables &amp; LT Deferred Assets)_PBC-liabilities &amp; equity (2004-9.30)tina 2" xfId="23766"/>
    <cellStyle name="_sick pbc-040108刘_PBC-Ben_2003.06.30(Air China - Payables &amp; LT Deferred Assets)_PBC-liabilities &amp; equity (2004-9.30)tina 3" xfId="23767"/>
    <cellStyle name="_sick pbc-040108刘_PBC-Ben_2003.06.30(Air China - Payables &amp; LT Deferred Assets)_PBC-liabilities &amp; equity (2004-9.30)tina_addition2003" xfId="23768"/>
    <cellStyle name="_sick pbc-040108刘_PBC-Ben_2003.06.30(Air China - Payables &amp; LT Deferred Assets)_PBC-liabilities &amp; equity (2004-9.30)tina_addition2003 2" xfId="23770"/>
    <cellStyle name="_sick pbc-040108刘_PBC-Ben_2003.06.30(Air China - Payables &amp; LT Deferred Assets)_PBC-liabilities &amp; equity (2004-9.30)tina_addition2003 3" xfId="23772"/>
    <cellStyle name="_sick pbc-040108刘_PBC-Ben_2003.06.30(Air China - Payables &amp; LT Deferred Assets)_PBC-liabilities &amp; equity (2004-9.30)tina_Book1" xfId="23773"/>
    <cellStyle name="_sick pbc-040108刘_PBC-Ben_2003.06.30(Air China - Payables &amp; LT Deferred Assets)_PBC-liabilities &amp; equity (2004-9.30)tina_Book1 2" xfId="23775"/>
    <cellStyle name="_sick pbc-040108刘_PBC-Ben_2003.06.30(Air China - Payables &amp; LT Deferred Assets)_PBC-liabilities &amp; equity (2004-9.30)tina_Book1 3" xfId="23776"/>
    <cellStyle name="_sick pbc-040108刘_PBC-Ben_2003.06.30(Air China - Payables &amp; LT Deferred Assets)_PBC-liabilities &amp; equity (2004-9.30)tina_D" xfId="16133"/>
    <cellStyle name="_sick pbc-040108刘_PBC-Ben_2003.06.30(Air China - Payables &amp; LT Deferred Assets)_PBC-liabilities &amp; equity (2004-9.30)tina_D 2" xfId="20842"/>
    <cellStyle name="_sick pbc-040108刘_PBC-Ben_2003.06.30(Air China - Payables &amp; LT Deferred Assets)_PBC-liabilities &amp; equity (2004-9.30)tina_D 3" xfId="23777"/>
    <cellStyle name="_sick pbc-040108刘_PBC-Ben_2003.06.30(Air China - Payables &amp; LT Deferred Assets)_PBC-liabilities &amp; equity (2004-9.30)tina_K_YF_Fixed Assets-12.22" xfId="23780"/>
    <cellStyle name="_sick pbc-040108刘_PBC-Ben_2003.06.30(Air China - Payables &amp; LT Deferred Assets)_PBC-liabilities &amp; equity (2004-9.30)tina_K_YF_Fixed Assets-12.22 2" xfId="23782"/>
    <cellStyle name="_sick pbc-040108刘_PBC-Ben_2003.06.30(Air China - Payables &amp; LT Deferred Assets)_PBC-liabilities &amp; equity (2004-9.30)tina_K_YF_Fixed Assets-12.22 3" xfId="23784"/>
    <cellStyle name="_sick pbc-040108刘_PBC-Ben_2003.06.30(Air China - Payables &amp; LT Deferred Assets)_PBC-liabilities &amp; equity (2004-9.30)tina_K200-Register &amp; Depreciation-02" xfId="23786"/>
    <cellStyle name="_sick pbc-040108刘_PBC-Ben_2003.06.30(Air China - Payables &amp; LT Deferred Assets)_PBC-liabilities &amp; equity (2004-9.30)tina_K200-Register &amp; Depreciation-02 2" xfId="23787"/>
    <cellStyle name="_sick pbc-040108刘_PBC-Ben_2003.06.30(Air China - Payables &amp; LT Deferred Assets)_PBC-liabilities &amp; equity (2004-9.30)tina_K200-Register &amp; Depreciation-02 3" xfId="15617"/>
    <cellStyle name="_sick pbc-040108刘_PBC-Ben_2003.06.30(Air China - Payables &amp; LT Deferred Assets)_报安永 (2004-6)综合" xfId="23788"/>
    <cellStyle name="_sick pbc-040108刘_PBC-Ben_2003.06.30(Air China - Payables &amp; LT Deferred Assets)_报安永 (2004-6)综合 2" xfId="23789"/>
    <cellStyle name="_sick pbc-040108刘_PBC-Ben_2003.06.30(Air China - Payables &amp; LT Deferred Assets)_报安永 (2004-6)综合 3" xfId="23790"/>
    <cellStyle name="_sick pbc-040108刘_PBC-Ben_2003.06.30(Air China - Payables &amp; LT Deferred Assets)_报安永 (2004-6)综合_addition2003" xfId="15212"/>
    <cellStyle name="_sick pbc-040108刘_PBC-Ben_2003.06.30(Air China - Payables &amp; LT Deferred Assets)_报安永 (2004-6)综合_addition2003 2" xfId="15214"/>
    <cellStyle name="_sick pbc-040108刘_PBC-Ben_2003.06.30(Air China - Payables &amp; LT Deferred Assets)_报安永 (2004-6)综合_addition2003 3" xfId="23791"/>
    <cellStyle name="_sick pbc-040108刘_PBC-Ben_2003.06.30(Air China - Payables &amp; LT Deferred Assets)_报安永 (2004-6)综合_Book1" xfId="15406"/>
    <cellStyle name="_sick pbc-040108刘_PBC-Ben_2003.06.30(Air China - Payables &amp; LT Deferred Assets)_报安永 (2004-6)综合_Book1 2" xfId="15409"/>
    <cellStyle name="_sick pbc-040108刘_PBC-Ben_2003.06.30(Air China - Payables &amp; LT Deferred Assets)_报安永 (2004-6)综合_Book1 3" xfId="5675"/>
    <cellStyle name="_sick pbc-040108刘_PBC-Ben_2003.06.30(Air China - Payables &amp; LT Deferred Assets)_报安永 (2004-6)综合_D" xfId="23793"/>
    <cellStyle name="_sick pbc-040108刘_PBC-Ben_2003.06.30(Air China - Payables &amp; LT Deferred Assets)_报安永 (2004-6)综合_D 2" xfId="23794"/>
    <cellStyle name="_sick pbc-040108刘_PBC-Ben_2003.06.30(Air China - Payables &amp; LT Deferred Assets)_报安永 (2004-6)综合_D 3" xfId="9107"/>
    <cellStyle name="_sick pbc-040108刘_PBC-Ben_2003.06.30(Air China - Payables &amp; LT Deferred Assets)_报安永 (2004-6)综合_K_YF_Fixed Assets-12.22" xfId="23796"/>
    <cellStyle name="_sick pbc-040108刘_PBC-Ben_2003.06.30(Air China - Payables &amp; LT Deferred Assets)_报安永 (2004-6)综合_K_YF_Fixed Assets-12.22 2" xfId="8693"/>
    <cellStyle name="_sick pbc-040108刘_PBC-Ben_2003.06.30(Air China - Payables &amp; LT Deferred Assets)_报安永 (2004-6)综合_K_YF_Fixed Assets-12.22 3" xfId="23798"/>
    <cellStyle name="_sick pbc-040108刘_PBC-Ben_2003.06.30(Air China - Payables &amp; LT Deferred Assets)_报安永 (2004-6)综合_K200-Register &amp; Depreciation-02" xfId="23799"/>
    <cellStyle name="_sick pbc-040108刘_PBC-Ben_2003.06.30(Air China - Payables &amp; LT Deferred Assets)_报安永 (2004-6)综合_K200-Register &amp; Depreciation-02 2" xfId="23800"/>
    <cellStyle name="_sick pbc-040108刘_PBC-Ben_2003.06.30(Air China - Payables &amp; LT Deferred Assets)_报安永 (2004-6)综合_K200-Register &amp; Depreciation-02 3" xfId="23802"/>
    <cellStyle name="_sick pbc-040108刘_PBC-Ben_addition2003" xfId="23803"/>
    <cellStyle name="_sick pbc-040108刘_PBC-Ben_addition2003 2" xfId="21249"/>
    <cellStyle name="_sick pbc-040108刘_PBC-Ben_addition2003 3" xfId="23804"/>
    <cellStyle name="_sick pbc-040108刘_PBC-Ben_Book1" xfId="23806"/>
    <cellStyle name="_sick pbc-040108刘_PBC-Ben_Book1 2" xfId="23807"/>
    <cellStyle name="_sick pbc-040108刘_PBC-Ben_Book1 3" xfId="21461"/>
    <cellStyle name="_sick pbc-040108刘_PBC-Ben_D" xfId="23808"/>
    <cellStyle name="_sick pbc-040108刘_PBC-Ben_D 2" xfId="23809"/>
    <cellStyle name="_sick pbc-040108刘_PBC-Ben_D 3" xfId="23810"/>
    <cellStyle name="_sick pbc-040108刘_PBC-Ben_FA---032q" xfId="21619"/>
    <cellStyle name="_sick pbc-040108刘_PBC-Ben_FA---032q 2" xfId="23811"/>
    <cellStyle name="_sick pbc-040108刘_PBC-Ben_FA---032q 3" xfId="23812"/>
    <cellStyle name="_sick pbc-040108刘_PBC-Ben_FA---032q_addition2003" xfId="23813"/>
    <cellStyle name="_sick pbc-040108刘_PBC-Ben_FA---032q_addition2003 2" xfId="17968"/>
    <cellStyle name="_sick pbc-040108刘_PBC-Ben_FA---032q_addition2003 3" xfId="23816"/>
    <cellStyle name="_sick pbc-040108刘_PBC-Ben_FA---032q_Book1" xfId="23819"/>
    <cellStyle name="_sick pbc-040108刘_PBC-Ben_FA---032q_Book1 2" xfId="23821"/>
    <cellStyle name="_sick pbc-040108刘_PBC-Ben_FA---032q_Book1 3" xfId="23823"/>
    <cellStyle name="_sick pbc-040108刘_PBC-Ben_FA---032q_D" xfId="23824"/>
    <cellStyle name="_sick pbc-040108刘_PBC-Ben_FA---032q_D 2" xfId="23826"/>
    <cellStyle name="_sick pbc-040108刘_PBC-Ben_FA---032q_D 3" xfId="23828"/>
    <cellStyle name="_sick pbc-040108刘_PBC-Ben_FA---032q_FA---032q-8.21" xfId="23830"/>
    <cellStyle name="_sick pbc-040108刘_PBC-Ben_FA---032q_FA---032q-8.21 2" xfId="13512"/>
    <cellStyle name="_sick pbc-040108刘_PBC-Ben_FA---032q_FA---032q-8.21 3" xfId="1892"/>
    <cellStyle name="_sick pbc-040108刘_PBC-Ben_FA---032q_FA---032q-8.21_addition2003" xfId="22910"/>
    <cellStyle name="_sick pbc-040108刘_PBC-Ben_FA---032q_FA---032q-8.21_addition2003 2" xfId="23832"/>
    <cellStyle name="_sick pbc-040108刘_PBC-Ben_FA---032q_FA---032q-8.21_addition2003 3" xfId="23834"/>
    <cellStyle name="_sick pbc-040108刘_PBC-Ben_FA---032q_FA---032q-8.21_Book1" xfId="23836"/>
    <cellStyle name="_sick pbc-040108刘_PBC-Ben_FA---032q_FA---032q-8.21_Book1 2" xfId="19515"/>
    <cellStyle name="_sick pbc-040108刘_PBC-Ben_FA---032q_FA---032q-8.21_Book1 3" xfId="23837"/>
    <cellStyle name="_sick pbc-040108刘_PBC-Ben_FA---032q_FA---032q-8.21_D" xfId="23838"/>
    <cellStyle name="_sick pbc-040108刘_PBC-Ben_FA---032q_FA---032q-8.21_D 2" xfId="23840"/>
    <cellStyle name="_sick pbc-040108刘_PBC-Ben_FA---032q_FA---032q-8.21_D 3" xfId="23841"/>
    <cellStyle name="_sick pbc-040108刘_PBC-Ben_FA---032q_FA---032q-8.21_K_YF_Fixed Assets-12.22" xfId="22345"/>
    <cellStyle name="_sick pbc-040108刘_PBC-Ben_FA---032q_FA---032q-8.21_K_YF_Fixed Assets-12.22 2" xfId="23842"/>
    <cellStyle name="_sick pbc-040108刘_PBC-Ben_FA---032q_FA---032q-8.21_K_YF_Fixed Assets-12.22 3" xfId="23843"/>
    <cellStyle name="_sick pbc-040108刘_PBC-Ben_FA---032q_FA---032q-8.21_K200-Register &amp; Depreciation-02" xfId="23844"/>
    <cellStyle name="_sick pbc-040108刘_PBC-Ben_FA---032q_FA---032q-8.21_K200-Register &amp; Depreciation-02 2" xfId="23845"/>
    <cellStyle name="_sick pbc-040108刘_PBC-Ben_FA---032q_FA---032q-8.21_K200-Register &amp; Depreciation-02 3" xfId="23846"/>
    <cellStyle name="_sick pbc-040108刘_PBC-Ben_FA---032q_K_YF_Fixed Assets-12.22" xfId="23847"/>
    <cellStyle name="_sick pbc-040108刘_PBC-Ben_FA---032q_K_YF_Fixed Assets-12.22 2" xfId="23848"/>
    <cellStyle name="_sick pbc-040108刘_PBC-Ben_FA---032q_K_YF_Fixed Assets-12.22 3" xfId="23849"/>
    <cellStyle name="_sick pbc-040108刘_PBC-Ben_FA---032q_K200-Register &amp; Depreciation-02" xfId="2293"/>
    <cellStyle name="_sick pbc-040108刘_PBC-Ben_FA---032q_K200-Register &amp; Depreciation-02 2" xfId="2295"/>
    <cellStyle name="_sick pbc-040108刘_PBC-Ben_FA---032q_K200-Register &amp; Depreciation-02 3" xfId="23850"/>
    <cellStyle name="_sick pbc-040108刘_PBC-Ben_FA---032q_WP K032q  823" xfId="16355"/>
    <cellStyle name="_sick pbc-040108刘_PBC-Ben_FA---032q_WP K032q  823 2" xfId="16357"/>
    <cellStyle name="_sick pbc-040108刘_PBC-Ben_FA---032q_WP K032q  823 3" xfId="23615"/>
    <cellStyle name="_sick pbc-040108刘_PBC-Ben_FA---032q_WP K032q  823_addition2003" xfId="23851"/>
    <cellStyle name="_sick pbc-040108刘_PBC-Ben_FA---032q_WP K032q  823_addition2003 2" xfId="21290"/>
    <cellStyle name="_sick pbc-040108刘_PBC-Ben_FA---032q_WP K032q  823_addition2003 3" xfId="16139"/>
    <cellStyle name="_sick pbc-040108刘_PBC-Ben_FA---032q_WP K032q  823_Book1" xfId="23852"/>
    <cellStyle name="_sick pbc-040108刘_PBC-Ben_FA---032q_WP K032q  823_Book1 2" xfId="23853"/>
    <cellStyle name="_sick pbc-040108刘_PBC-Ben_FA---032q_WP K032q  823_Book1 3" xfId="23854"/>
    <cellStyle name="_sick pbc-040108刘_PBC-Ben_FA---032q_WP K032q  823_D" xfId="23855"/>
    <cellStyle name="_sick pbc-040108刘_PBC-Ben_FA---032q_WP K032q  823_D 2" xfId="23858"/>
    <cellStyle name="_sick pbc-040108刘_PBC-Ben_FA---032q_WP K032q  823_D 3" xfId="23861"/>
    <cellStyle name="_sick pbc-040108刘_PBC-Ben_FA---032q_WP K032q  823_K_YF_Fixed Assets-12.22" xfId="22043"/>
    <cellStyle name="_sick pbc-040108刘_PBC-Ben_FA---032q_WP K032q  823_K_YF_Fixed Assets-12.22 2" xfId="23863"/>
    <cellStyle name="_sick pbc-040108刘_PBC-Ben_FA---032q_WP K032q  823_K_YF_Fixed Assets-12.22 3" xfId="23864"/>
    <cellStyle name="_sick pbc-040108刘_PBC-Ben_FA---032q_WP K032q  823_K200-Register &amp; Depreciation-02" xfId="5346"/>
    <cellStyle name="_sick pbc-040108刘_PBC-Ben_FA---032q_WP K032q  823_K200-Register &amp; Depreciation-02 2" xfId="6722"/>
    <cellStyle name="_sick pbc-040108刘_PBC-Ben_FA---032q_WP K032q  823_K200-Register &amp; Depreciation-02 3" xfId="23865"/>
    <cellStyle name="_sick pbc-040108刘_PBC-Ben_K_YF_Fixed Assets-12.22" xfId="18668"/>
    <cellStyle name="_sick pbc-040108刘_PBC-Ben_K_YF_Fixed Assets-12.22 2" xfId="18670"/>
    <cellStyle name="_sick pbc-040108刘_PBC-Ben_K_YF_Fixed Assets-12.22 3" xfId="18674"/>
    <cellStyle name="_sick pbc-040108刘_PBC-Ben_K200-Register &amp; Depreciation-02" xfId="23866"/>
    <cellStyle name="_sick pbc-040108刘_PBC-Ben_K200-Register &amp; Depreciation-02 2" xfId="2765"/>
    <cellStyle name="_sick pbc-040108刘_PBC-Ben_K200-Register &amp; Depreciation-02 3" xfId="23868"/>
    <cellStyle name="_sick pbc-040108刘_PBC-liabilities &amp; equity (2004-9.30)tina" xfId="22625"/>
    <cellStyle name="_sick pbc-040108刘_PBC-liabilities &amp; equity (2004-9.30)tina 2" xfId="22626"/>
    <cellStyle name="_sick pbc-040108刘_PBC-liabilities &amp; equity (2004-9.30)tina 3" xfId="23870"/>
    <cellStyle name="_sick pbc-040108刘_PBC-liabilities &amp; equity (2004-9.30)tina_addition2003" xfId="23872"/>
    <cellStyle name="_sick pbc-040108刘_PBC-liabilities &amp; equity (2004-9.30)tina_addition2003 2" xfId="23874"/>
    <cellStyle name="_sick pbc-040108刘_PBC-liabilities &amp; equity (2004-9.30)tina_addition2003 3" xfId="23875"/>
    <cellStyle name="_sick pbc-040108刘_PBC-liabilities &amp; equity (2004-9.30)tina_Book1" xfId="23876"/>
    <cellStyle name="_sick pbc-040108刘_PBC-liabilities &amp; equity (2004-9.30)tina_Book1 2" xfId="15298"/>
    <cellStyle name="_sick pbc-040108刘_PBC-liabilities &amp; equity (2004-9.30)tina_Book1 3" xfId="15302"/>
    <cellStyle name="_sick pbc-040108刘_PBC-liabilities &amp; equity (2004-9.30)tina_D" xfId="23877"/>
    <cellStyle name="_sick pbc-040108刘_PBC-liabilities &amp; equity (2004-9.30)tina_D 2" xfId="23879"/>
    <cellStyle name="_sick pbc-040108刘_PBC-liabilities &amp; equity (2004-9.30)tina_D 3" xfId="23881"/>
    <cellStyle name="_sick pbc-040108刘_PBC-liabilities &amp; equity (2004-9.30)tina_K_YF_Fixed Assets-12.22" xfId="23884"/>
    <cellStyle name="_sick pbc-040108刘_PBC-liabilities &amp; equity (2004-9.30)tina_K_YF_Fixed Assets-12.22 2" xfId="19234"/>
    <cellStyle name="_sick pbc-040108刘_PBC-liabilities &amp; equity (2004-9.30)tina_K_YF_Fixed Assets-12.22 3" xfId="23885"/>
    <cellStyle name="_sick pbc-040108刘_PBC-liabilities &amp; equity (2004-9.30)tina_K200-Register &amp; Depreciation-02" xfId="16711"/>
    <cellStyle name="_sick pbc-040108刘_PBC-liabilities &amp; equity (2004-9.30)tina_K200-Register &amp; Depreciation-02 2" xfId="16715"/>
    <cellStyle name="_sick pbc-040108刘_PBC-liabilities &amp; equity (2004-9.30)tina_K200-Register &amp; Depreciation-02 3" xfId="23886"/>
    <cellStyle name="_sick pbc-040108刘_报安永 (2004-6)综合" xfId="23888"/>
    <cellStyle name="_sick pbc-040108刘_报安永 (2004-6)综合 2" xfId="23889"/>
    <cellStyle name="_sick pbc-040108刘_报安永 (2004-6)综合 3" xfId="23890"/>
    <cellStyle name="_sick pbc-040108刘_报安永 (2004-6)综合_addition2003" xfId="23892"/>
    <cellStyle name="_sick pbc-040108刘_报安永 (2004-6)综合_addition2003 2" xfId="23894"/>
    <cellStyle name="_sick pbc-040108刘_报安永 (2004-6)综合_addition2003 3" xfId="4220"/>
    <cellStyle name="_sick pbc-040108刘_报安永 (2004-6)综合_Book1" xfId="23895"/>
    <cellStyle name="_sick pbc-040108刘_报安永 (2004-6)综合_Book1 2" xfId="23896"/>
    <cellStyle name="_sick pbc-040108刘_报安永 (2004-6)综合_Book1 3" xfId="16218"/>
    <cellStyle name="_sick pbc-040108刘_报安永 (2004-6)综合_D" xfId="15767"/>
    <cellStyle name="_sick pbc-040108刘_报安永 (2004-6)综合_D 2" xfId="15769"/>
    <cellStyle name="_sick pbc-040108刘_报安永 (2004-6)综合_D 3" xfId="23897"/>
    <cellStyle name="_sick pbc-040108刘_报安永 (2004-6)综合_K_YF_Fixed Assets-12.22" xfId="23898"/>
    <cellStyle name="_sick pbc-040108刘_报安永 (2004-6)综合_K_YF_Fixed Assets-12.22 2" xfId="23899"/>
    <cellStyle name="_sick pbc-040108刘_报安永 (2004-6)综合_K_YF_Fixed Assets-12.22 3" xfId="23900"/>
    <cellStyle name="_sick pbc-040108刘_报安永 (2004-6)综合_K200-Register &amp; Depreciation-02" xfId="10587"/>
    <cellStyle name="_sick pbc-040108刘_报安永 (2004-6)综合_K200-Register &amp; Depreciation-02 2" xfId="11128"/>
    <cellStyle name="_sick pbc-040108刘_报安永 (2004-6)综合_K200-Register &amp; Depreciation-02 3" xfId="11136"/>
    <cellStyle name="_SITC Shanghai forwarding 2004" xfId="23901"/>
    <cellStyle name="_SITC Shanghai forwarding 2004 2" xfId="23902"/>
    <cellStyle name="_SITC Shanghai forwarding 2004(F)" xfId="23903"/>
    <cellStyle name="_SITC Shanghai forwarding 2004(F) 2" xfId="23905"/>
    <cellStyle name="_SITC Shanghai forwarding 2004(F)_cut off test2" xfId="1470"/>
    <cellStyle name="_SITC Shanghai forwarding 2004(F)_cut off test2 2" xfId="1480"/>
    <cellStyle name="_SITC Shanghai forwarding 2004(F)_SITC Shanghai shipping agent 2004" xfId="23906"/>
    <cellStyle name="_SITC Shanghai forwarding 2004(F)_SITC Shanghai shipping agent 2004 2" xfId="23907"/>
    <cellStyle name="_SITC Shanghai forwarding 2004(F)_SITC Shanghai shipping agent 2004_SITC Shanghai(Faye)" xfId="21120"/>
    <cellStyle name="_SITC Shanghai forwarding 2004(F)_SITC Shanghai shipping agent 2004_SITC Shanghai(Faye) 2" xfId="23908"/>
    <cellStyle name="_SITC Shanghai forwarding 2004(F)_SITC Shanghai(Faye)" xfId="23909"/>
    <cellStyle name="_SITC Shanghai forwarding 2004(F)_SITC Shanghai(Faye) 2" xfId="23797"/>
    <cellStyle name="_SITC Shanghai forwarding 2004_SITC Shanghai(Faye)" xfId="19617"/>
    <cellStyle name="_SITC Shanghai forwarding 2004_SITC Shanghai(Faye) 2" xfId="23910"/>
    <cellStyle name="_SITC Shanghai shipping agency 2004" xfId="23913"/>
    <cellStyle name="_SITC Shanghai shipping agency 2004 2" xfId="23916"/>
    <cellStyle name="_SITC Shanghai shipping agent 2004(HY)" xfId="23917"/>
    <cellStyle name="_SITC Shanghai shipping agent 2004(HY) 2" xfId="5103"/>
    <cellStyle name="_SITC Shanghai shipping agent 2004(HY)_SITC Shanghai(Faye)" xfId="13498"/>
    <cellStyle name="_SITC Shanghai shipping agent 2004(HY)_SITC Shanghai(Faye) 2" xfId="13504"/>
    <cellStyle name="_SITC Shanghai(Faye)" xfId="23918"/>
    <cellStyle name="_SITC Shanghai(Faye) 2" xfId="23919"/>
    <cellStyle name="_Step2,6,7_PM TE CRA 0512_OK" xfId="23921"/>
    <cellStyle name="_Step2,6,7_PM TE CRA 0512_OK 2" xfId="22405"/>
    <cellStyle name="_Step2,6,7_PM TE CRA 0609_OK" xfId="23923"/>
    <cellStyle name="_Step2,6,7_PM TE CRA 0609_OK 2" xfId="23925"/>
    <cellStyle name="_SubHeading" xfId="22296"/>
    <cellStyle name="_SubHeading 2" xfId="22298"/>
    <cellStyle name="_Table" xfId="19491"/>
    <cellStyle name="_Table 2" xfId="13091"/>
    <cellStyle name="_Table 2 2" xfId="13093"/>
    <cellStyle name="_Table 2 2 2" xfId="7495"/>
    <cellStyle name="_Table 2 2 2 2" xfId="23932"/>
    <cellStyle name="_Table 2 2 2 3" xfId="23934"/>
    <cellStyle name="_Table 2 2 3" xfId="21251"/>
    <cellStyle name="_Table 2 2 4" xfId="23936"/>
    <cellStyle name="_Table 2 3" xfId="9652"/>
    <cellStyle name="_Table 2 3 2" xfId="7535"/>
    <cellStyle name="_Table 2 3 3" xfId="23937"/>
    <cellStyle name="_Table 2 4" xfId="16850"/>
    <cellStyle name="_Table 2 5" xfId="23939"/>
    <cellStyle name="_Table 3" xfId="13097"/>
    <cellStyle name="_Table 3 2" xfId="13100"/>
    <cellStyle name="_Table 3 2 2" xfId="15603"/>
    <cellStyle name="_Table 3 2 3" xfId="23940"/>
    <cellStyle name="_Table 3 3" xfId="23941"/>
    <cellStyle name="_Table 3 4" xfId="23943"/>
    <cellStyle name="_Table 4" xfId="13102"/>
    <cellStyle name="_Table 5" xfId="23945"/>
    <cellStyle name="_Table 6" xfId="23946"/>
    <cellStyle name="_Table 7" xfId="19103"/>
    <cellStyle name="_Table 8" xfId="46156"/>
    <cellStyle name="_Table_05, 06 adjustment summary 合景" xfId="23947"/>
    <cellStyle name="_Table_05, 06 adjustment summary 合景 2" xfId="23948"/>
    <cellStyle name="_Table_A section" xfId="18953"/>
    <cellStyle name="_Table_A section 2" xfId="18955"/>
    <cellStyle name="_Table_A section_Meifu 2004-5" xfId="17962"/>
    <cellStyle name="_Table_A section_Meifu 2004-5 2" xfId="17964"/>
    <cellStyle name="_Table_A section_Yingfu (2004-5)" xfId="23949"/>
    <cellStyle name="_Table_A section_Yingfu (2004-5) 2" xfId="23951"/>
    <cellStyle name="_Table_A section_Yingfu_06" xfId="23954"/>
    <cellStyle name="_Table_A section_Yingfu_06 2" xfId="23955"/>
    <cellStyle name="_Table_A_Hejing Developer 2006" xfId="23956"/>
    <cellStyle name="_Table_A_Hejing Developer 2006 2" xfId="23958"/>
    <cellStyle name="_Table_A_Tianjian 2006" xfId="23960"/>
    <cellStyle name="_Table_A_Tianjian 2006 2" xfId="23963"/>
    <cellStyle name="_Table_A100-consolidation TB_2003 14 Nov (version 1) LAST" xfId="19519"/>
    <cellStyle name="_Table_A100-consolidation TB_2003 14 Nov (version 1) LAST 2" xfId="19521"/>
    <cellStyle name="_Table_A100-consolidation TB-2003 (3.3.07)(MY)" xfId="23966"/>
    <cellStyle name="_Table_A100-consolidation TB-2003 (3.3.07)(MY) 2" xfId="6047"/>
    <cellStyle name="_Table_A100-consolidation TB-2004 (28.12.06)" xfId="3216"/>
    <cellStyle name="_Table_A100-consolidation TB-2004 (28.12.06) 2" xfId="3220"/>
    <cellStyle name="_Table_A100-consolidation TB-2004 (5.3.07)_single co" xfId="23968"/>
    <cellStyle name="_Table_A100-consolidation TB-2004 (5.3.07)_single co 2" xfId="23969"/>
    <cellStyle name="_Table_A100-consolidation TB-2004 (Sam)" xfId="23970"/>
    <cellStyle name="_Table_A100-consolidation TB-2004 (Sam) 2" xfId="23972"/>
    <cellStyle name="_Table_A100-consolidation TB-2005 (28.12.06)" xfId="23973"/>
    <cellStyle name="_Table_A100-consolidation TB-2005 (28.12.06) 2" xfId="23974"/>
    <cellStyle name="_Table_A100-consolidation TB-2005 (5.3.07)_single co" xfId="23976"/>
    <cellStyle name="_Table_A100-consolidation TB-2005 (5.3.07)_single co 2" xfId="23978"/>
    <cellStyle name="_Table_A100-consolidation TB-2005 (Sam)" xfId="23979"/>
    <cellStyle name="_Table_A100-consolidation TB-2005 (Sam) 2" xfId="23980"/>
    <cellStyle name="_Table_A100-consolidation TB-2006 (5.3.07)_single co" xfId="23982"/>
    <cellStyle name="_Table_A100-consolidation TB-2006 (5.3.07)_single co 2" xfId="23983"/>
    <cellStyle name="_Table_A100-consolidation TB-2006 (Eric)" xfId="23984"/>
    <cellStyle name="_Table_A100-consolidation TB-2006 (Eric) 2" xfId="23985"/>
    <cellStyle name="_Table_adj list_to client_30.7.07" xfId="8669"/>
    <cellStyle name="_Table_adj list_to client_30.7.07 2" xfId="23986"/>
    <cellStyle name="_Table_A-Xinhengchang_04&amp;05_25.4.07" xfId="23988"/>
    <cellStyle name="_Table_A-Xinhengchang_04&amp;05_25.4.07 2" xfId="23989"/>
    <cellStyle name="_Table_A-Xinhengchang_06_30.4.07" xfId="8599"/>
    <cellStyle name="_Table_A-Xinhengchang_06_30.4.07 2" xfId="8603"/>
    <cellStyle name="_Table_Determiniation of PM, TE, SAD" xfId="22656"/>
    <cellStyle name="_Table_Determiniation of PM, TE, SAD 2" xfId="23991"/>
    <cellStyle name="_Table_Hejing adj list_to client_24.7.07" xfId="23993"/>
    <cellStyle name="_Table_Hejing adj list_to client_24.7.07 2" xfId="4985"/>
    <cellStyle name="_Table_PMTE (23.1.07)" xfId="23994"/>
    <cellStyle name="_Table_PMTE (23.1.07) 2" xfId="8248"/>
    <cellStyle name="_Table_PMTE (8.1.07)" xfId="21956"/>
    <cellStyle name="_Table_PMTE (8.1.07) 2" xfId="17617"/>
    <cellStyle name="_Table_Revised adjustment of Zhongtianying for 03,04,05" xfId="12337"/>
    <cellStyle name="_Table_Revised adjustment of Zhongtianying for 03,04,05 2" xfId="12344"/>
    <cellStyle name="_Table_Revised Hejing A500 03,04,05,06" xfId="23996"/>
    <cellStyle name="_Table_Revised Hejing A500 03,04,05,06 2" xfId="10325"/>
    <cellStyle name="_Table_Sheet2" xfId="23997"/>
    <cellStyle name="_Table_Sheet2 2" xfId="23998"/>
    <cellStyle name="_Table_Sheet2 3" xfId="23999"/>
    <cellStyle name="_Table_南风底稿2009.6.30－郭" xfId="21241"/>
    <cellStyle name="_Table_安永文件回复2008年装修费-DL" xfId="5268"/>
    <cellStyle name="_Table_安永文件回复2008年装修费-DL 2" xfId="6001"/>
    <cellStyle name="_Table_安永文件回复2008年装修费-DL 3" xfId="24001"/>
    <cellStyle name="_Table_安永文件回复2008年装修费-DL 4" xfId="24002"/>
    <cellStyle name="_Table_调整分录" xfId="16642"/>
    <cellStyle name="_Table_调整分录 2" xfId="24003"/>
    <cellStyle name="_Table_调整分录 3" xfId="24005"/>
    <cellStyle name="_TableHead" xfId="24006"/>
    <cellStyle name="_TableHead 2" xfId="24007"/>
    <cellStyle name="_TableRowHead" xfId="24008"/>
    <cellStyle name="_TableRowHead 2" xfId="24009"/>
    <cellStyle name="_TableSuperHead" xfId="24010"/>
    <cellStyle name="_TableSuperHead 2" xfId="24012"/>
    <cellStyle name="_TB and Adjustment-updated" xfId="23928"/>
    <cellStyle name="_TB and Adjustment-updated 2" xfId="20007"/>
    <cellStyle name="_TB and Adjustment-updated_Evergreen - TPE - Appendix V_Scope determination_Dec4" xfId="24013"/>
    <cellStyle name="_TB and Adjustment-updated_Evergreen - TPE - Appendix V_Scope determination_Dec4 2" xfId="24014"/>
    <cellStyle name="_TB and Adjustment-updated_Evergreen - TPE - Appendix V_Scope determination_Dec4_Evergreen - TPE - Appendix V_Scope determination_090902" xfId="24015"/>
    <cellStyle name="_TB and Adjustment-updated_Evergreen - TPE - Appendix V_Scope determination_Dec4_Evergreen - TPE - Appendix V_Scope determination_090902 2" xfId="24016"/>
    <cellStyle name="_TB_Huizhou_2006 up" xfId="14334"/>
    <cellStyle name="_TB_Huizhou_2006 up 2" xfId="14340"/>
    <cellStyle name="_TB_Huizhou_2006 up 3" xfId="24017"/>
    <cellStyle name="_TB_Huizhou2006,2007" xfId="9665"/>
    <cellStyle name="_TB_Huizhou2006,2007 2" xfId="9668"/>
    <cellStyle name="_TB_Huizhou2006,2007 3" xfId="20987"/>
    <cellStyle name="_TB04UP" xfId="1174"/>
    <cellStyle name="_TB04UP 2" xfId="19936"/>
    <cellStyle name="_TB04UP_combined fs of dameng new" xfId="24018"/>
    <cellStyle name="_TB04UP_combined fs of dameng new 2" xfId="11789"/>
    <cellStyle name="_TB04UP_combined fs of dameng new_Evergreen - TPE - Appendix V_Scope determination_090902" xfId="24020"/>
    <cellStyle name="_TB04UP_combined fs of dameng new_Evergreen - TPE - Appendix V_Scope determination_090902 2" xfId="2944"/>
    <cellStyle name="_TB04UP_combined fs of dameng new_Evergreen - TPE - Appendix V_Scope determination_Aug11" xfId="24022"/>
    <cellStyle name="_TB04UP_combined fs of dameng new_Evergreen - TPE - Appendix V_Scope determination_Aug11 2" xfId="15071"/>
    <cellStyle name="_TB04UP_combined fs of dameng new_Evergreen - TPE - Appendix V_Scope determination_Aug11_Evergreen - TPE - Appendix V_Scope determination_Dec4" xfId="24023"/>
    <cellStyle name="_TB04UP_combined fs of dameng new_Evergreen - TPE - Appendix V_Scope determination_Aug11_Evergreen - TPE - Appendix V_Scope determination_Dec4 2" xfId="24024"/>
    <cellStyle name="_TB04UP_combined fs of dameng new_Evergreen - TPE - Appendix V_Scope determination_Aug11_Evergreen - TPE - Appendix V_Scope determination_Dec4_Evergreen - TPE - Appendix V_Scope determination_090902" xfId="24025"/>
    <cellStyle name="_TB04UP_combined fs of dameng new_Evergreen - TPE - Appendix V_Scope determination_Aug11_Evergreen - TPE - Appendix V_Scope determination_Dec4_Evergreen - TPE - Appendix V_Scope determination_090902 2" xfId="24027"/>
    <cellStyle name="_TB04UP_Evergreen - TPE - Appendix V_Scope determination_090902" xfId="24029"/>
    <cellStyle name="_TB04UP_Evergreen - TPE - Appendix V_Scope determination_090902 2" xfId="24031"/>
    <cellStyle name="_TB04UP_Evergreen - TPE - Appendix V_Scope determination_Aug11" xfId="24032"/>
    <cellStyle name="_TB04UP_Evergreen - TPE - Appendix V_Scope determination_Aug11 2" xfId="3918"/>
    <cellStyle name="_TB04UP_Evergreen - TPE - Appendix V_Scope determination_Aug11_Evergreen - TPE - Appendix V_Scope determination_Dec4" xfId="24033"/>
    <cellStyle name="_TB04UP_Evergreen - TPE - Appendix V_Scope determination_Aug11_Evergreen - TPE - Appendix V_Scope determination_Dec4 2" xfId="24035"/>
    <cellStyle name="_TB04UP_Evergreen - TPE - Appendix V_Scope determination_Aug11_Evergreen - TPE - Appendix V_Scope determination_Dec4_Evergreen - TPE - Appendix V_Scope determination_090902" xfId="24038"/>
    <cellStyle name="_TB04UP_Evergreen - TPE - Appendix V_Scope determination_Aug11_Evergreen - TPE - Appendix V_Scope determination_Dec4_Evergreen - TPE - Appendix V_Scope determination_090902 2" xfId="24039"/>
    <cellStyle name="_TECHPBC - assets (2004-6)" xfId="20714"/>
    <cellStyle name="_TECHPBC - assets (2004-6) 2" xfId="20716"/>
    <cellStyle name="_TECHPBC - assets (2004-6) 3" xfId="13962"/>
    <cellStyle name="_TECHPBC - assets (2004-6)_addition2003" xfId="22409"/>
    <cellStyle name="_TECHPBC - assets (2004-6)_addition2003 2" xfId="24041"/>
    <cellStyle name="_TECHPBC - assets (2004-6)_addition2003 3" xfId="24042"/>
    <cellStyle name="_TECHPBC - assets (2004-6)_Book1" xfId="24043"/>
    <cellStyle name="_TECHPBC - assets (2004-6)_Book1 2" xfId="3839"/>
    <cellStyle name="_TECHPBC - assets (2004-6)_Book1 3" xfId="20571"/>
    <cellStyle name="_TECHPBC - assets (2004-6)_D" xfId="16067"/>
    <cellStyle name="_TECHPBC - assets (2004-6)_D 2" xfId="13046"/>
    <cellStyle name="_TECHPBC - assets (2004-6)_D 3" xfId="2934"/>
    <cellStyle name="_TECHPBC - assets (2004-6)_K_YF_Fixed Assets-12.22" xfId="24044"/>
    <cellStyle name="_TECHPBC - assets (2004-6)_K_YF_Fixed Assets-12.22 2" xfId="24045"/>
    <cellStyle name="_TECHPBC - assets (2004-6)_K_YF_Fixed Assets-12.22 3" xfId="17342"/>
    <cellStyle name="_TECHPBC - assets (2004-6)_K200-Register &amp; Depreciation-02" xfId="24046"/>
    <cellStyle name="_TECHPBC - assets (2004-6)_K200-Register &amp; Depreciation-02 2" xfId="7517"/>
    <cellStyle name="_TECHPBC - assets (2004-6)_K200-Register &amp; Depreciation-02 3" xfId="23774"/>
    <cellStyle name="_Tianjian To do list" xfId="8698"/>
    <cellStyle name="_Tianjian To do list 2" xfId="8701"/>
    <cellStyle name="_To do list" xfId="3326"/>
    <cellStyle name="_To do list 2" xfId="3334"/>
    <cellStyle name="_Total invt reserve_provision FY04" xfId="24047"/>
    <cellStyle name="_Total invt reserve_provision FY04 2" xfId="23641"/>
    <cellStyle name="_Total invt reserve_provision FY04_MSK F303, F411 (backup) V2" xfId="24048"/>
    <cellStyle name="_Total invt reserve_provision FY04_MSK F303, F411 (backup) V2 2" xfId="24049"/>
    <cellStyle name="_Total invt reserve_provision FY04_NSK HK Ltd-Dec 05 WP" xfId="24050"/>
    <cellStyle name="_Total invt reserve_provision FY04_NSK HK Ltd-Dec 05 WP 2" xfId="24052"/>
    <cellStyle name="_Total invt reserve_provision FY04_NSK-Jun 05 - for review" xfId="24056"/>
    <cellStyle name="_Total invt reserve_provision FY04_NSK-Jun 05 - for review 2" xfId="22962"/>
    <cellStyle name="_Total invt reserve_provision FY04_NSK-Jun 05 - for review_MSK F303, F411 (backup) V2" xfId="24057"/>
    <cellStyle name="_Total invt reserve_provision FY04_NSK-Jun 05 - for review_MSK F303, F411 (backup) V2 2" xfId="24058"/>
    <cellStyle name="_Total invt reserve_provision FY04_NSK-Jun 05 - for review_NSK HK Ltd-Dec 05 WP" xfId="24059"/>
    <cellStyle name="_Total invt reserve_provision FY04_NSK-Jun 05 - for review_NSK HK Ltd-Dec 05 WP 2" xfId="24060"/>
    <cellStyle name="_Total invt reserve_provision FY04_NSK-Jun 05 - for review_NSK HK Ltd-Dec 05 WP_updated P" xfId="21139"/>
    <cellStyle name="_Total invt reserve_provision FY04_NSK-Jun 05 - for review_NSK HK Ltd-Dec 05 WP_updated P 2" xfId="2400"/>
    <cellStyle name="_Totalassetsandliabilities" xfId="18528"/>
    <cellStyle name="_Totalassetsandliabilities 2" xfId="24061"/>
    <cellStyle name="_U - BK - Revenue, Cost &amp; Expenses Mar 7 05" xfId="22520"/>
    <cellStyle name="_U - BK - Revenue, Cost &amp; Expenses Mar 7 05 2" xfId="24062"/>
    <cellStyle name="_U - BK - Revenue, Cost &amp; Expenses Mar 7 05 3" xfId="24065"/>
    <cellStyle name="_U - BK - Revenue, Cost &amp; Expenses Mar 7 05_2006年佛山车轮审计资料（安永）" xfId="24066"/>
    <cellStyle name="_U - BK - Revenue, Cost &amp; Expenses Mar 7 05_2006年佛山车轮审计资料（安永） 2" xfId="24068"/>
    <cellStyle name="_U - BK - Revenue, Cost &amp; Expenses Mar 7 05_2006年佛山车轮审计资料（安永）_OS of F09" xfId="24070"/>
    <cellStyle name="_U - BK - Revenue, Cost &amp; Expenses Mar 7 05_2006年佛山车轮审计资料（安永）_OS of F09 2" xfId="24072"/>
    <cellStyle name="_U - BK - Revenue, Cost &amp; Expenses Mar 7 05_addition2003" xfId="19930"/>
    <cellStyle name="_U - BK - Revenue, Cost &amp; Expenses Mar 7 05_addition2003 2" xfId="19933"/>
    <cellStyle name="_U - BK - Revenue, Cost &amp; Expenses Mar 7 05_addition2003 3" xfId="24073"/>
    <cellStyle name="_U - BK - Revenue, Cost &amp; Expenses Mar 7 05_BK - technical service" xfId="18133"/>
    <cellStyle name="_U - BK - Revenue, Cost &amp; Expenses Mar 7 05_BK - technical service 2" xfId="12793"/>
    <cellStyle name="_U - BK - Revenue, Cost &amp; Expenses Mar 7 05_BK - technical service_2006年佛山车轮审计资料（安永）" xfId="24075"/>
    <cellStyle name="_U - BK - Revenue, Cost &amp; Expenses Mar 7 05_BK - technical service_2006年佛山车轮审计资料（安永） 2" xfId="24076"/>
    <cellStyle name="_U - BK - Revenue, Cost &amp; Expenses Mar 7 05_BK - technical service_2006年佛山车轮审计资料（安永）_OS of F09" xfId="24077"/>
    <cellStyle name="_U - BK - Revenue, Cost &amp; Expenses Mar 7 05_BK - technical service_2006年佛山车轮审计资料（安永）_OS of F09 2" xfId="24078"/>
    <cellStyle name="_U - BK - Revenue, Cost &amp; Expenses Mar 7 05_BK - technical service_OS of F09" xfId="24079"/>
    <cellStyle name="_U - BK - Revenue, Cost &amp; Expenses Mar 7 05_BK - technical service_OS of F09 2" xfId="22780"/>
    <cellStyle name="_U - BK - Revenue, Cost &amp; Expenses Mar 7 05_BK - technical service_公司信息（往来款函证）" xfId="24081"/>
    <cellStyle name="_U - BK - Revenue, Cost &amp; Expenses Mar 7 05_BK - technical service_公司信息（往来款函证） 2" xfId="24082"/>
    <cellStyle name="_U - BK - Revenue, Cost &amp; Expenses Mar 7 05_BK - technical service_公司信息（往来款函证）_2006年佛山车轮审计资料（安永）" xfId="24084"/>
    <cellStyle name="_U - BK - Revenue, Cost &amp; Expenses Mar 7 05_BK - technical service_公司信息（往来款函证）_2006年佛山车轮审计资料（安永） 2" xfId="24086"/>
    <cellStyle name="_U - BK - Revenue, Cost &amp; Expenses Mar 7 05_BK - technical service_公司信息（往来款函证）_2006年佛山车轮审计资料（安永）_OS of F09" xfId="24087"/>
    <cellStyle name="_U - BK - Revenue, Cost &amp; Expenses Mar 7 05_BK - technical service_公司信息（往来款函证）_2006年佛山车轮审计资料（安永）_OS of F09 2" xfId="10696"/>
    <cellStyle name="_U - BK - Revenue, Cost &amp; Expenses Mar 7 05_BK - technical service_公司信息（往来款函证）_OS of F09" xfId="10356"/>
    <cellStyle name="_U - BK - Revenue, Cost &amp; Expenses Mar 7 05_BK - technical service_公司信息（往来款函证）_OS of F09 2" xfId="10359"/>
    <cellStyle name="_U - BK - Revenue, Cost &amp; Expenses Mar 7 05_BK - U - Revenue, Cost &amp; Expenses" xfId="7843"/>
    <cellStyle name="_U - BK - Revenue, Cost &amp; Expenses Mar 7 05_BK - U - Revenue, Cost &amp; Expenses 2" xfId="6311"/>
    <cellStyle name="_U - BK - Revenue, Cost &amp; Expenses Mar 7 05_BK - U - Revenue, Cost &amp; Expenses 2 2" xfId="6314"/>
    <cellStyle name="_U - BK - Revenue, Cost &amp; Expenses Mar 7 05_BK - U - Revenue, Cost &amp; Expenses 3" xfId="3325"/>
    <cellStyle name="_U - BK - Revenue, Cost &amp; Expenses Mar 7 05_BK - U - Revenue, Cost &amp; Expenses 3 2" xfId="3333"/>
    <cellStyle name="_U - BK - Revenue, Cost &amp; Expenses Mar 7 05_BK - U - Revenue, Cost &amp; Expenses 4" xfId="7375"/>
    <cellStyle name="_U - BK - Revenue, Cost &amp; Expenses Mar 7 05_BK - U - Revenue, Cost &amp; Expenses 5" xfId="24089"/>
    <cellStyle name="_U - BK - Revenue, Cost &amp; Expenses Mar 7 05_BK - U - Revenue, Cost &amp; Expenses_2003-Selling" xfId="24090"/>
    <cellStyle name="_U - BK - Revenue, Cost &amp; Expenses Mar 7 05_BK - U - Revenue, Cost &amp; Expenses_2003-Selling 2" xfId="24095"/>
    <cellStyle name="_U - BK - Revenue, Cost &amp; Expenses Mar 7 05_BK - U - Revenue, Cost &amp; Expenses_2003-Selling 3" xfId="24099"/>
    <cellStyle name="_U - BK - Revenue, Cost &amp; Expenses Mar 7 05_BK - U - Revenue, Cost &amp; Expenses_2003-Selling_addition2003" xfId="24101"/>
    <cellStyle name="_U - BK - Revenue, Cost &amp; Expenses Mar 7 05_BK - U - Revenue, Cost &amp; Expenses_2003-Selling_addition2003 2" xfId="24102"/>
    <cellStyle name="_U - BK - Revenue, Cost &amp; Expenses Mar 7 05_BK - U - Revenue, Cost &amp; Expenses_2003-Selling_addition2003 3" xfId="24103"/>
    <cellStyle name="_U - BK - Revenue, Cost &amp; Expenses Mar 7 05_BK - U - Revenue, Cost &amp; Expenses_2003-Selling_Book1" xfId="7091"/>
    <cellStyle name="_U - BK - Revenue, Cost &amp; Expenses Mar 7 05_BK - U - Revenue, Cost &amp; Expenses_2003-Selling_Book1 2" xfId="24104"/>
    <cellStyle name="_U - BK - Revenue, Cost &amp; Expenses Mar 7 05_BK - U - Revenue, Cost &amp; Expenses_2003-Selling_Book1 3" xfId="24106"/>
    <cellStyle name="_U - BK - Revenue, Cost &amp; Expenses Mar 7 05_BK - U - Revenue, Cost &amp; Expenses_2003-Selling_D" xfId="23099"/>
    <cellStyle name="_U - BK - Revenue, Cost &amp; Expenses Mar 7 05_BK - U - Revenue, Cost &amp; Expenses_2003-Selling_D 2" xfId="18790"/>
    <cellStyle name="_U - BK - Revenue, Cost &amp; Expenses Mar 7 05_BK - U - Revenue, Cost &amp; Expenses_2003-Selling_D 3" xfId="10396"/>
    <cellStyle name="_U - BK - Revenue, Cost &amp; Expenses Mar 7 05_BK - U - Revenue, Cost &amp; Expenses_2003-Selling_DEG- K - Fixed Assets" xfId="24107"/>
    <cellStyle name="_U - BK - Revenue, Cost &amp; Expenses Mar 7 05_BK - U - Revenue, Cost &amp; Expenses_2003-Selling_DEG- K - Fixed Assets 2" xfId="9235"/>
    <cellStyle name="_U - BK - Revenue, Cost &amp; Expenses Mar 7 05_BK - U - Revenue, Cost &amp; Expenses_2003-Selling_DEG- K - Fixed Assets 3" xfId="3469"/>
    <cellStyle name="_U - BK - Revenue, Cost &amp; Expenses Mar 7 05_BK - U - Revenue, Cost &amp; Expenses_2003-Selling_DEG- K - Fixed Assets_K_YF_Fixed Assets-12.13" xfId="24109"/>
    <cellStyle name="_U - BK - Revenue, Cost &amp; Expenses Mar 7 05_BK - U - Revenue, Cost &amp; Expenses_2003-Selling_DEG- K - Fixed Assets_K_YF_Fixed Assets-12.13 2" xfId="24110"/>
    <cellStyle name="_U - BK - Revenue, Cost &amp; Expenses Mar 7 05_BK - U - Revenue, Cost &amp; Expenses_2003-Selling_DEG- K - Fixed Assets_K_YF_Fixed Assets-12.13 3" xfId="13469"/>
    <cellStyle name="_U - BK - Revenue, Cost &amp; Expenses Mar 7 05_BK - U - Revenue, Cost &amp; Expenses_2003-Selling_DEG- K - Fixed Assets_K_YF_Fixed Assets-12.13_addition2003" xfId="24111"/>
    <cellStyle name="_U - BK - Revenue, Cost &amp; Expenses Mar 7 05_BK - U - Revenue, Cost &amp; Expenses_2003-Selling_DEG- K - Fixed Assets_K_YF_Fixed Assets-12.13_addition2003 2" xfId="24112"/>
    <cellStyle name="_U - BK - Revenue, Cost &amp; Expenses Mar 7 05_BK - U - Revenue, Cost &amp; Expenses_2003-Selling_DEG- K - Fixed Assets_K_YF_Fixed Assets-12.13_addition2003 3" xfId="24113"/>
    <cellStyle name="_U - BK - Revenue, Cost &amp; Expenses Mar 7 05_BK - U - Revenue, Cost &amp; Expenses_2003-Selling_DEG- K - Fixed Assets_K_YF_Fixed Assets-12.13_Book1" xfId="24116"/>
    <cellStyle name="_U - BK - Revenue, Cost &amp; Expenses Mar 7 05_BK - U - Revenue, Cost &amp; Expenses_2003-Selling_DEG- K - Fixed Assets_K_YF_Fixed Assets-12.13_Book1 2" xfId="24117"/>
    <cellStyle name="_U - BK - Revenue, Cost &amp; Expenses Mar 7 05_BK - U - Revenue, Cost &amp; Expenses_2003-Selling_DEG- K - Fixed Assets_K_YF_Fixed Assets-12.13_Book1 3" xfId="24118"/>
    <cellStyle name="_U - BK - Revenue, Cost &amp; Expenses Mar 7 05_BK - U - Revenue, Cost &amp; Expenses_2003-Selling_DEG- K - Fixed Assets_K_YF_Fixed Assets-12.13_D" xfId="24119"/>
    <cellStyle name="_U - BK - Revenue, Cost &amp; Expenses Mar 7 05_BK - U - Revenue, Cost &amp; Expenses_2003-Selling_DEG- K - Fixed Assets_K_YF_Fixed Assets-12.13_D 2" xfId="24120"/>
    <cellStyle name="_U - BK - Revenue, Cost &amp; Expenses Mar 7 05_BK - U - Revenue, Cost &amp; Expenses_2003-Selling_DEG- K - Fixed Assets_K_YF_Fixed Assets-12.13_D 3" xfId="24123"/>
    <cellStyle name="_U - BK - Revenue, Cost &amp; Expenses Mar 7 05_BK - U - Revenue, Cost &amp; Expenses_2003-Selling_DEG- K - Fixed Assets_K_YF_Fixed Assets-12.13_K_YF_Fixed Assets-12.22" xfId="10296"/>
    <cellStyle name="_U - BK - Revenue, Cost &amp; Expenses Mar 7 05_BK - U - Revenue, Cost &amp; Expenses_2003-Selling_DEG- K - Fixed Assets_K_YF_Fixed Assets-12.13_K_YF_Fixed Assets-12.22 2" xfId="24125"/>
    <cellStyle name="_U - BK - Revenue, Cost &amp; Expenses Mar 7 05_BK - U - Revenue, Cost &amp; Expenses_2003-Selling_DEG- K - Fixed Assets_K_YF_Fixed Assets-12.13_K_YF_Fixed Assets-12.22 3" xfId="9073"/>
    <cellStyle name="_U - BK - Revenue, Cost &amp; Expenses Mar 7 05_BK - U - Revenue, Cost &amp; Expenses_2003-Selling_DEG- K - Fixed Assets_SX-FA-12.14" xfId="24126"/>
    <cellStyle name="_U - BK - Revenue, Cost &amp; Expenses Mar 7 05_BK - U - Revenue, Cost &amp; Expenses_2003-Selling_DEG- K - Fixed Assets_SX-FA-12.14 2" xfId="24128"/>
    <cellStyle name="_U - BK - Revenue, Cost &amp; Expenses Mar 7 05_BK - U - Revenue, Cost &amp; Expenses_2003-Selling_DEG- K - Fixed Assets_SX-FA-12.14 3" xfId="24129"/>
    <cellStyle name="_U - BK - Revenue, Cost &amp; Expenses Mar 7 05_BK - U - Revenue, Cost &amp; Expenses_2003-Selling_DEG- K - Fixed Assets_SX-FA-12.14_addition2003" xfId="13717"/>
    <cellStyle name="_U - BK - Revenue, Cost &amp; Expenses Mar 7 05_BK - U - Revenue, Cost &amp; Expenses_2003-Selling_DEG- K - Fixed Assets_SX-FA-12.14_addition2003 2" xfId="13719"/>
    <cellStyle name="_U - BK - Revenue, Cost &amp; Expenses Mar 7 05_BK - U - Revenue, Cost &amp; Expenses_2003-Selling_DEG- K - Fixed Assets_SX-FA-12.14_addition2003 3" xfId="17751"/>
    <cellStyle name="_U - BK - Revenue, Cost &amp; Expenses Mar 7 05_BK - U - Revenue, Cost &amp; Expenses_2003-Selling_DEG- K - Fixed Assets_SX-FA-12.14_Book1" xfId="24130"/>
    <cellStyle name="_U - BK - Revenue, Cost &amp; Expenses Mar 7 05_BK - U - Revenue, Cost &amp; Expenses_2003-Selling_DEG- K - Fixed Assets_SX-FA-12.14_Book1 2" xfId="24132"/>
    <cellStyle name="_U - BK - Revenue, Cost &amp; Expenses Mar 7 05_BK - U - Revenue, Cost &amp; Expenses_2003-Selling_DEG- K - Fixed Assets_SX-FA-12.14_Book1 3" xfId="24134"/>
    <cellStyle name="_U - BK - Revenue, Cost &amp; Expenses Mar 7 05_BK - U - Revenue, Cost &amp; Expenses_2003-Selling_DEG- K - Fixed Assets_SX-FA-12.14_D" xfId="13908"/>
    <cellStyle name="_U - BK - Revenue, Cost &amp; Expenses Mar 7 05_BK - U - Revenue, Cost &amp; Expenses_2003-Selling_DEG- K - Fixed Assets_SX-FA-12.14_D 2" xfId="24135"/>
    <cellStyle name="_U - BK - Revenue, Cost &amp; Expenses Mar 7 05_BK - U - Revenue, Cost &amp; Expenses_2003-Selling_DEG- K - Fixed Assets_SX-FA-12.14_D 3" xfId="24136"/>
    <cellStyle name="_U - BK - Revenue, Cost &amp; Expenses Mar 7 05_BK - U - Revenue, Cost &amp; Expenses_2003-Selling_DEG- K - Fixed Assets_SX-FA-12.14_K_YF_Fixed Assets-12.22" xfId="18624"/>
    <cellStyle name="_U - BK - Revenue, Cost &amp; Expenses Mar 7 05_BK - U - Revenue, Cost &amp; Expenses_2003-Selling_DEG- K - Fixed Assets_SX-FA-12.14_K_YF_Fixed Assets-12.22 2" xfId="18627"/>
    <cellStyle name="_U - BK - Revenue, Cost &amp; Expenses Mar 7 05_BK - U - Revenue, Cost &amp; Expenses_2003-Selling_DEG- K - Fixed Assets_SX-FA-12.14_K_YF_Fixed Assets-12.22 3" xfId="18632"/>
    <cellStyle name="_U - BK - Revenue, Cost &amp; Expenses Mar 7 05_BK - U - Revenue, Cost &amp; Expenses_2003-Selling_DEG- K - Fixed Assets_YF_K_Fixed assets" xfId="3235"/>
    <cellStyle name="_U - BK - Revenue, Cost &amp; Expenses Mar 7 05_BK - U - Revenue, Cost &amp; Expenses_2003-Selling_DEG- K - Fixed Assets_YF_K_Fixed Assets 03 &amp; 04" xfId="24139"/>
    <cellStyle name="_U - BK - Revenue, Cost &amp; Expenses Mar 7 05_BK - U - Revenue, Cost &amp; Expenses_2003-Selling_DEG- K - Fixed Assets_YF_K_Fixed Assets 03 &amp; 04 2" xfId="24140"/>
    <cellStyle name="_U - BK - Revenue, Cost &amp; Expenses Mar 7 05_BK - U - Revenue, Cost &amp; Expenses_2003-Selling_DEG- K - Fixed Assets_YF_K_Fixed Assets 03 &amp; 04 3" xfId="24141"/>
    <cellStyle name="_U - BK - Revenue, Cost &amp; Expenses Mar 7 05_BK - U - Revenue, Cost &amp; Expenses_2003-Selling_DEG- K - Fixed Assets_YF_K_Fixed Assets 03 &amp; 04_addition2003" xfId="24142"/>
    <cellStyle name="_U - BK - Revenue, Cost &amp; Expenses Mar 7 05_BK - U - Revenue, Cost &amp; Expenses_2003-Selling_DEG- K - Fixed Assets_YF_K_Fixed Assets 03 &amp; 04_addition2003 2" xfId="24143"/>
    <cellStyle name="_U - BK - Revenue, Cost &amp; Expenses Mar 7 05_BK - U - Revenue, Cost &amp; Expenses_2003-Selling_DEG- K - Fixed Assets_YF_K_Fixed Assets 03 &amp; 04_addition2003 3" xfId="2716"/>
    <cellStyle name="_U - BK - Revenue, Cost &amp; Expenses Mar 7 05_BK - U - Revenue, Cost &amp; Expenses_2003-Selling_DEG- K - Fixed Assets_YF_K_Fixed Assets 03 &amp; 04_Book1" xfId="2238"/>
    <cellStyle name="_U - BK - Revenue, Cost &amp; Expenses Mar 7 05_BK - U - Revenue, Cost &amp; Expenses_2003-Selling_DEG- K - Fixed Assets_YF_K_Fixed Assets 03 &amp; 04_Book1 2" xfId="2246"/>
    <cellStyle name="_U - BK - Revenue, Cost &amp; Expenses Mar 7 05_BK - U - Revenue, Cost &amp; Expenses_2003-Selling_DEG- K - Fixed Assets_YF_K_Fixed Assets 03 &amp; 04_Book1 3" xfId="4460"/>
    <cellStyle name="_U - BK - Revenue, Cost &amp; Expenses Mar 7 05_BK - U - Revenue, Cost &amp; Expenses_2003-Selling_DEG- K - Fixed Assets_YF_K_Fixed Assets 03 &amp; 04_D" xfId="6933"/>
    <cellStyle name="_U - BK - Revenue, Cost &amp; Expenses Mar 7 05_BK - U - Revenue, Cost &amp; Expenses_2003-Selling_DEG- K - Fixed Assets_YF_K_Fixed Assets 03 &amp; 04_D 2" xfId="24144"/>
    <cellStyle name="_U - BK - Revenue, Cost &amp; Expenses Mar 7 05_BK - U - Revenue, Cost &amp; Expenses_2003-Selling_DEG- K - Fixed Assets_YF_K_Fixed Assets 03 &amp; 04_D 3" xfId="24145"/>
    <cellStyle name="_U - BK - Revenue, Cost &amp; Expenses Mar 7 05_BK - U - Revenue, Cost &amp; Expenses_2003-Selling_DEG- K - Fixed Assets_YF_K_Fixed Assets 03 &amp; 04_K_YF_Fixed Assets-12.22" xfId="15649"/>
    <cellStyle name="_U - BK - Revenue, Cost &amp; Expenses Mar 7 05_BK - U - Revenue, Cost &amp; Expenses_2003-Selling_DEG- K - Fixed Assets_YF_K_Fixed Assets 03 &amp; 04_K_YF_Fixed Assets-12.22 2" xfId="15652"/>
    <cellStyle name="_U - BK - Revenue, Cost &amp; Expenses Mar 7 05_BK - U - Revenue, Cost &amp; Expenses_2003-Selling_DEG- K - Fixed Assets_YF_K_Fixed Assets 03 &amp; 04_K_YF_Fixed Assets-12.22 3" xfId="24146"/>
    <cellStyle name="_U - BK - Revenue, Cost &amp; Expenses Mar 7 05_BK - U - Revenue, Cost &amp; Expenses_2003-Selling_DEG- K - Fixed Assets_YF_K_Fixed Assets 03 &amp; 04-1" xfId="24147"/>
    <cellStyle name="_U - BK - Revenue, Cost &amp; Expenses Mar 7 05_BK - U - Revenue, Cost &amp; Expenses_2003-Selling_DEG- K - Fixed Assets_YF_K_Fixed Assets 03 &amp; 04-1 2" xfId="24148"/>
    <cellStyle name="_U - BK - Revenue, Cost &amp; Expenses Mar 7 05_BK - U - Revenue, Cost &amp; Expenses_2003-Selling_DEG- K - Fixed Assets_YF_K_Fixed Assets 03 &amp; 04-1 3" xfId="24151"/>
    <cellStyle name="_U - BK - Revenue, Cost &amp; Expenses Mar 7 05_BK - U - Revenue, Cost &amp; Expenses_2003-Selling_DEG- K - Fixed Assets_YF_K_Fixed Assets 03 &amp; 04-1_addition2003" xfId="8306"/>
    <cellStyle name="_U - BK - Revenue, Cost &amp; Expenses Mar 7 05_BK - U - Revenue, Cost &amp; Expenses_2003-Selling_DEG- K - Fixed Assets_YF_K_Fixed Assets 03 &amp; 04-1_addition2003 2" xfId="24152"/>
    <cellStyle name="_U - BK - Revenue, Cost &amp; Expenses Mar 7 05_BK - U - Revenue, Cost &amp; Expenses_2003-Selling_DEG- K - Fixed Assets_YF_K_Fixed Assets 03 &amp; 04-1_addition2003 3" xfId="24153"/>
    <cellStyle name="_U - BK - Revenue, Cost &amp; Expenses Mar 7 05_BK - U - Revenue, Cost &amp; Expenses_2003-Selling_DEG- K - Fixed Assets_YF_K_Fixed Assets 03 &amp; 04-1_Book1" xfId="4338"/>
    <cellStyle name="_U - BK - Revenue, Cost &amp; Expenses Mar 7 05_BK - U - Revenue, Cost &amp; Expenses_2003-Selling_DEG- K - Fixed Assets_YF_K_Fixed Assets 03 &amp; 04-1_Book1 2" xfId="24154"/>
    <cellStyle name="_U - BK - Revenue, Cost &amp; Expenses Mar 7 05_BK - U - Revenue, Cost &amp; Expenses_2003-Selling_DEG- K - Fixed Assets_YF_K_Fixed Assets 03 &amp; 04-1_Book1 3" xfId="24156"/>
    <cellStyle name="_U - BK - Revenue, Cost &amp; Expenses Mar 7 05_BK - U - Revenue, Cost &amp; Expenses_2003-Selling_DEG- K - Fixed Assets_YF_K_Fixed Assets 03 &amp; 04-1_D" xfId="22505"/>
    <cellStyle name="_U - BK - Revenue, Cost &amp; Expenses Mar 7 05_BK - U - Revenue, Cost &amp; Expenses_2003-Selling_DEG- K - Fixed Assets_YF_K_Fixed Assets 03 &amp; 04-1_D 2" xfId="24158"/>
    <cellStyle name="_U - BK - Revenue, Cost &amp; Expenses Mar 7 05_BK - U - Revenue, Cost &amp; Expenses_2003-Selling_DEG- K - Fixed Assets_YF_K_Fixed Assets 03 &amp; 04-1_D 3" xfId="10993"/>
    <cellStyle name="_U - BK - Revenue, Cost &amp; Expenses Mar 7 05_BK - U - Revenue, Cost &amp; Expenses_2003-Selling_DEG- K - Fixed Assets_YF_K_Fixed Assets 03 &amp; 04-1_K_YF_Fixed Assets-12.22" xfId="24160"/>
    <cellStyle name="_U - BK - Revenue, Cost &amp; Expenses Mar 7 05_BK - U - Revenue, Cost &amp; Expenses_2003-Selling_DEG- K - Fixed Assets_YF_K_Fixed Assets 03 &amp; 04-1_K_YF_Fixed Assets-12.22 2" xfId="24162"/>
    <cellStyle name="_U - BK - Revenue, Cost &amp; Expenses Mar 7 05_BK - U - Revenue, Cost &amp; Expenses_2003-Selling_DEG- K - Fixed Assets_YF_K_Fixed Assets 03 &amp; 04-1_K_YF_Fixed Assets-12.22 3" xfId="24163"/>
    <cellStyle name="_U - BK - Revenue, Cost &amp; Expenses Mar 7 05_BK - U - Revenue, Cost &amp; Expenses_2003-Selling_DEG- K - Fixed Assets_YF_K_Fixed Assets 03 &amp; 04-2" xfId="24164"/>
    <cellStyle name="_U - BK - Revenue, Cost &amp; Expenses Mar 7 05_BK - U - Revenue, Cost &amp; Expenses_2003-Selling_DEG- K - Fixed Assets_YF_K_Fixed Assets 03 &amp; 04-2 2" xfId="24165"/>
    <cellStyle name="_U - BK - Revenue, Cost &amp; Expenses Mar 7 05_BK - U - Revenue, Cost &amp; Expenses_2003-Selling_DEG- K - Fixed Assets_YF_K_Fixed Assets 03 &amp; 04-2 3" xfId="24166"/>
    <cellStyle name="_U - BK - Revenue, Cost &amp; Expenses Mar 7 05_BK - U - Revenue, Cost &amp; Expenses_2003-Selling_DEG- K - Fixed Assets_YF_K_Fixed Assets 03 &amp; 04-2_addition2003" xfId="24167"/>
    <cellStyle name="_U - BK - Revenue, Cost &amp; Expenses Mar 7 05_BK - U - Revenue, Cost &amp; Expenses_2003-Selling_DEG- K - Fixed Assets_YF_K_Fixed Assets 03 &amp; 04-2_addition2003 2" xfId="24169"/>
    <cellStyle name="_U - BK - Revenue, Cost &amp; Expenses Mar 7 05_BK - U - Revenue, Cost &amp; Expenses_2003-Selling_DEG- K - Fixed Assets_YF_K_Fixed Assets 03 &amp; 04-2_addition2003 3" xfId="24170"/>
    <cellStyle name="_U - BK - Revenue, Cost &amp; Expenses Mar 7 05_BK - U - Revenue, Cost &amp; Expenses_2003-Selling_DEG- K - Fixed Assets_YF_K_Fixed Assets 03 &amp; 04-2_Book1" xfId="24172"/>
    <cellStyle name="_U - BK - Revenue, Cost &amp; Expenses Mar 7 05_BK - U - Revenue, Cost &amp; Expenses_2003-Selling_DEG- K - Fixed Assets_YF_K_Fixed Assets 03 &amp; 04-2_Book1 2" xfId="24177"/>
    <cellStyle name="_U - BK - Revenue, Cost &amp; Expenses Mar 7 05_BK - U - Revenue, Cost &amp; Expenses_2003-Selling_DEG- K - Fixed Assets_YF_K_Fixed Assets 03 &amp; 04-2_Book1 3" xfId="24181"/>
    <cellStyle name="_U - BK - Revenue, Cost &amp; Expenses Mar 7 05_BK - U - Revenue, Cost &amp; Expenses_2003-Selling_DEG- K - Fixed Assets_YF_K_Fixed Assets 03 &amp; 04-2_D" xfId="24183"/>
    <cellStyle name="_U - BK - Revenue, Cost &amp; Expenses Mar 7 05_BK - U - Revenue, Cost &amp; Expenses_2003-Selling_DEG- K - Fixed Assets_YF_K_Fixed Assets 03 &amp; 04-2_D 2" xfId="24184"/>
    <cellStyle name="_U - BK - Revenue, Cost &amp; Expenses Mar 7 05_BK - U - Revenue, Cost &amp; Expenses_2003-Selling_DEG- K - Fixed Assets_YF_K_Fixed Assets 03 &amp; 04-2_D 3" xfId="24185"/>
    <cellStyle name="_U - BK - Revenue, Cost &amp; Expenses Mar 7 05_BK - U - Revenue, Cost &amp; Expenses_2003-Selling_DEG- K - Fixed Assets_YF_K_Fixed Assets 03 &amp; 04-2_K_YF_Fixed Assets-12.22" xfId="24186"/>
    <cellStyle name="_U - BK - Revenue, Cost &amp; Expenses Mar 7 05_BK - U - Revenue, Cost &amp; Expenses_2003-Selling_DEG- K - Fixed Assets_YF_K_Fixed Assets 03 &amp; 04-2_K_YF_Fixed Assets-12.22 2" xfId="24188"/>
    <cellStyle name="_U - BK - Revenue, Cost &amp; Expenses Mar 7 05_BK - U - Revenue, Cost &amp; Expenses_2003-Selling_DEG- K - Fixed Assets_YF_K_Fixed Assets 03 &amp; 04-2_K_YF_Fixed Assets-12.22 3" xfId="24190"/>
    <cellStyle name="_U - BK - Revenue, Cost &amp; Expenses Mar 7 05_BK - U - Revenue, Cost &amp; Expenses_2003-Selling_DEG- K - Fixed Assets_YF_K_Fixed Assets 03 &amp; 04-3" xfId="24192"/>
    <cellStyle name="_U - BK - Revenue, Cost &amp; Expenses Mar 7 05_BK - U - Revenue, Cost &amp; Expenses_2003-Selling_DEG- K - Fixed Assets_YF_K_Fixed Assets 03 &amp; 04-3 2" xfId="24193"/>
    <cellStyle name="_U - BK - Revenue, Cost &amp; Expenses Mar 7 05_BK - U - Revenue, Cost &amp; Expenses_2003-Selling_DEG- K - Fixed Assets_YF_K_Fixed Assets 03 &amp; 04-3 3" xfId="24196"/>
    <cellStyle name="_U - BK - Revenue, Cost &amp; Expenses Mar 7 05_BK - U - Revenue, Cost &amp; Expenses_2003-Selling_DEG- K - Fixed Assets_YF_K_Fixed Assets 03 &amp; 04-3_addition2003" xfId="24200"/>
    <cellStyle name="_U - BK - Revenue, Cost &amp; Expenses Mar 7 05_BK - U - Revenue, Cost &amp; Expenses_2003-Selling_DEG- K - Fixed Assets_YF_K_Fixed Assets 03 &amp; 04-3_addition2003 2" xfId="24201"/>
    <cellStyle name="_U - BK - Revenue, Cost &amp; Expenses Mar 7 05_BK - U - Revenue, Cost &amp; Expenses_2003-Selling_DEG- K - Fixed Assets_YF_K_Fixed Assets 03 &amp; 04-3_addition2003 3" xfId="24202"/>
    <cellStyle name="_U - BK - Revenue, Cost &amp; Expenses Mar 7 05_BK - U - Revenue, Cost &amp; Expenses_2003-Selling_DEG- K - Fixed Assets_YF_K_Fixed Assets 03 &amp; 04-3_Book1" xfId="24203"/>
    <cellStyle name="_U - BK - Revenue, Cost &amp; Expenses Mar 7 05_BK - U - Revenue, Cost &amp; Expenses_2003-Selling_DEG- K - Fixed Assets_YF_K_Fixed Assets 03 &amp; 04-3_Book1 2" xfId="8273"/>
    <cellStyle name="_U - BK - Revenue, Cost &amp; Expenses Mar 7 05_BK - U - Revenue, Cost &amp; Expenses_2003-Selling_DEG- K - Fixed Assets_YF_K_Fixed Assets 03 &amp; 04-3_Book1 3" xfId="24204"/>
    <cellStyle name="_U - BK - Revenue, Cost &amp; Expenses Mar 7 05_BK - U - Revenue, Cost &amp; Expenses_2003-Selling_DEG- K - Fixed Assets_YF_K_Fixed Assets 03 &amp; 04-3_D" xfId="24206"/>
    <cellStyle name="_U - BK - Revenue, Cost &amp; Expenses Mar 7 05_BK - U - Revenue, Cost &amp; Expenses_2003-Selling_DEG- K - Fixed Assets_YF_K_Fixed Assets 03 &amp; 04-3_D 2" xfId="24207"/>
    <cellStyle name="_U - BK - Revenue, Cost &amp; Expenses Mar 7 05_BK - U - Revenue, Cost &amp; Expenses_2003-Selling_DEG- K - Fixed Assets_YF_K_Fixed Assets 03 &amp; 04-3_D 3" xfId="24208"/>
    <cellStyle name="_U - BK - Revenue, Cost &amp; Expenses Mar 7 05_BK - U - Revenue, Cost &amp; Expenses_2003-Selling_DEG- K - Fixed Assets_YF_K_Fixed Assets 03 &amp; 04-3_K_YF_Fixed Assets-12.22" xfId="24209"/>
    <cellStyle name="_U - BK - Revenue, Cost &amp; Expenses Mar 7 05_BK - U - Revenue, Cost &amp; Expenses_2003-Selling_DEG- K - Fixed Assets_YF_K_Fixed Assets 03 &amp; 04-3_K_YF_Fixed Assets-12.22 2" xfId="24210"/>
    <cellStyle name="_U - BK - Revenue, Cost &amp; Expenses Mar 7 05_BK - U - Revenue, Cost &amp; Expenses_2003-Selling_DEG- K - Fixed Assets_YF_K_Fixed Assets 03 &amp; 04-3_K_YF_Fixed Assets-12.22 3" xfId="7554"/>
    <cellStyle name="_U - BK - Revenue, Cost &amp; Expenses Mar 7 05_BK - U - Revenue, Cost &amp; Expenses_2003-Selling_DEG- K - Fixed Assets_YF_K_Fixed assets 10" xfId="2509"/>
    <cellStyle name="_U - BK - Revenue, Cost &amp; Expenses Mar 7 05_BK - U - Revenue, Cost &amp; Expenses_2003-Selling_DEG- K - Fixed Assets_YF_K_Fixed assets 11" xfId="24211"/>
    <cellStyle name="_U - BK - Revenue, Cost &amp; Expenses Mar 7 05_BK - U - Revenue, Cost &amp; Expenses_2003-Selling_DEG- K - Fixed Assets_YF_K_Fixed assets 12" xfId="24212"/>
    <cellStyle name="_U - BK - Revenue, Cost &amp; Expenses Mar 7 05_BK - U - Revenue, Cost &amp; Expenses_2003-Selling_DEG- K - Fixed Assets_YF_K_Fixed assets 13" xfId="24213"/>
    <cellStyle name="_U - BK - Revenue, Cost &amp; Expenses Mar 7 05_BK - U - Revenue, Cost &amp; Expenses_2003-Selling_DEG- K - Fixed Assets_YF_K_Fixed assets 14" xfId="24216"/>
    <cellStyle name="_U - BK - Revenue, Cost &amp; Expenses Mar 7 05_BK - U - Revenue, Cost &amp; Expenses_2003-Selling_DEG- K - Fixed Assets_YF_K_Fixed assets 15" xfId="24218"/>
    <cellStyle name="_U - BK - Revenue, Cost &amp; Expenses Mar 7 05_BK - U - Revenue, Cost &amp; Expenses_2003-Selling_DEG- K - Fixed Assets_YF_K_Fixed assets 16" xfId="16735"/>
    <cellStyle name="_U - BK - Revenue, Cost &amp; Expenses Mar 7 05_BK - U - Revenue, Cost &amp; Expenses_2003-Selling_DEG- K - Fixed Assets_YF_K_Fixed assets 17" xfId="24220"/>
    <cellStyle name="_U - BK - Revenue, Cost &amp; Expenses Mar 7 05_BK - U - Revenue, Cost &amp; Expenses_2003-Selling_DEG- K - Fixed Assets_YF_K_Fixed assets 18" xfId="24221"/>
    <cellStyle name="_U - BK - Revenue, Cost &amp; Expenses Mar 7 05_BK - U - Revenue, Cost &amp; Expenses_2003-Selling_DEG- K - Fixed Assets_YF_K_Fixed assets 19" xfId="24222"/>
    <cellStyle name="_U - BK - Revenue, Cost &amp; Expenses Mar 7 05_BK - U - Revenue, Cost &amp; Expenses_2003-Selling_DEG- K - Fixed Assets_YF_K_Fixed assets 2" xfId="24223"/>
    <cellStyle name="_U - BK - Revenue, Cost &amp; Expenses Mar 7 05_BK - U - Revenue, Cost &amp; Expenses_2003-Selling_DEG- K - Fixed Assets_YF_K_Fixed assets 3" xfId="24225"/>
    <cellStyle name="_U - BK - Revenue, Cost &amp; Expenses Mar 7 05_BK - U - Revenue, Cost &amp; Expenses_2003-Selling_DEG- K - Fixed Assets_YF_K_Fixed assets 4" xfId="24227"/>
    <cellStyle name="_U - BK - Revenue, Cost &amp; Expenses Mar 7 05_BK - U - Revenue, Cost &amp; Expenses_2003-Selling_DEG- K - Fixed Assets_YF_K_Fixed assets 5" xfId="24229"/>
    <cellStyle name="_U - BK - Revenue, Cost &amp; Expenses Mar 7 05_BK - U - Revenue, Cost &amp; Expenses_2003-Selling_DEG- K - Fixed Assets_YF_K_Fixed assets 6" xfId="24230"/>
    <cellStyle name="_U - BK - Revenue, Cost &amp; Expenses Mar 7 05_BK - U - Revenue, Cost &amp; Expenses_2003-Selling_DEG- K - Fixed Assets_YF_K_Fixed assets 7" xfId="24231"/>
    <cellStyle name="_U - BK - Revenue, Cost &amp; Expenses Mar 7 05_BK - U - Revenue, Cost &amp; Expenses_2003-Selling_DEG- K - Fixed Assets_YF_K_Fixed assets 8" xfId="24234"/>
    <cellStyle name="_U - BK - Revenue, Cost &amp; Expenses Mar 7 05_BK - U - Revenue, Cost &amp; Expenses_2003-Selling_DEG- K - Fixed Assets_YF_K_Fixed assets 9" xfId="24236"/>
    <cellStyle name="_U - BK - Revenue, Cost &amp; Expenses Mar 7 05_BK - U - Revenue, Cost &amp; Expenses_2003-Selling_DEG- K - Fixed Assets_YF_K_Fixed assets_addition2003" xfId="24238"/>
    <cellStyle name="_U - BK - Revenue, Cost &amp; Expenses Mar 7 05_BK - U - Revenue, Cost &amp; Expenses_2003-Selling_DEG- K - Fixed Assets_YF_K_Fixed assets_addition2003 2" xfId="24239"/>
    <cellStyle name="_U - BK - Revenue, Cost &amp; Expenses Mar 7 05_BK - U - Revenue, Cost &amp; Expenses_2003-Selling_DEG- K - Fixed Assets_YF_K_Fixed assets_addition2003 3" xfId="10152"/>
    <cellStyle name="_U - BK - Revenue, Cost &amp; Expenses Mar 7 05_BK - U - Revenue, Cost &amp; Expenses_2003-Selling_DEG- K - Fixed Assets_YF_K_Fixed assets_Book1" xfId="24241"/>
    <cellStyle name="_U - BK - Revenue, Cost &amp; Expenses Mar 7 05_BK - U - Revenue, Cost &amp; Expenses_2003-Selling_DEG- K - Fixed Assets_YF_K_Fixed assets_Book1 2" xfId="12275"/>
    <cellStyle name="_U - BK - Revenue, Cost &amp; Expenses Mar 7 05_BK - U - Revenue, Cost &amp; Expenses_2003-Selling_DEG- K - Fixed Assets_YF_K_Fixed assets_Book1 3" xfId="12280"/>
    <cellStyle name="_U - BK - Revenue, Cost &amp; Expenses Mar 7 05_BK - U - Revenue, Cost &amp; Expenses_2003-Selling_DEG- K - Fixed Assets_YF_K_Fixed assets_D" xfId="24242"/>
    <cellStyle name="_U - BK - Revenue, Cost &amp; Expenses Mar 7 05_BK - U - Revenue, Cost &amp; Expenses_2003-Selling_DEG- K - Fixed Assets_YF_K_Fixed assets_D 2" xfId="22197"/>
    <cellStyle name="_U - BK - Revenue, Cost &amp; Expenses Mar 7 05_BK - U - Revenue, Cost &amp; Expenses_2003-Selling_DEG- K - Fixed Assets_YF_K_Fixed assets_D 3" xfId="22199"/>
    <cellStyle name="_U - BK - Revenue, Cost &amp; Expenses Mar 7 05_BK - U - Revenue, Cost &amp; Expenses_2003-Selling_DEG- K - Fixed Assets_YF_K_Fixed assets_K_YF_Fixed Assets-12.22" xfId="24243"/>
    <cellStyle name="_U - BK - Revenue, Cost &amp; Expenses Mar 7 05_BK - U - Revenue, Cost &amp; Expenses_2003-Selling_DEG- K - Fixed Assets_YF_K_Fixed assets_K_YF_Fixed Assets-12.22 2" xfId="24244"/>
    <cellStyle name="_U - BK - Revenue, Cost &amp; Expenses Mar 7 05_BK - U - Revenue, Cost &amp; Expenses_2003-Selling_DEG- K - Fixed Assets_YF_K_Fixed assets_K_YF_Fixed Assets-12.22 3" xfId="24245"/>
    <cellStyle name="_U - BK - Revenue, Cost &amp; Expenses Mar 7 05_BK - U - Revenue, Cost &amp; Expenses_2003-Selling_K_YF_Fixed Assets-12.22" xfId="4701"/>
    <cellStyle name="_U - BK - Revenue, Cost &amp; Expenses Mar 7 05_BK - U - Revenue, Cost &amp; Expenses_2003-Selling_K_YF_Fixed Assets-12.22 2" xfId="4755"/>
    <cellStyle name="_U - BK - Revenue, Cost &amp; Expenses Mar 7 05_BK - U - Revenue, Cost &amp; Expenses_2003-Selling_K_YF_Fixed Assets-12.22 3" xfId="8402"/>
    <cellStyle name="_U - BK - Revenue, Cost &amp; Expenses Mar 7 05_BK - U - Revenue, Cost &amp; Expenses_2004-Selling" xfId="24246"/>
    <cellStyle name="_U - BK - Revenue, Cost &amp; Expenses Mar 7 05_BK - U - Revenue, Cost &amp; Expenses_2004-Selling 2" xfId="24248"/>
    <cellStyle name="_U - BK - Revenue, Cost &amp; Expenses Mar 7 05_BK - U - Revenue, Cost &amp; Expenses_2004-Selling 3" xfId="3640"/>
    <cellStyle name="_U - BK - Revenue, Cost &amp; Expenses Mar 7 05_BK - U - Revenue, Cost &amp; Expenses_2004-Selling_addition2003" xfId="3410"/>
    <cellStyle name="_U - BK - Revenue, Cost &amp; Expenses Mar 7 05_BK - U - Revenue, Cost &amp; Expenses_2004-Selling_addition2003 2" xfId="24249"/>
    <cellStyle name="_U - BK - Revenue, Cost &amp; Expenses Mar 7 05_BK - U - Revenue, Cost &amp; Expenses_2004-Selling_addition2003 3" xfId="24251"/>
    <cellStyle name="_U - BK - Revenue, Cost &amp; Expenses Mar 7 05_BK - U - Revenue, Cost &amp; Expenses_2004-Selling_Book1" xfId="8509"/>
    <cellStyle name="_U - BK - Revenue, Cost &amp; Expenses Mar 7 05_BK - U - Revenue, Cost &amp; Expenses_2004-Selling_Book1 2" xfId="24253"/>
    <cellStyle name="_U - BK - Revenue, Cost &amp; Expenses Mar 7 05_BK - U - Revenue, Cost &amp; Expenses_2004-Selling_Book1 3" xfId="24254"/>
    <cellStyle name="_U - BK - Revenue, Cost &amp; Expenses Mar 7 05_BK - U - Revenue, Cost &amp; Expenses_2004-Selling_D" xfId="24255"/>
    <cellStyle name="_U - BK - Revenue, Cost &amp; Expenses Mar 7 05_BK - U - Revenue, Cost &amp; Expenses_2004-Selling_D 2" xfId="14299"/>
    <cellStyle name="_U - BK - Revenue, Cost &amp; Expenses Mar 7 05_BK - U - Revenue, Cost &amp; Expenses_2004-Selling_D 3" xfId="24256"/>
    <cellStyle name="_U - BK - Revenue, Cost &amp; Expenses Mar 7 05_BK - U - Revenue, Cost &amp; Expenses_2004-Selling_DEG- K - Fixed Assets" xfId="7521"/>
    <cellStyle name="_U - BK - Revenue, Cost &amp; Expenses Mar 7 05_BK - U - Revenue, Cost &amp; Expenses_2004-Selling_DEG- K - Fixed Assets 2" xfId="828"/>
    <cellStyle name="_U - BK - Revenue, Cost &amp; Expenses Mar 7 05_BK - U - Revenue, Cost &amp; Expenses_2004-Selling_DEG- K - Fixed Assets 3" xfId="24259"/>
    <cellStyle name="_U - BK - Revenue, Cost &amp; Expenses Mar 7 05_BK - U - Revenue, Cost &amp; Expenses_2004-Selling_DEG- K - Fixed Assets_K_YF_Fixed Assets-12.13" xfId="24260"/>
    <cellStyle name="_U - BK - Revenue, Cost &amp; Expenses Mar 7 05_BK - U - Revenue, Cost &amp; Expenses_2004-Selling_DEG- K - Fixed Assets_K_YF_Fixed Assets-12.13 2" xfId="24261"/>
    <cellStyle name="_U - BK - Revenue, Cost &amp; Expenses Mar 7 05_BK - U - Revenue, Cost &amp; Expenses_2004-Selling_DEG- K - Fixed Assets_K_YF_Fixed Assets-12.13 3" xfId="3181"/>
    <cellStyle name="_U - BK - Revenue, Cost &amp; Expenses Mar 7 05_BK - U - Revenue, Cost &amp; Expenses_2004-Selling_DEG- K - Fixed Assets_K_YF_Fixed Assets-12.13_addition2003" xfId="24262"/>
    <cellStyle name="_U - BK - Revenue, Cost &amp; Expenses Mar 7 05_BK - U - Revenue, Cost &amp; Expenses_2004-Selling_DEG- K - Fixed Assets_K_YF_Fixed Assets-12.13_addition2003 2" xfId="1826"/>
    <cellStyle name="_U - BK - Revenue, Cost &amp; Expenses Mar 7 05_BK - U - Revenue, Cost &amp; Expenses_2004-Selling_DEG- K - Fixed Assets_K_YF_Fixed Assets-12.13_addition2003 3" xfId="24265"/>
    <cellStyle name="_U - BK - Revenue, Cost &amp; Expenses Mar 7 05_BK - U - Revenue, Cost &amp; Expenses_2004-Selling_DEG- K - Fixed Assets_K_YF_Fixed Assets-12.13_Book1" xfId="21316"/>
    <cellStyle name="_U - BK - Revenue, Cost &amp; Expenses Mar 7 05_BK - U - Revenue, Cost &amp; Expenses_2004-Selling_DEG- K - Fixed Assets_K_YF_Fixed Assets-12.13_Book1 2" xfId="3498"/>
    <cellStyle name="_U - BK - Revenue, Cost &amp; Expenses Mar 7 05_BK - U - Revenue, Cost &amp; Expenses_2004-Selling_DEG- K - Fixed Assets_K_YF_Fixed Assets-12.13_Book1 3" xfId="24266"/>
    <cellStyle name="_U - BK - Revenue, Cost &amp; Expenses Mar 7 05_BK - U - Revenue, Cost &amp; Expenses_2004-Selling_DEG- K - Fixed Assets_K_YF_Fixed Assets-12.13_D" xfId="24267"/>
    <cellStyle name="_U - BK - Revenue, Cost &amp; Expenses Mar 7 05_BK - U - Revenue, Cost &amp; Expenses_2004-Selling_DEG- K - Fixed Assets_K_YF_Fixed Assets-12.13_D 2" xfId="24270"/>
    <cellStyle name="_U - BK - Revenue, Cost &amp; Expenses Mar 7 05_BK - U - Revenue, Cost &amp; Expenses_2004-Selling_DEG- K - Fixed Assets_K_YF_Fixed Assets-12.13_D 3" xfId="24271"/>
    <cellStyle name="_U - BK - Revenue, Cost &amp; Expenses Mar 7 05_BK - U - Revenue, Cost &amp; Expenses_2004-Selling_DEG- K - Fixed Assets_K_YF_Fixed Assets-12.13_K_YF_Fixed Assets-12.22" xfId="24272"/>
    <cellStyle name="_U - BK - Revenue, Cost &amp; Expenses Mar 7 05_BK - U - Revenue, Cost &amp; Expenses_2004-Selling_DEG- K - Fixed Assets_K_YF_Fixed Assets-12.13_K_YF_Fixed Assets-12.22 2" xfId="24275"/>
    <cellStyle name="_U - BK - Revenue, Cost &amp; Expenses Mar 7 05_BK - U - Revenue, Cost &amp; Expenses_2004-Selling_DEG- K - Fixed Assets_K_YF_Fixed Assets-12.13_K_YF_Fixed Assets-12.22 3" xfId="24277"/>
    <cellStyle name="_U - BK - Revenue, Cost &amp; Expenses Mar 7 05_BK - U - Revenue, Cost &amp; Expenses_2004-Selling_DEG- K - Fixed Assets_SX-FA-12.14" xfId="24280"/>
    <cellStyle name="_U - BK - Revenue, Cost &amp; Expenses Mar 7 05_BK - U - Revenue, Cost &amp; Expenses_2004-Selling_DEG- K - Fixed Assets_SX-FA-12.14 2" xfId="24282"/>
    <cellStyle name="_U - BK - Revenue, Cost &amp; Expenses Mar 7 05_BK - U - Revenue, Cost &amp; Expenses_2004-Selling_DEG- K - Fixed Assets_SX-FA-12.14 3" xfId="21870"/>
    <cellStyle name="_U - BK - Revenue, Cost &amp; Expenses Mar 7 05_BK - U - Revenue, Cost &amp; Expenses_2004-Selling_DEG- K - Fixed Assets_SX-FA-12.14_addition2003" xfId="24283"/>
    <cellStyle name="_U - BK - Revenue, Cost &amp; Expenses Mar 7 05_BK - U - Revenue, Cost &amp; Expenses_2004-Selling_DEG- K - Fixed Assets_SX-FA-12.14_addition2003 2" xfId="24284"/>
    <cellStyle name="_U - BK - Revenue, Cost &amp; Expenses Mar 7 05_BK - U - Revenue, Cost &amp; Expenses_2004-Selling_DEG- K - Fixed Assets_SX-FA-12.14_addition2003 3" xfId="5654"/>
    <cellStyle name="_U - BK - Revenue, Cost &amp; Expenses Mar 7 05_BK - U - Revenue, Cost &amp; Expenses_2004-Selling_DEG- K - Fixed Assets_SX-FA-12.14_Book1" xfId="24285"/>
    <cellStyle name="_U - BK - Revenue, Cost &amp; Expenses Mar 7 05_BK - U - Revenue, Cost &amp; Expenses_2004-Selling_DEG- K - Fixed Assets_SX-FA-12.14_Book1 2" xfId="22892"/>
    <cellStyle name="_U - BK - Revenue, Cost &amp; Expenses Mar 7 05_BK - U - Revenue, Cost &amp; Expenses_2004-Selling_DEG- K - Fixed Assets_SX-FA-12.14_D" xfId="24286"/>
    <cellStyle name="_U - BK - Revenue, Cost &amp; Expenses Mar 7 05_BK - U - Revenue, Cost &amp; Expenses_2004-Selling_DEG- K - Fixed Assets_SX-FA-12.14_D 2" xfId="24288"/>
    <cellStyle name="_U - BK - Revenue, Cost &amp; Expenses Mar 7 05_BK - U - Revenue, Cost &amp; Expenses_2004-Selling_DEG- K - Fixed Assets_SX-FA-12.14_D 3" xfId="21491"/>
    <cellStyle name="_U - BK - Revenue, Cost &amp; Expenses Mar 7 05_BK - U - Revenue, Cost &amp; Expenses_2004-Selling_DEG- K - Fixed Assets_SX-FA-12.14_K_YF_Fixed Assets-12.22" xfId="24290"/>
    <cellStyle name="_U - BK - Revenue, Cost &amp; Expenses Mar 7 05_BK - U - Revenue, Cost &amp; Expenses_2004-Selling_DEG- K - Fixed Assets_SX-FA-12.14_K_YF_Fixed Assets-12.22 2" xfId="24293"/>
    <cellStyle name="_U - BK - Revenue, Cost &amp; Expenses Mar 7 05_BK - U - Revenue, Cost &amp; Expenses_2004-Selling_DEG- K - Fixed Assets_SX-FA-12.14_K_YF_Fixed Assets-12.22 3" xfId="24295"/>
    <cellStyle name="_U - BK - Revenue, Cost &amp; Expenses Mar 7 05_BK - U - Revenue, Cost &amp; Expenses_2004-Selling_DEG- K - Fixed Assets_YF_K_Fixed assets" xfId="20640"/>
    <cellStyle name="_U - BK - Revenue, Cost &amp; Expenses Mar 7 05_BK - U - Revenue, Cost &amp; Expenses_2004-Selling_DEG- K - Fixed Assets_YF_K_Fixed Assets 03 &amp; 04" xfId="24297"/>
    <cellStyle name="_U - BK - Revenue, Cost &amp; Expenses Mar 7 05_BK - U - Revenue, Cost &amp; Expenses_2004-Selling_DEG- K - Fixed Assets_YF_K_Fixed Assets 03 &amp; 04 2" xfId="24298"/>
    <cellStyle name="_U - BK - Revenue, Cost &amp; Expenses Mar 7 05_BK - U - Revenue, Cost &amp; Expenses_2004-Selling_DEG- K - Fixed Assets_YF_K_Fixed Assets 03 &amp; 04 3" xfId="24299"/>
    <cellStyle name="_U - BK - Revenue, Cost &amp; Expenses Mar 7 05_BK - U - Revenue, Cost &amp; Expenses_2004-Selling_DEG- K - Fixed Assets_YF_K_Fixed Assets 03 &amp; 04_addition2003" xfId="2445"/>
    <cellStyle name="_U - BK - Revenue, Cost &amp; Expenses Mar 7 05_BK - U - Revenue, Cost &amp; Expenses_2004-Selling_DEG- K - Fixed Assets_YF_K_Fixed Assets 03 &amp; 04_addition2003 2" xfId="2451"/>
    <cellStyle name="_U - BK - Revenue, Cost &amp; Expenses Mar 7 05_BK - U - Revenue, Cost &amp; Expenses_2004-Selling_DEG- K - Fixed Assets_YF_K_Fixed Assets 03 &amp; 04_addition2003 3" xfId="21741"/>
    <cellStyle name="_U - BK - Revenue, Cost &amp; Expenses Mar 7 05_BK - U - Revenue, Cost &amp; Expenses_2004-Selling_DEG- K - Fixed Assets_YF_K_Fixed Assets 03 &amp; 04_Book1" xfId="23126"/>
    <cellStyle name="_U - BK - Revenue, Cost &amp; Expenses Mar 7 05_BK - U - Revenue, Cost &amp; Expenses_2004-Selling_DEG- K - Fixed Assets_YF_K_Fixed Assets 03 &amp; 04_Book1 2" xfId="23128"/>
    <cellStyle name="_U - BK - Revenue, Cost &amp; Expenses Mar 7 05_BK - U - Revenue, Cost &amp; Expenses_2004-Selling_DEG- K - Fixed Assets_YF_K_Fixed Assets 03 &amp; 04_Book1 3" xfId="24300"/>
    <cellStyle name="_U - BK - Revenue, Cost &amp; Expenses Mar 7 05_BK - U - Revenue, Cost &amp; Expenses_2004-Selling_DEG- K - Fixed Assets_YF_K_Fixed Assets 03 &amp; 04_D" xfId="24301"/>
    <cellStyle name="_U - BK - Revenue, Cost &amp; Expenses Mar 7 05_BK - U - Revenue, Cost &amp; Expenses_2004-Selling_DEG- K - Fixed Assets_YF_K_Fixed Assets 03 &amp; 04_D 2" xfId="24302"/>
    <cellStyle name="_U - BK - Revenue, Cost &amp; Expenses Mar 7 05_BK - U - Revenue, Cost &amp; Expenses_2004-Selling_DEG- K - Fixed Assets_YF_K_Fixed Assets 03 &amp; 04_D 3" xfId="19358"/>
    <cellStyle name="_U - BK - Revenue, Cost &amp; Expenses Mar 7 05_BK - U - Revenue, Cost &amp; Expenses_2004-Selling_DEG- K - Fixed Assets_YF_K_Fixed Assets 03 &amp; 04_K_YF_Fixed Assets-12.22" xfId="24303"/>
    <cellStyle name="_U - BK - Revenue, Cost &amp; Expenses Mar 7 05_BK - U - Revenue, Cost &amp; Expenses_2004-Selling_DEG- K - Fixed Assets_YF_K_Fixed Assets 03 &amp; 04_K_YF_Fixed Assets-12.22 2" xfId="24304"/>
    <cellStyle name="_U - BK - Revenue, Cost &amp; Expenses Mar 7 05_BK - U - Revenue, Cost &amp; Expenses_2004-Selling_DEG- K - Fixed Assets_YF_K_Fixed Assets 03 &amp; 04_K_YF_Fixed Assets-12.22 3" xfId="20740"/>
    <cellStyle name="_U - BK - Revenue, Cost &amp; Expenses Mar 7 05_BK - U - Revenue, Cost &amp; Expenses_2004-Selling_DEG- K - Fixed Assets_YF_K_Fixed Assets 03 &amp; 04-1" xfId="24305"/>
    <cellStyle name="_U - BK - Revenue, Cost &amp; Expenses Mar 7 05_BK - U - Revenue, Cost &amp; Expenses_2004-Selling_DEG- K - Fixed Assets_YF_K_Fixed Assets 03 &amp; 04-1 2" xfId="24306"/>
    <cellStyle name="_U - BK - Revenue, Cost &amp; Expenses Mar 7 05_BK - U - Revenue, Cost &amp; Expenses_2004-Selling_DEG- K - Fixed Assets_YF_K_Fixed Assets 03 &amp; 04-1 3" xfId="19396"/>
    <cellStyle name="_U - BK - Revenue, Cost &amp; Expenses Mar 7 05_BK - U - Revenue, Cost &amp; Expenses_2004-Selling_DEG- K - Fixed Assets_YF_K_Fixed Assets 03 &amp; 04-1_addition2003" xfId="24307"/>
    <cellStyle name="_U - BK - Revenue, Cost &amp; Expenses Mar 7 05_BK - U - Revenue, Cost &amp; Expenses_2004-Selling_DEG- K - Fixed Assets_YF_K_Fixed Assets 03 &amp; 04-1_addition2003 2" xfId="24308"/>
    <cellStyle name="_U - BK - Revenue, Cost &amp; Expenses Mar 7 05_BK - U - Revenue, Cost &amp; Expenses_2004-Selling_DEG- K - Fixed Assets_YF_K_Fixed Assets 03 &amp; 04-1_addition2003 3" xfId="24310"/>
    <cellStyle name="_U - BK - Revenue, Cost &amp; Expenses Mar 7 05_BK - U - Revenue, Cost &amp; Expenses_2004-Selling_DEG- K - Fixed Assets_YF_K_Fixed Assets 03 &amp; 04-1_Book1" xfId="24312"/>
    <cellStyle name="_U - BK - Revenue, Cost &amp; Expenses Mar 7 05_BK - U - Revenue, Cost &amp; Expenses_2004-Selling_DEG- K - Fixed Assets_YF_K_Fixed Assets 03 &amp; 04-1_Book1 2" xfId="3623"/>
    <cellStyle name="_U - BK - Revenue, Cost &amp; Expenses Mar 7 05_BK - U - Revenue, Cost &amp; Expenses_2004-Selling_DEG- K - Fixed Assets_YF_K_Fixed Assets 03 &amp; 04-1_Book1 3" xfId="20689"/>
    <cellStyle name="_U - BK - Revenue, Cost &amp; Expenses Mar 7 05_BK - U - Revenue, Cost &amp; Expenses_2004-Selling_DEG- K - Fixed Assets_YF_K_Fixed Assets 03 &amp; 04-1_D" xfId="14170"/>
    <cellStyle name="_U - BK - Revenue, Cost &amp; Expenses Mar 7 05_BK - U - Revenue, Cost &amp; Expenses_2004-Selling_DEG- K - Fixed Assets_YF_K_Fixed Assets 03 &amp; 04-1_D 2" xfId="24314"/>
    <cellStyle name="_U - BK - Revenue, Cost &amp; Expenses Mar 7 05_BK - U - Revenue, Cost &amp; Expenses_2004-Selling_DEG- K - Fixed Assets_YF_K_Fixed Assets 03 &amp; 04-1_D 3" xfId="2690"/>
    <cellStyle name="_U - BK - Revenue, Cost &amp; Expenses Mar 7 05_BK - U - Revenue, Cost &amp; Expenses_2004-Selling_DEG- K - Fixed Assets_YF_K_Fixed Assets 03 &amp; 04-1_K_YF_Fixed Assets-12.22" xfId="24315"/>
    <cellStyle name="_U - BK - Revenue, Cost &amp; Expenses Mar 7 05_BK - U - Revenue, Cost &amp; Expenses_2004-Selling_DEG- K - Fixed Assets_YF_K_Fixed Assets 03 &amp; 04-1_K_YF_Fixed Assets-12.22 2" xfId="24316"/>
    <cellStyle name="_U - BK - Revenue, Cost &amp; Expenses Mar 7 05_BK - U - Revenue, Cost &amp; Expenses_2004-Selling_DEG- K - Fixed Assets_YF_K_Fixed Assets 03 &amp; 04-1_K_YF_Fixed Assets-12.22 3" xfId="24317"/>
    <cellStyle name="_U - BK - Revenue, Cost &amp; Expenses Mar 7 05_BK - U - Revenue, Cost &amp; Expenses_2004-Selling_DEG- K - Fixed Assets_YF_K_Fixed Assets 03 &amp; 04-2" xfId="13684"/>
    <cellStyle name="_U - BK - Revenue, Cost &amp; Expenses Mar 7 05_BK - U - Revenue, Cost &amp; Expenses_2004-Selling_DEG- K - Fixed Assets_YF_K_Fixed Assets 03 &amp; 04-2 2" xfId="24320"/>
    <cellStyle name="_U - BK - Revenue, Cost &amp; Expenses Mar 7 05_BK - U - Revenue, Cost &amp; Expenses_2004-Selling_DEG- K - Fixed Assets_YF_K_Fixed Assets 03 &amp; 04-2 3" xfId="24322"/>
    <cellStyle name="_U - BK - Revenue, Cost &amp; Expenses Mar 7 05_BK - U - Revenue, Cost &amp; Expenses_2004-Selling_DEG- K - Fixed Assets_YF_K_Fixed Assets 03 &amp; 04-2_addition2003" xfId="24324"/>
    <cellStyle name="_U - BK - Revenue, Cost &amp; Expenses Mar 7 05_BK - U - Revenue, Cost &amp; Expenses_2004-Selling_DEG- K - Fixed Assets_YF_K_Fixed Assets 03 &amp; 04-2_addition2003 2" xfId="24325"/>
    <cellStyle name="_U - BK - Revenue, Cost &amp; Expenses Mar 7 05_BK - U - Revenue, Cost &amp; Expenses_2004-Selling_DEG- K - Fixed Assets_YF_K_Fixed Assets 03 &amp; 04-2_addition2003 3" xfId="8091"/>
    <cellStyle name="_U - BK - Revenue, Cost &amp; Expenses Mar 7 05_BK - U - Revenue, Cost &amp; Expenses_2004-Selling_DEG- K - Fixed Assets_YF_K_Fixed Assets 03 &amp; 04-2_Book1" xfId="22836"/>
    <cellStyle name="_U - BK - Revenue, Cost &amp; Expenses Mar 7 05_BK - U - Revenue, Cost &amp; Expenses_2004-Selling_DEG- K - Fixed Assets_YF_K_Fixed Assets 03 &amp; 04-2_Book1 2" xfId="24326"/>
    <cellStyle name="_U - BK - Revenue, Cost &amp; Expenses Mar 7 05_BK - U - Revenue, Cost &amp; Expenses_2004-Selling_DEG- K - Fixed Assets_YF_K_Fixed Assets 03 &amp; 04-2_Book1 3" xfId="24327"/>
    <cellStyle name="_U - BK - Revenue, Cost &amp; Expenses Mar 7 05_BK - U - Revenue, Cost &amp; Expenses_2004-Selling_DEG- K - Fixed Assets_YF_K_Fixed Assets 03 &amp; 04-2_D" xfId="13843"/>
    <cellStyle name="_U - BK - Revenue, Cost &amp; Expenses Mar 7 05_BK - U - Revenue, Cost &amp; Expenses_2004-Selling_DEG- K - Fixed Assets_YF_K_Fixed Assets 03 &amp; 04-2_D 2" xfId="13849"/>
    <cellStyle name="_U - BK - Revenue, Cost &amp; Expenses Mar 7 05_BK - U - Revenue, Cost &amp; Expenses_2004-Selling_DEG- K - Fixed Assets_YF_K_Fixed Assets 03 &amp; 04-2_D 3" xfId="13854"/>
    <cellStyle name="_U - BK - Revenue, Cost &amp; Expenses Mar 7 05_BK - U - Revenue, Cost &amp; Expenses_2004-Selling_DEG- K - Fixed Assets_YF_K_Fixed Assets 03 &amp; 04-2_K_YF_Fixed Assets-12.22" xfId="24330"/>
    <cellStyle name="_U - BK - Revenue, Cost &amp; Expenses Mar 7 05_BK - U - Revenue, Cost &amp; Expenses_2004-Selling_DEG- K - Fixed Assets_YF_K_Fixed Assets 03 &amp; 04-2_K_YF_Fixed Assets-12.22 2" xfId="24332"/>
    <cellStyle name="_U - BK - Revenue, Cost &amp; Expenses Mar 7 05_BK - U - Revenue, Cost &amp; Expenses_2004-Selling_DEG- K - Fixed Assets_YF_K_Fixed Assets 03 &amp; 04-2_K_YF_Fixed Assets-12.22 3" xfId="19024"/>
    <cellStyle name="_U - BK - Revenue, Cost &amp; Expenses Mar 7 05_BK - U - Revenue, Cost &amp; Expenses_2004-Selling_DEG- K - Fixed Assets_YF_K_Fixed Assets 03 &amp; 04-3" xfId="3615"/>
    <cellStyle name="_U - BK - Revenue, Cost &amp; Expenses Mar 7 05_BK - U - Revenue, Cost &amp; Expenses_2004-Selling_DEG- K - Fixed Assets_YF_K_Fixed Assets 03 &amp; 04-3 2" xfId="3617"/>
    <cellStyle name="_U - BK - Revenue, Cost &amp; Expenses Mar 7 05_BK - U - Revenue, Cost &amp; Expenses_2004-Selling_DEG- K - Fixed Assets_YF_K_Fixed Assets 03 &amp; 04-3 3" xfId="20266"/>
    <cellStyle name="_U - BK - Revenue, Cost &amp; Expenses Mar 7 05_BK - U - Revenue, Cost &amp; Expenses_2004-Selling_DEG- K - Fixed Assets_YF_K_Fixed Assets 03 &amp; 04-3_addition2003" xfId="24335"/>
    <cellStyle name="_U - BK - Revenue, Cost &amp; Expenses Mar 7 05_BK - U - Revenue, Cost &amp; Expenses_2004-Selling_DEG- K - Fixed Assets_YF_K_Fixed Assets 03 &amp; 04-3_addition2003 2" xfId="24339"/>
    <cellStyle name="_U - BK - Revenue, Cost &amp; Expenses Mar 7 05_BK - U - Revenue, Cost &amp; Expenses_2004-Selling_DEG- K - Fixed Assets_YF_K_Fixed Assets 03 &amp; 04-3_addition2003 3" xfId="24341"/>
    <cellStyle name="_U - BK - Revenue, Cost &amp; Expenses Mar 7 05_BK - U - Revenue, Cost &amp; Expenses_2004-Selling_DEG- K - Fixed Assets_YF_K_Fixed Assets 03 &amp; 04-3_Book1" xfId="24342"/>
    <cellStyle name="_U - BK - Revenue, Cost &amp; Expenses Mar 7 05_BK - U - Revenue, Cost &amp; Expenses_2004-Selling_DEG- K - Fixed Assets_YF_K_Fixed Assets 03 &amp; 04-3_Book1 2" xfId="4502"/>
    <cellStyle name="_U - BK - Revenue, Cost &amp; Expenses Mar 7 05_BK - U - Revenue, Cost &amp; Expenses_2004-Selling_DEG- K - Fixed Assets_YF_K_Fixed Assets 03 &amp; 04-3_Book1 3" xfId="24343"/>
    <cellStyle name="_U - BK - Revenue, Cost &amp; Expenses Mar 7 05_BK - U - Revenue, Cost &amp; Expenses_2004-Selling_DEG- K - Fixed Assets_YF_K_Fixed Assets 03 &amp; 04-3_D" xfId="24137"/>
    <cellStyle name="_U - BK - Revenue, Cost &amp; Expenses Mar 7 05_BK - U - Revenue, Cost &amp; Expenses_2004-Selling_DEG- K - Fixed Assets_YF_K_Fixed Assets 03 &amp; 04-3_D 2" xfId="24344"/>
    <cellStyle name="_U - BK - Revenue, Cost &amp; Expenses Mar 7 05_BK - U - Revenue, Cost &amp; Expenses_2004-Selling_DEG- K - Fixed Assets_YF_K_Fixed Assets 03 &amp; 04-3_D 3" xfId="24345"/>
    <cellStyle name="_U - BK - Revenue, Cost &amp; Expenses Mar 7 05_BK - U - Revenue, Cost &amp; Expenses_2004-Selling_DEG- K - Fixed Assets_YF_K_Fixed Assets 03 &amp; 04-3_K_YF_Fixed Assets-12.22" xfId="24346"/>
    <cellStyle name="_U - BK - Revenue, Cost &amp; Expenses Mar 7 05_BK - U - Revenue, Cost &amp; Expenses_2004-Selling_DEG- K - Fixed Assets_YF_K_Fixed Assets 03 &amp; 04-3_K_YF_Fixed Assets-12.22 2" xfId="24347"/>
    <cellStyle name="_U - BK - Revenue, Cost &amp; Expenses Mar 7 05_BK - U - Revenue, Cost &amp; Expenses_2004-Selling_DEG- K - Fixed Assets_YF_K_Fixed Assets 03 &amp; 04-3_K_YF_Fixed Assets-12.22 3" xfId="24349"/>
    <cellStyle name="_U - BK - Revenue, Cost &amp; Expenses Mar 7 05_BK - U - Revenue, Cost &amp; Expenses_2004-Selling_DEG- K - Fixed Assets_YF_K_Fixed assets 10" xfId="6223"/>
    <cellStyle name="_U - BK - Revenue, Cost &amp; Expenses Mar 7 05_BK - U - Revenue, Cost &amp; Expenses_2004-Selling_DEG- K - Fixed Assets_YF_K_Fixed assets 11" xfId="24351"/>
    <cellStyle name="_U - BK - Revenue, Cost &amp; Expenses Mar 7 05_BK - U - Revenue, Cost &amp; Expenses_2004-Selling_DEG- K - Fixed Assets_YF_K_Fixed assets 12" xfId="24352"/>
    <cellStyle name="_U - BK - Revenue, Cost &amp; Expenses Mar 7 05_BK - U - Revenue, Cost &amp; Expenses_2004-Selling_DEG- K - Fixed Assets_YF_K_Fixed assets 13" xfId="12670"/>
    <cellStyle name="_U - BK - Revenue, Cost &amp; Expenses Mar 7 05_BK - U - Revenue, Cost &amp; Expenses_2004-Selling_DEG- K - Fixed Assets_YF_K_Fixed assets 14" xfId="24353"/>
    <cellStyle name="_U - BK - Revenue, Cost &amp; Expenses Mar 7 05_BK - U - Revenue, Cost &amp; Expenses_2004-Selling_DEG- K - Fixed Assets_YF_K_Fixed assets 15" xfId="24354"/>
    <cellStyle name="_U - BK - Revenue, Cost &amp; Expenses Mar 7 05_BK - U - Revenue, Cost &amp; Expenses_2004-Selling_DEG- K - Fixed Assets_YF_K_Fixed assets 16" xfId="21576"/>
    <cellStyle name="_U - BK - Revenue, Cost &amp; Expenses Mar 7 05_BK - U - Revenue, Cost &amp; Expenses_2004-Selling_DEG- K - Fixed Assets_YF_K_Fixed assets 17" xfId="11290"/>
    <cellStyle name="_U - BK - Revenue, Cost &amp; Expenses Mar 7 05_BK - U - Revenue, Cost &amp; Expenses_2004-Selling_DEG- K - Fixed Assets_YF_K_Fixed assets 18" xfId="11295"/>
    <cellStyle name="_U - BK - Revenue, Cost &amp; Expenses Mar 7 05_BK - U - Revenue, Cost &amp; Expenses_2004-Selling_DEG- K - Fixed Assets_YF_K_Fixed assets 19" xfId="21579"/>
    <cellStyle name="_U - BK - Revenue, Cost &amp; Expenses Mar 7 05_BK - U - Revenue, Cost &amp; Expenses_2004-Selling_DEG- K - Fixed Assets_YF_K_Fixed assets 2" xfId="20643"/>
    <cellStyle name="_U - BK - Revenue, Cost &amp; Expenses Mar 7 05_BK - U - Revenue, Cost &amp; Expenses_2004-Selling_DEG- K - Fixed Assets_YF_K_Fixed assets 3" xfId="20831"/>
    <cellStyle name="_U - BK - Revenue, Cost &amp; Expenses Mar 7 05_BK - U - Revenue, Cost &amp; Expenses_2004-Selling_DEG- K - Fixed Assets_YF_K_Fixed assets 4" xfId="22985"/>
    <cellStyle name="_U - BK - Revenue, Cost &amp; Expenses Mar 7 05_BK - U - Revenue, Cost &amp; Expenses_2004-Selling_DEG- K - Fixed Assets_YF_K_Fixed assets 5" xfId="21110"/>
    <cellStyle name="_U - BK - Revenue, Cost &amp; Expenses Mar 7 05_BK - U - Revenue, Cost &amp; Expenses_2004-Selling_DEG- K - Fixed Assets_YF_K_Fixed assets 6" xfId="22989"/>
    <cellStyle name="_U - BK - Revenue, Cost &amp; Expenses Mar 7 05_BK - U - Revenue, Cost &amp; Expenses_2004-Selling_DEG- K - Fixed Assets_YF_K_Fixed assets 7" xfId="11679"/>
    <cellStyle name="_U - BK - Revenue, Cost &amp; Expenses Mar 7 05_BK - U - Revenue, Cost &amp; Expenses_2004-Selling_DEG- K - Fixed Assets_YF_K_Fixed assets 8" xfId="24355"/>
    <cellStyle name="_U - BK - Revenue, Cost &amp; Expenses Mar 7 05_BK - U - Revenue, Cost &amp; Expenses_2004-Selling_DEG- K - Fixed Assets_YF_K_Fixed assets 9" xfId="24358"/>
    <cellStyle name="_U - BK - Revenue, Cost &amp; Expenses Mar 7 05_BK - U - Revenue, Cost &amp; Expenses_2004-Selling_DEG- K - Fixed Assets_YF_K_Fixed assets_addition2003" xfId="13017"/>
    <cellStyle name="_U - BK - Revenue, Cost &amp; Expenses Mar 7 05_BK - U - Revenue, Cost &amp; Expenses_2004-Selling_DEG- K - Fixed Assets_YF_K_Fixed assets_addition2003 2" xfId="24361"/>
    <cellStyle name="_U - BK - Revenue, Cost &amp; Expenses Mar 7 05_BK - U - Revenue, Cost &amp; Expenses_2004-Selling_DEG- K - Fixed Assets_YF_K_Fixed assets_addition2003 3" xfId="24362"/>
    <cellStyle name="_U - BK - Revenue, Cost &amp; Expenses Mar 7 05_BK - U - Revenue, Cost &amp; Expenses_2004-Selling_DEG- K - Fixed Assets_YF_K_Fixed assets_Book1" xfId="24363"/>
    <cellStyle name="_U - BK - Revenue, Cost &amp; Expenses Mar 7 05_BK - U - Revenue, Cost &amp; Expenses_2004-Selling_DEG- K - Fixed Assets_YF_K_Fixed assets_Book1 2" xfId="4825"/>
    <cellStyle name="_U - BK - Revenue, Cost &amp; Expenses Mar 7 05_BK - U - Revenue, Cost &amp; Expenses_2004-Selling_DEG- K - Fixed Assets_YF_K_Fixed assets_Book1 3" xfId="24364"/>
    <cellStyle name="_U - BK - Revenue, Cost &amp; Expenses Mar 7 05_BK - U - Revenue, Cost &amp; Expenses_2004-Selling_DEG- K - Fixed Assets_YF_K_Fixed assets_D" xfId="24366"/>
    <cellStyle name="_U - BK - Revenue, Cost &amp; Expenses Mar 7 05_BK - U - Revenue, Cost &amp; Expenses_2004-Selling_DEG- K - Fixed Assets_YF_K_Fixed assets_D 2" xfId="24370"/>
    <cellStyle name="_U - BK - Revenue, Cost &amp; Expenses Mar 7 05_BK - U - Revenue, Cost &amp; Expenses_2004-Selling_DEG- K - Fixed Assets_YF_K_Fixed assets_D 3" xfId="7080"/>
    <cellStyle name="_U - BK - Revenue, Cost &amp; Expenses Mar 7 05_BK - U - Revenue, Cost &amp; Expenses_2004-Selling_DEG- K - Fixed Assets_YF_K_Fixed assets_K_YF_Fixed Assets-12.22" xfId="13304"/>
    <cellStyle name="_U - BK - Revenue, Cost &amp; Expenses Mar 7 05_BK - U - Revenue, Cost &amp; Expenses_2004-Selling_DEG- K - Fixed Assets_YF_K_Fixed assets_K_YF_Fixed Assets-12.22 2" xfId="13306"/>
    <cellStyle name="_U - BK - Revenue, Cost &amp; Expenses Mar 7 05_BK - U - Revenue, Cost &amp; Expenses_2004-Selling_DEG- K - Fixed Assets_YF_K_Fixed assets_K_YF_Fixed Assets-12.22 3" xfId="24373"/>
    <cellStyle name="_U - BK - Revenue, Cost &amp; Expenses Mar 7 05_BK - U - Revenue, Cost &amp; Expenses_2004-Selling_K_YF_Fixed Assets-12.22" xfId="24374"/>
    <cellStyle name="_U - BK - Revenue, Cost &amp; Expenses Mar 7 05_BK - U - Revenue, Cost &amp; Expenses_2004-Selling_K_YF_Fixed Assets-12.22 2" xfId="24376"/>
    <cellStyle name="_U - BK - Revenue, Cost &amp; Expenses Mar 7 05_BK - U - Revenue, Cost &amp; Expenses_2004-Selling_K_YF_Fixed Assets-12.22 3" xfId="24378"/>
    <cellStyle name="_U - BK - Revenue, Cost &amp; Expenses Mar 7 05_BK - U - Revenue, Cost &amp; Expenses_2006年佛山车轮审计资料（安永）" xfId="24380"/>
    <cellStyle name="_U - BK - Revenue, Cost &amp; Expenses Mar 7 05_BK - U - Revenue, Cost &amp; Expenses_2006年佛山车轮审计资料（安永） 2" xfId="24382"/>
    <cellStyle name="_U - BK - Revenue, Cost &amp; Expenses Mar 7 05_BK - U - Revenue, Cost &amp; Expenses_2006年佛山车轮审计资料（安永）_OS of F09" xfId="24385"/>
    <cellStyle name="_U - BK - Revenue, Cost &amp; Expenses Mar 7 05_BK - U - Revenue, Cost &amp; Expenses_2006年佛山车轮审计资料（安永）_OS of F09 2" xfId="24386"/>
    <cellStyle name="_U - BK - Revenue, Cost &amp; Expenses Mar 7 05_BK - U - Revenue, Cost &amp; Expenses_addition2003" xfId="3121"/>
    <cellStyle name="_U - BK - Revenue, Cost &amp; Expenses Mar 7 05_BK - U - Revenue, Cost &amp; Expenses_addition2003 2" xfId="24387"/>
    <cellStyle name="_U - BK - Revenue, Cost &amp; Expenses Mar 7 05_BK - U - Revenue, Cost &amp; Expenses_addition2003 3" xfId="24388"/>
    <cellStyle name="_U - BK - Revenue, Cost &amp; Expenses Mar 7 05_BK - U - Revenue, Cost &amp; Expenses_BK - U - May 18" xfId="24389"/>
    <cellStyle name="_U - BK - Revenue, Cost &amp; Expenses Mar 7 05_BK - U - Revenue, Cost &amp; Expenses_BK - U - May 18 2" xfId="24390"/>
    <cellStyle name="_U - BK - Revenue, Cost &amp; Expenses Mar 7 05_BK - U - Revenue, Cost &amp; Expenses_BK - U - May 18 3" xfId="24392"/>
    <cellStyle name="_U - BK - Revenue, Cost &amp; Expenses Mar 7 05_BK - U - Revenue, Cost &amp; Expenses_BK - U - May 18_addition2003" xfId="24393"/>
    <cellStyle name="_U - BK - Revenue, Cost &amp; Expenses Mar 7 05_BK - U - Revenue, Cost &amp; Expenses_BK - U - May 18_addition2003 2" xfId="2578"/>
    <cellStyle name="_U - BK - Revenue, Cost &amp; Expenses Mar 7 05_BK - U - Revenue, Cost &amp; Expenses_BK - U - May 18_addition2003 3" xfId="24395"/>
    <cellStyle name="_U - BK - Revenue, Cost &amp; Expenses Mar 7 05_BK - U - Revenue, Cost &amp; Expenses_BK - U - May 18_Book1" xfId="24396"/>
    <cellStyle name="_U - BK - Revenue, Cost &amp; Expenses Mar 7 05_BK - U - Revenue, Cost &amp; Expenses_BK - U - May 18_Book1 2" xfId="24397"/>
    <cellStyle name="_U - BK - Revenue, Cost &amp; Expenses Mar 7 05_BK - U - Revenue, Cost &amp; Expenses_BK - U - May 18_Book1 3" xfId="24398"/>
    <cellStyle name="_U - BK - Revenue, Cost &amp; Expenses Mar 7 05_BK - U - Revenue, Cost &amp; Expenses_BK - U - May 18_D" xfId="24400"/>
    <cellStyle name="_U - BK - Revenue, Cost &amp; Expenses Mar 7 05_BK - U - Revenue, Cost &amp; Expenses_BK - U - May 18_D 2" xfId="24403"/>
    <cellStyle name="_U - BK - Revenue, Cost &amp; Expenses Mar 7 05_BK - U - Revenue, Cost &amp; Expenses_BK - U - May 18_D 3" xfId="24405"/>
    <cellStyle name="_U - BK - Revenue, Cost &amp; Expenses Mar 7 05_BK - U - Revenue, Cost &amp; Expenses_BK - U - May 18_DEG- K - Fixed Assets" xfId="24406"/>
    <cellStyle name="_U - BK - Revenue, Cost &amp; Expenses Mar 7 05_BK - U - Revenue, Cost &amp; Expenses_BK - U - May 18_DEG- K - Fixed Assets 2" xfId="24409"/>
    <cellStyle name="_U - BK - Revenue, Cost &amp; Expenses Mar 7 05_BK - U - Revenue, Cost &amp; Expenses_BK - U - May 18_DEG- K - Fixed Assets 3" xfId="24411"/>
    <cellStyle name="_U - BK - Revenue, Cost &amp; Expenses Mar 7 05_BK - U - Revenue, Cost &amp; Expenses_BK - U - May 18_DEG- K - Fixed Assets_K_YF_Fixed Assets-12.13" xfId="3163"/>
    <cellStyle name="_U - BK - Revenue, Cost &amp; Expenses Mar 7 05_BK - U - Revenue, Cost &amp; Expenses_BK - U - May 18_DEG- K - Fixed Assets_K_YF_Fixed Assets-12.13 2" xfId="24412"/>
    <cellStyle name="_U - BK - Revenue, Cost &amp; Expenses Mar 7 05_BK - U - Revenue, Cost &amp; Expenses_BK - U - May 18_DEG- K - Fixed Assets_K_YF_Fixed Assets-12.13 3" xfId="24413"/>
    <cellStyle name="_U - BK - Revenue, Cost &amp; Expenses Mar 7 05_BK - U - Revenue, Cost &amp; Expenses_BK - U - May 18_DEG- K - Fixed Assets_K_YF_Fixed Assets-12.13_addition2003" xfId="24415"/>
    <cellStyle name="_U - BK - Revenue, Cost &amp; Expenses Mar 7 05_BK - U - Revenue, Cost &amp; Expenses_BK - U - May 18_DEG- K - Fixed Assets_K_YF_Fixed Assets-12.13_addition2003 2" xfId="24416"/>
    <cellStyle name="_U - BK - Revenue, Cost &amp; Expenses Mar 7 05_BK - U - Revenue, Cost &amp; Expenses_BK - U - May 18_DEG- K - Fixed Assets_K_YF_Fixed Assets-12.13_addition2003 3" xfId="24417"/>
    <cellStyle name="_U - BK - Revenue, Cost &amp; Expenses Mar 7 05_BK - U - Revenue, Cost &amp; Expenses_BK - U - May 18_DEG- K - Fixed Assets_K_YF_Fixed Assets-12.13_Book1" xfId="24418"/>
    <cellStyle name="_U - BK - Revenue, Cost &amp; Expenses Mar 7 05_BK - U - Revenue, Cost &amp; Expenses_BK - U - May 18_DEG- K - Fixed Assets_K_YF_Fixed Assets-12.13_Book1 2" xfId="20890"/>
    <cellStyle name="_U - BK - Revenue, Cost &amp; Expenses Mar 7 05_BK - U - Revenue, Cost &amp; Expenses_BK - U - May 18_DEG- K - Fixed Assets_K_YF_Fixed Assets-12.13_Book1 3" xfId="24419"/>
    <cellStyle name="_U - BK - Revenue, Cost &amp; Expenses Mar 7 05_BK - U - Revenue, Cost &amp; Expenses_BK - U - May 18_DEG- K - Fixed Assets_K_YF_Fixed Assets-12.13_D" xfId="24420"/>
    <cellStyle name="_U - BK - Revenue, Cost &amp; Expenses Mar 7 05_BK - U - Revenue, Cost &amp; Expenses_BK - U - May 18_DEG- K - Fixed Assets_K_YF_Fixed Assets-12.13_D 2" xfId="24421"/>
    <cellStyle name="_U - BK - Revenue, Cost &amp; Expenses Mar 7 05_BK - U - Revenue, Cost &amp; Expenses_BK - U - May 18_DEG- K - Fixed Assets_K_YF_Fixed Assets-12.13_D 3" xfId="24422"/>
    <cellStyle name="_U - BK - Revenue, Cost &amp; Expenses Mar 7 05_BK - U - Revenue, Cost &amp; Expenses_BK - U - May 18_DEG- K - Fixed Assets_K_YF_Fixed Assets-12.13_K_YF_Fixed Assets-12.22" xfId="24423"/>
    <cellStyle name="_U - BK - Revenue, Cost &amp; Expenses Mar 7 05_BK - U - Revenue, Cost &amp; Expenses_BK - U - May 18_DEG- K - Fixed Assets_K_YF_Fixed Assets-12.13_K_YF_Fixed Assets-12.22 2" xfId="24426"/>
    <cellStyle name="_U - BK - Revenue, Cost &amp; Expenses Mar 7 05_BK - U - Revenue, Cost &amp; Expenses_BK - U - May 18_DEG- K - Fixed Assets_K_YF_Fixed Assets-12.13_K_YF_Fixed Assets-12.22 3" xfId="24429"/>
    <cellStyle name="_U - BK - Revenue, Cost &amp; Expenses Mar 7 05_BK - U - Revenue, Cost &amp; Expenses_BK - U - May 18_DEG- K - Fixed Assets_SX-FA-12.14" xfId="24319"/>
    <cellStyle name="_U - BK - Revenue, Cost &amp; Expenses Mar 7 05_BK - U - Revenue, Cost &amp; Expenses_BK - U - May 18_DEG- K - Fixed Assets_SX-FA-12.14 2" xfId="24430"/>
    <cellStyle name="_U - BK - Revenue, Cost &amp; Expenses Mar 7 05_BK - U - Revenue, Cost &amp; Expenses_BK - U - May 18_DEG- K - Fixed Assets_SX-FA-12.14 3" xfId="24431"/>
    <cellStyle name="_U - BK - Revenue, Cost &amp; Expenses Mar 7 05_BK - U - Revenue, Cost &amp; Expenses_BK - U - May 18_DEG- K - Fixed Assets_SX-FA-12.14_addition2003" xfId="24434"/>
    <cellStyle name="_U - BK - Revenue, Cost &amp; Expenses Mar 7 05_BK - U - Revenue, Cost &amp; Expenses_BK - U - May 18_DEG- K - Fixed Assets_SX-FA-12.14_addition2003 2" xfId="24435"/>
    <cellStyle name="_U - BK - Revenue, Cost &amp; Expenses Mar 7 05_BK - U - Revenue, Cost &amp; Expenses_BK - U - May 18_DEG- K - Fixed Assets_SX-FA-12.14_addition2003 3" xfId="12749"/>
    <cellStyle name="_U - BK - Revenue, Cost &amp; Expenses Mar 7 05_BK - U - Revenue, Cost &amp; Expenses_BK - U - May 18_DEG- K - Fixed Assets_SX-FA-12.14_Book1" xfId="24437"/>
    <cellStyle name="_U - BK - Revenue, Cost &amp; Expenses Mar 7 05_BK - U - Revenue, Cost &amp; Expenses_BK - U - May 18_DEG- K - Fixed Assets_SX-FA-12.14_Book1 2" xfId="24440"/>
    <cellStyle name="_U - BK - Revenue, Cost &amp; Expenses Mar 7 05_BK - U - Revenue, Cost &amp; Expenses_BK - U - May 18_DEG- K - Fixed Assets_SX-FA-12.14_Book1 3" xfId="24441"/>
    <cellStyle name="_U - BK - Revenue, Cost &amp; Expenses Mar 7 05_BK - U - Revenue, Cost &amp; Expenses_BK - U - May 18_DEG- K - Fixed Assets_SX-FA-12.14_D" xfId="4232"/>
    <cellStyle name="_U - BK - Revenue, Cost &amp; Expenses Mar 7 05_BK - U - Revenue, Cost &amp; Expenses_BK - U - May 18_DEG- K - Fixed Assets_SX-FA-12.14_D 2" xfId="24444"/>
    <cellStyle name="_U - BK - Revenue, Cost &amp; Expenses Mar 7 05_BK - U - Revenue, Cost &amp; Expenses_BK - U - May 18_DEG- K - Fixed Assets_SX-FA-12.14_D 3" xfId="24446"/>
    <cellStyle name="_U - BK - Revenue, Cost &amp; Expenses Mar 7 05_BK - U - Revenue, Cost &amp; Expenses_BK - U - May 18_DEG- K - Fixed Assets_SX-FA-12.14_K_YF_Fixed Assets-12.22" xfId="24448"/>
    <cellStyle name="_U - BK - Revenue, Cost &amp; Expenses Mar 7 05_BK - U - Revenue, Cost &amp; Expenses_BK - U - May 18_DEG- K - Fixed Assets_SX-FA-12.14_K_YF_Fixed Assets-12.22 2" xfId="8621"/>
    <cellStyle name="_U - BK - Revenue, Cost &amp; Expenses Mar 7 05_BK - U - Revenue, Cost &amp; Expenses_BK - U - May 18_DEG- K - Fixed Assets_SX-FA-12.14_K_YF_Fixed Assets-12.22 3" xfId="24450"/>
    <cellStyle name="_U - BK - Revenue, Cost &amp; Expenses Mar 7 05_BK - U - Revenue, Cost &amp; Expenses_BK - U - May 18_DEG- K - Fixed Assets_YF_K_Fixed assets" xfId="24451"/>
    <cellStyle name="_U - BK - Revenue, Cost &amp; Expenses Mar 7 05_BK - U - Revenue, Cost &amp; Expenses_BK - U - May 18_DEG- K - Fixed Assets_YF_K_Fixed Assets 03 &amp; 04" xfId="24453"/>
    <cellStyle name="_U - BK - Revenue, Cost &amp; Expenses Mar 7 05_BK - U - Revenue, Cost &amp; Expenses_BK - U - May 18_DEG- K - Fixed Assets_YF_K_Fixed Assets 03 &amp; 04 2" xfId="24455"/>
    <cellStyle name="_U - BK - Revenue, Cost &amp; Expenses Mar 7 05_BK - U - Revenue, Cost &amp; Expenses_BK - U - May 18_DEG- K - Fixed Assets_YF_K_Fixed Assets 03 &amp; 04 3" xfId="24456"/>
    <cellStyle name="_U - BK - Revenue, Cost &amp; Expenses Mar 7 05_BK - U - Revenue, Cost &amp; Expenses_BK - U - May 18_DEG- K - Fixed Assets_YF_K_Fixed Assets 03 &amp; 04_addition2003" xfId="21845"/>
    <cellStyle name="_U - BK - Revenue, Cost &amp; Expenses Mar 7 05_BK - U - Revenue, Cost &amp; Expenses_BK - U - May 18_DEG- K - Fixed Assets_YF_K_Fixed Assets 03 &amp; 04_addition2003 2" xfId="21847"/>
    <cellStyle name="_U - BK - Revenue, Cost &amp; Expenses Mar 7 05_BK - U - Revenue, Cost &amp; Expenses_BK - U - May 18_DEG- K - Fixed Assets_YF_K_Fixed Assets 03 &amp; 04_addition2003 3" xfId="21851"/>
    <cellStyle name="_U - BK - Revenue, Cost &amp; Expenses Mar 7 05_BK - U - Revenue, Cost &amp; Expenses_BK - U - May 18_DEG- K - Fixed Assets_YF_K_Fixed Assets 03 &amp; 04_Book1" xfId="24457"/>
    <cellStyle name="_U - BK - Revenue, Cost &amp; Expenses Mar 7 05_BK - U - Revenue, Cost &amp; Expenses_BK - U - May 18_DEG- K - Fixed Assets_YF_K_Fixed Assets 03 &amp; 04_Book1 2" xfId="2909"/>
    <cellStyle name="_U - BK - Revenue, Cost &amp; Expenses Mar 7 05_BK - U - Revenue, Cost &amp; Expenses_BK - U - May 18_DEG- K - Fixed Assets_YF_K_Fixed Assets 03 &amp; 04_Book1 3" xfId="24458"/>
    <cellStyle name="_U - BK - Revenue, Cost &amp; Expenses Mar 7 05_BK - U - Revenue, Cost &amp; Expenses_BK - U - May 18_DEG- K - Fixed Assets_YF_K_Fixed Assets 03 &amp; 04_D" xfId="6972"/>
    <cellStyle name="_U - BK - Revenue, Cost &amp; Expenses Mar 7 05_BK - U - Revenue, Cost &amp; Expenses_BK - U - May 18_DEG- K - Fixed Assets_YF_K_Fixed Assets 03 &amp; 04_D 2" xfId="6974"/>
    <cellStyle name="_U - BK - Revenue, Cost &amp; Expenses Mar 7 05_BK - U - Revenue, Cost &amp; Expenses_BK - U - May 18_DEG- K - Fixed Assets_YF_K_Fixed Assets 03 &amp; 04_D 3" xfId="21320"/>
    <cellStyle name="_U - BK - Revenue, Cost &amp; Expenses Mar 7 05_BK - U - Revenue, Cost &amp; Expenses_BK - U - May 18_DEG- K - Fixed Assets_YF_K_Fixed Assets 03 &amp; 04_K_YF_Fixed Assets-12.22" xfId="24459"/>
    <cellStyle name="_U - BK - Revenue, Cost &amp; Expenses Mar 7 05_BK - U - Revenue, Cost &amp; Expenses_BK - U - May 18_DEG- K - Fixed Assets_YF_K_Fixed Assets 03 &amp; 04_K_YF_Fixed Assets-12.22 2" xfId="24460"/>
    <cellStyle name="_U - BK - Revenue, Cost &amp; Expenses Mar 7 05_BK - U - Revenue, Cost &amp; Expenses_BK - U - May 18_DEG- K - Fixed Assets_YF_K_Fixed Assets 03 &amp; 04_K_YF_Fixed Assets-12.22 3" xfId="24461"/>
    <cellStyle name="_U - BK - Revenue, Cost &amp; Expenses Mar 7 05_BK - U - Revenue, Cost &amp; Expenses_BK - U - May 18_DEG- K - Fixed Assets_YF_K_Fixed Assets 03 &amp; 04-1" xfId="24462"/>
    <cellStyle name="_U - BK - Revenue, Cost &amp; Expenses Mar 7 05_BK - U - Revenue, Cost &amp; Expenses_BK - U - May 18_DEG- K - Fixed Assets_YF_K_Fixed Assets 03 &amp; 04-1 2" xfId="24463"/>
    <cellStyle name="_U - BK - Revenue, Cost &amp; Expenses Mar 7 05_BK - U - Revenue, Cost &amp; Expenses_BK - U - May 18_DEG- K - Fixed Assets_YF_K_Fixed Assets 03 &amp; 04-1 3" xfId="24465"/>
    <cellStyle name="_U - BK - Revenue, Cost &amp; Expenses Mar 7 05_BK - U - Revenue, Cost &amp; Expenses_BK - U - May 18_DEG- K - Fixed Assets_YF_K_Fixed Assets 03 &amp; 04-1_addition2003" xfId="23665"/>
    <cellStyle name="_U - BK - Revenue, Cost &amp; Expenses Mar 7 05_BK - U - Revenue, Cost &amp; Expenses_BK - U - May 18_DEG- K - Fixed Assets_YF_K_Fixed Assets 03 &amp; 04-1_addition2003 2" xfId="24466"/>
    <cellStyle name="_U - BK - Revenue, Cost &amp; Expenses Mar 7 05_BK - U - Revenue, Cost &amp; Expenses_BK - U - May 18_DEG- K - Fixed Assets_YF_K_Fixed Assets 03 &amp; 04-1_addition2003 3" xfId="24468"/>
    <cellStyle name="_U - BK - Revenue, Cost &amp; Expenses Mar 7 05_BK - U - Revenue, Cost &amp; Expenses_BK - U - May 18_DEG- K - Fixed Assets_YF_K_Fixed Assets 03 &amp; 04-1_Book1" xfId="24470"/>
    <cellStyle name="_U - BK - Revenue, Cost &amp; Expenses Mar 7 05_BK - U - Revenue, Cost &amp; Expenses_BK - U - May 18_DEG- K - Fixed Assets_YF_K_Fixed Assets 03 &amp; 04-1_Book1 2" xfId="24471"/>
    <cellStyle name="_U - BK - Revenue, Cost &amp; Expenses Mar 7 05_BK - U - Revenue, Cost &amp; Expenses_BK - U - May 18_DEG- K - Fixed Assets_YF_K_Fixed Assets 03 &amp; 04-1_Book1 3" xfId="24472"/>
    <cellStyle name="_U - BK - Revenue, Cost &amp; Expenses Mar 7 05_BK - U - Revenue, Cost &amp; Expenses_BK - U - May 18_DEG- K - Fixed Assets_YF_K_Fixed Assets 03 &amp; 04-1_D" xfId="24377"/>
    <cellStyle name="_U - BK - Revenue, Cost &amp; Expenses Mar 7 05_BK - U - Revenue, Cost &amp; Expenses_BK - U - May 18_DEG- K - Fixed Assets_YF_K_Fixed Assets 03 &amp; 04-1_D 2" xfId="24473"/>
    <cellStyle name="_U - BK - Revenue, Cost &amp; Expenses Mar 7 05_BK - U - Revenue, Cost &amp; Expenses_BK - U - May 18_DEG- K - Fixed Assets_YF_K_Fixed Assets 03 &amp; 04-1_D 3" xfId="24474"/>
    <cellStyle name="_U - BK - Revenue, Cost &amp; Expenses Mar 7 05_BK - U - Revenue, Cost &amp; Expenses_BK - U - May 18_DEG- K - Fixed Assets_YF_K_Fixed Assets 03 &amp; 04-1_K_YF_Fixed Assets-12.22" xfId="24475"/>
    <cellStyle name="_U - BK - Revenue, Cost &amp; Expenses Mar 7 05_BK - U - Revenue, Cost &amp; Expenses_BK - U - May 18_DEG- K - Fixed Assets_YF_K_Fixed Assets 03 &amp; 04-1_K_YF_Fixed Assets-12.22 2" xfId="14569"/>
    <cellStyle name="_U - BK - Revenue, Cost &amp; Expenses Mar 7 05_BK - U - Revenue, Cost &amp; Expenses_BK - U - May 18_DEG- K - Fixed Assets_YF_K_Fixed Assets 03 &amp; 04-1_K_YF_Fixed Assets-12.22 3" xfId="23532"/>
    <cellStyle name="_U - BK - Revenue, Cost &amp; Expenses Mar 7 05_BK - U - Revenue, Cost &amp; Expenses_BK - U - May 18_DEG- K - Fixed Assets_YF_K_Fixed Assets 03 &amp; 04-2" xfId="24477"/>
    <cellStyle name="_U - BK - Revenue, Cost &amp; Expenses Mar 7 05_BK - U - Revenue, Cost &amp; Expenses_BK - U - May 18_DEG- K - Fixed Assets_YF_K_Fixed Assets 03 &amp; 04-2 2" xfId="20599"/>
    <cellStyle name="_U - BK - Revenue, Cost &amp; Expenses Mar 7 05_BK - U - Revenue, Cost &amp; Expenses_BK - U - May 18_DEG- K - Fixed Assets_YF_K_Fixed Assets 03 &amp; 04-2 3" xfId="20601"/>
    <cellStyle name="_U - BK - Revenue, Cost &amp; Expenses Mar 7 05_BK - U - Revenue, Cost &amp; Expenses_BK - U - May 18_DEG- K - Fixed Assets_YF_K_Fixed Assets 03 &amp; 04-2_addition2003" xfId="24479"/>
    <cellStyle name="_U - BK - Revenue, Cost &amp; Expenses Mar 7 05_BK - U - Revenue, Cost &amp; Expenses_BK - U - May 18_DEG- K - Fixed Assets_YF_K_Fixed Assets 03 &amp; 04-2_addition2003 2" xfId="24481"/>
    <cellStyle name="_U - BK - Revenue, Cost &amp; Expenses Mar 7 05_BK - U - Revenue, Cost &amp; Expenses_BK - U - May 18_DEG- K - Fixed Assets_YF_K_Fixed Assets 03 &amp; 04-2_addition2003 3" xfId="24483"/>
    <cellStyle name="_U - BK - Revenue, Cost &amp; Expenses Mar 7 05_BK - U - Revenue, Cost &amp; Expenses_BK - U - May 18_DEG- K - Fixed Assets_YF_K_Fixed Assets 03 &amp; 04-2_Book1" xfId="22202"/>
    <cellStyle name="_U - BK - Revenue, Cost &amp; Expenses Mar 7 05_BK - U - Revenue, Cost &amp; Expenses_BK - U - May 18_DEG- K - Fixed Assets_YF_K_Fixed Assets 03 &amp; 04-2_Book1 2" xfId="22204"/>
    <cellStyle name="_U - BK - Revenue, Cost &amp; Expenses Mar 7 05_BK - U - Revenue, Cost &amp; Expenses_BK - U - May 18_DEG- K - Fixed Assets_YF_K_Fixed Assets 03 &amp; 04-2_Book1 3" xfId="22206"/>
    <cellStyle name="_U - BK - Revenue, Cost &amp; Expenses Mar 7 05_BK - U - Revenue, Cost &amp; Expenses_BK - U - May 18_DEG- K - Fixed Assets_YF_K_Fixed Assets 03 &amp; 04-2_D" xfId="4196"/>
    <cellStyle name="_U - BK - Revenue, Cost &amp; Expenses Mar 7 05_BK - U - Revenue, Cost &amp; Expenses_BK - U - May 18_DEG- K - Fixed Assets_YF_K_Fixed Assets 03 &amp; 04-2_D 2" xfId="4199"/>
    <cellStyle name="_U - BK - Revenue, Cost &amp; Expenses Mar 7 05_BK - U - Revenue, Cost &amp; Expenses_BK - U - May 18_DEG- K - Fixed Assets_YF_K_Fixed Assets 03 &amp; 04-2_D 3" xfId="17407"/>
    <cellStyle name="_U - BK - Revenue, Cost &amp; Expenses Mar 7 05_BK - U - Revenue, Cost &amp; Expenses_BK - U - May 18_DEG- K - Fixed Assets_YF_K_Fixed Assets 03 &amp; 04-2_K_YF_Fixed Assets-12.22" xfId="24485"/>
    <cellStyle name="_U - BK - Revenue, Cost &amp; Expenses Mar 7 05_BK - U - Revenue, Cost &amp; Expenses_BK - U - May 18_DEG- K - Fixed Assets_YF_K_Fixed Assets 03 &amp; 04-2_K_YF_Fixed Assets-12.22 2" xfId="24486"/>
    <cellStyle name="_U - BK - Revenue, Cost &amp; Expenses Mar 7 05_BK - U - Revenue, Cost &amp; Expenses_BK - U - May 18_DEG- K - Fixed Assets_YF_K_Fixed Assets 03 &amp; 04-2_K_YF_Fixed Assets-12.22 3" xfId="24487"/>
    <cellStyle name="_U - BK - Revenue, Cost &amp; Expenses Mar 7 05_BK - U - Revenue, Cost &amp; Expenses_BK - U - May 18_DEG- K - Fixed Assets_YF_K_Fixed Assets 03 &amp; 04-3" xfId="24488"/>
    <cellStyle name="_U - BK - Revenue, Cost &amp; Expenses Mar 7 05_BK - U - Revenue, Cost &amp; Expenses_BK - U - May 18_DEG- K - Fixed Assets_YF_K_Fixed Assets 03 &amp; 04-3 2" xfId="10232"/>
    <cellStyle name="_U - BK - Revenue, Cost &amp; Expenses Mar 7 05_BK - U - Revenue, Cost &amp; Expenses_BK - U - May 18_DEG- K - Fixed Assets_YF_K_Fixed Assets 03 &amp; 04-3 3" xfId="24489"/>
    <cellStyle name="_U - BK - Revenue, Cost &amp; Expenses Mar 7 05_BK - U - Revenue, Cost &amp; Expenses_BK - U - May 18_DEG- K - Fixed Assets_YF_K_Fixed Assets 03 &amp; 04-3_addition2003" xfId="14158"/>
    <cellStyle name="_U - BK - Revenue, Cost &amp; Expenses Mar 7 05_BK - U - Revenue, Cost &amp; Expenses_BK - U - May 18_DEG- K - Fixed Assets_YF_K_Fixed Assets 03 &amp; 04-3_addition2003 2" xfId="24490"/>
    <cellStyle name="_U - BK - Revenue, Cost &amp; Expenses Mar 7 05_BK - U - Revenue, Cost &amp; Expenses_BK - U - May 18_DEG- K - Fixed Assets_YF_K_Fixed Assets 03 &amp; 04-3_addition2003 3" xfId="24491"/>
    <cellStyle name="_U - BK - Revenue, Cost &amp; Expenses Mar 7 05_BK - U - Revenue, Cost &amp; Expenses_BK - U - May 18_DEG- K - Fixed Assets_YF_K_Fixed Assets 03 &amp; 04-3_Book1" xfId="24492"/>
    <cellStyle name="_U - BK - Revenue, Cost &amp; Expenses Mar 7 05_BK - U - Revenue, Cost &amp; Expenses_BK - U - May 18_DEG- K - Fixed Assets_YF_K_Fixed Assets 03 &amp; 04-3_Book1 2" xfId="24493"/>
    <cellStyle name="_U - BK - Revenue, Cost &amp; Expenses Mar 7 05_BK - U - Revenue, Cost &amp; Expenses_BK - U - May 18_DEG- K - Fixed Assets_YF_K_Fixed Assets 03 &amp; 04-3_Book1 3" xfId="24494"/>
    <cellStyle name="_U - BK - Revenue, Cost &amp; Expenses Mar 7 05_BK - U - Revenue, Cost &amp; Expenses_BK - U - May 18_DEG- K - Fixed Assets_YF_K_Fixed Assets 03 &amp; 04-3_D" xfId="7482"/>
    <cellStyle name="_U - BK - Revenue, Cost &amp; Expenses Mar 7 05_BK - U - Revenue, Cost &amp; Expenses_BK - U - May 18_DEG- K - Fixed Assets_YF_K_Fixed Assets 03 &amp; 04-3_D 2" xfId="8112"/>
    <cellStyle name="_U - BK - Revenue, Cost &amp; Expenses Mar 7 05_BK - U - Revenue, Cost &amp; Expenses_BK - U - May 18_DEG- K - Fixed Assets_YF_K_Fixed Assets 03 &amp; 04-3_D 3" xfId="12571"/>
    <cellStyle name="_U - BK - Revenue, Cost &amp; Expenses Mar 7 05_BK - U - Revenue, Cost &amp; Expenses_BK - U - May 18_DEG- K - Fixed Assets_YF_K_Fixed Assets 03 &amp; 04-3_K_YF_Fixed Assets-12.22" xfId="1258"/>
    <cellStyle name="_U - BK - Revenue, Cost &amp; Expenses Mar 7 05_BK - U - Revenue, Cost &amp; Expenses_BK - U - May 18_DEG- K - Fixed Assets_YF_K_Fixed Assets 03 &amp; 04-3_K_YF_Fixed Assets-12.22 2" xfId="6950"/>
    <cellStyle name="_U - BK - Revenue, Cost &amp; Expenses Mar 7 05_BK - U - Revenue, Cost &amp; Expenses_BK - U - May 18_DEG- K - Fixed Assets_YF_K_Fixed Assets 03 &amp; 04-3_K_YF_Fixed Assets-12.22 3" xfId="5508"/>
    <cellStyle name="_U - BK - Revenue, Cost &amp; Expenses Mar 7 05_BK - U - Revenue, Cost &amp; Expenses_BK - U - May 18_DEG- K - Fixed Assets_YF_K_Fixed assets 10" xfId="24495"/>
    <cellStyle name="_U - BK - Revenue, Cost &amp; Expenses Mar 7 05_BK - U - Revenue, Cost &amp; Expenses_BK - U - May 18_DEG- K - Fixed Assets_YF_K_Fixed assets 11" xfId="24497"/>
    <cellStyle name="_U - BK - Revenue, Cost &amp; Expenses Mar 7 05_BK - U - Revenue, Cost &amp; Expenses_BK - U - May 18_DEG- K - Fixed Assets_YF_K_Fixed assets 12" xfId="24499"/>
    <cellStyle name="_U - BK - Revenue, Cost &amp; Expenses Mar 7 05_BK - U - Revenue, Cost &amp; Expenses_BK - U - May 18_DEG- K - Fixed Assets_YF_K_Fixed assets 13" xfId="24501"/>
    <cellStyle name="_U - BK - Revenue, Cost &amp; Expenses Mar 7 05_BK - U - Revenue, Cost &amp; Expenses_BK - U - May 18_DEG- K - Fixed Assets_YF_K_Fixed assets 14" xfId="24503"/>
    <cellStyle name="_U - BK - Revenue, Cost &amp; Expenses Mar 7 05_BK - U - Revenue, Cost &amp; Expenses_BK - U - May 18_DEG- K - Fixed Assets_YF_K_Fixed assets 15" xfId="20419"/>
    <cellStyle name="_U - BK - Revenue, Cost &amp; Expenses Mar 7 05_BK - U - Revenue, Cost &amp; Expenses_BK - U - May 18_DEG- K - Fixed Assets_YF_K_Fixed assets 16" xfId="24505"/>
    <cellStyle name="_U - BK - Revenue, Cost &amp; Expenses Mar 7 05_BK - U - Revenue, Cost &amp; Expenses_BK - U - May 18_DEG- K - Fixed Assets_YF_K_Fixed assets 17" xfId="2660"/>
    <cellStyle name="_U - BK - Revenue, Cost &amp; Expenses Mar 7 05_BK - U - Revenue, Cost &amp; Expenses_BK - U - May 18_DEG- K - Fixed Assets_YF_K_Fixed assets 18" xfId="11624"/>
    <cellStyle name="_U - BK - Revenue, Cost &amp; Expenses Mar 7 05_BK - U - Revenue, Cost &amp; Expenses_BK - U - May 18_DEG- K - Fixed Assets_YF_K_Fixed assets 19" xfId="24506"/>
    <cellStyle name="_U - BK - Revenue, Cost &amp; Expenses Mar 7 05_BK - U - Revenue, Cost &amp; Expenses_BK - U - May 18_DEG- K - Fixed Assets_YF_K_Fixed assets 2" xfId="24507"/>
    <cellStyle name="_U - BK - Revenue, Cost &amp; Expenses Mar 7 05_BK - U - Revenue, Cost &amp; Expenses_BK - U - May 18_DEG- K - Fixed Assets_YF_K_Fixed assets 3" xfId="24509"/>
    <cellStyle name="_U - BK - Revenue, Cost &amp; Expenses Mar 7 05_BK - U - Revenue, Cost &amp; Expenses_BK - U - May 18_DEG- K - Fixed Assets_YF_K_Fixed assets 4" xfId="7458"/>
    <cellStyle name="_U - BK - Revenue, Cost &amp; Expenses Mar 7 05_BK - U - Revenue, Cost &amp; Expenses_BK - U - May 18_DEG- K - Fixed Assets_YF_K_Fixed assets 5" xfId="24510"/>
    <cellStyle name="_U - BK - Revenue, Cost &amp; Expenses Mar 7 05_BK - U - Revenue, Cost &amp; Expenses_BK - U - May 18_DEG- K - Fixed Assets_YF_K_Fixed assets 6" xfId="6684"/>
    <cellStyle name="_U - BK - Revenue, Cost &amp; Expenses Mar 7 05_BK - U - Revenue, Cost &amp; Expenses_BK - U - May 18_DEG- K - Fixed Assets_YF_K_Fixed assets 7" xfId="24511"/>
    <cellStyle name="_U - BK - Revenue, Cost &amp; Expenses Mar 7 05_BK - U - Revenue, Cost &amp; Expenses_BK - U - May 18_DEG- K - Fixed Assets_YF_K_Fixed assets 8" xfId="24512"/>
    <cellStyle name="_U - BK - Revenue, Cost &amp; Expenses Mar 7 05_BK - U - Revenue, Cost &amp; Expenses_BK - U - May 18_DEG- K - Fixed Assets_YF_K_Fixed assets 9" xfId="8607"/>
    <cellStyle name="_U - BK - Revenue, Cost &amp; Expenses Mar 7 05_BK - U - Revenue, Cost &amp; Expenses_BK - U - May 18_DEG- K - Fixed Assets_YF_K_Fixed assets_addition2003" xfId="24514"/>
    <cellStyle name="_U - BK - Revenue, Cost &amp; Expenses Mar 7 05_BK - U - Revenue, Cost &amp; Expenses_BK - U - May 18_DEG- K - Fixed Assets_YF_K_Fixed assets_addition2003 2" xfId="7423"/>
    <cellStyle name="_U - BK - Revenue, Cost &amp; Expenses Mar 7 05_BK - U - Revenue, Cost &amp; Expenses_BK - U - May 18_DEG- K - Fixed Assets_YF_K_Fixed assets_addition2003 3" xfId="24516"/>
    <cellStyle name="_U - BK - Revenue, Cost &amp; Expenses Mar 7 05_BK - U - Revenue, Cost &amp; Expenses_BK - U - May 18_DEG- K - Fixed Assets_YF_K_Fixed assets_Book1" xfId="24517"/>
    <cellStyle name="_U - BK - Revenue, Cost &amp; Expenses Mar 7 05_BK - U - Revenue, Cost &amp; Expenses_BK - U - May 18_DEG- K - Fixed Assets_YF_K_Fixed assets_Book1 2" xfId="24519"/>
    <cellStyle name="_U - BK - Revenue, Cost &amp; Expenses Mar 7 05_BK - U - Revenue, Cost &amp; Expenses_BK - U - May 18_DEG- K - Fixed Assets_YF_K_Fixed assets_Book1 3" xfId="2885"/>
    <cellStyle name="_U - BK - Revenue, Cost &amp; Expenses Mar 7 05_BK - U - Revenue, Cost &amp; Expenses_BK - U - May 18_DEG- K - Fixed Assets_YF_K_Fixed assets_D" xfId="24521"/>
    <cellStyle name="_U - BK - Revenue, Cost &amp; Expenses Mar 7 05_BK - U - Revenue, Cost &amp; Expenses_BK - U - May 18_DEG- K - Fixed Assets_YF_K_Fixed assets_D 2" xfId="15076"/>
    <cellStyle name="_U - BK - Revenue, Cost &amp; Expenses Mar 7 05_BK - U - Revenue, Cost &amp; Expenses_BK - U - May 18_DEG- K - Fixed Assets_YF_K_Fixed assets_D 3" xfId="11769"/>
    <cellStyle name="_U - BK - Revenue, Cost &amp; Expenses Mar 7 05_BK - U - Revenue, Cost &amp; Expenses_BK - U - May 18_DEG- K - Fixed Assets_YF_K_Fixed assets_K_YF_Fixed Assets-12.22" xfId="24523"/>
    <cellStyle name="_U - BK - Revenue, Cost &amp; Expenses Mar 7 05_BK - U - Revenue, Cost &amp; Expenses_BK - U - May 18_DEG- K - Fixed Assets_YF_K_Fixed assets_K_YF_Fixed Assets-12.22 2" xfId="22081"/>
    <cellStyle name="_U - BK - Revenue, Cost &amp; Expenses Mar 7 05_BK - U - Revenue, Cost &amp; Expenses_BK - U - May 18_DEG- K - Fixed Assets_YF_K_Fixed assets_K_YF_Fixed Assets-12.22 3" xfId="24525"/>
    <cellStyle name="_U - BK - Revenue, Cost &amp; Expenses Mar 7 05_BK - U - Revenue, Cost &amp; Expenses_BK - U - May 18_K_YF_Fixed Assets-12.22" xfId="19993"/>
    <cellStyle name="_U - BK - Revenue, Cost &amp; Expenses Mar 7 05_BK - U - Revenue, Cost &amp; Expenses_BK - U - May 18_K_YF_Fixed Assets-12.22 2" xfId="19994"/>
    <cellStyle name="_U - BK - Revenue, Cost &amp; Expenses Mar 7 05_BK - U - Revenue, Cost &amp; Expenses_BK - U - May 18_K_YF_Fixed Assets-12.22 3" xfId="1881"/>
    <cellStyle name="_U - BK - Revenue, Cost &amp; Expenses Mar 7 05_BK - U - Revenue, Cost &amp; Expenses_BK - U - Revenue, Cost &amp; Expenses" xfId="24526"/>
    <cellStyle name="_U - BK - Revenue, Cost &amp; Expenses Mar 7 05_BK - U - Revenue, Cost &amp; Expenses_BK - U - Revenue, Cost &amp; Expenses 2" xfId="24527"/>
    <cellStyle name="_U - BK - Revenue, Cost &amp; Expenses Mar 7 05_BK - U - Revenue, Cost &amp; Expenses_BK - U - Revenue, Cost &amp; Expenses 3" xfId="24528"/>
    <cellStyle name="_U - BK - Revenue, Cost &amp; Expenses Mar 7 05_BK - U - Revenue, Cost &amp; Expenses_BK - U - Revenue, Cost &amp; Expenses_addition2003" xfId="24531"/>
    <cellStyle name="_U - BK - Revenue, Cost &amp; Expenses Mar 7 05_BK - U - Revenue, Cost &amp; Expenses_BK - U - Revenue, Cost &amp; Expenses_addition2003 2" xfId="24533"/>
    <cellStyle name="_U - BK - Revenue, Cost &amp; Expenses Mar 7 05_BK - U - Revenue, Cost &amp; Expenses_BK - U - Revenue, Cost &amp; Expenses_addition2003 3" xfId="24534"/>
    <cellStyle name="_U - BK - Revenue, Cost &amp; Expenses Mar 7 05_BK - U - Revenue, Cost &amp; Expenses_BK - U - Revenue, Cost &amp; Expenses_Book1" xfId="21795"/>
    <cellStyle name="_U - BK - Revenue, Cost &amp; Expenses Mar 7 05_BK - U - Revenue, Cost &amp; Expenses_BK - U - Revenue, Cost &amp; Expenses_Book1 2" xfId="24536"/>
    <cellStyle name="_U - BK - Revenue, Cost &amp; Expenses Mar 7 05_BK - U - Revenue, Cost &amp; Expenses_BK - U - Revenue, Cost &amp; Expenses_Book1 3" xfId="24537"/>
    <cellStyle name="_U - BK - Revenue, Cost &amp; Expenses Mar 7 05_BK - U - Revenue, Cost &amp; Expenses_BK - U - Revenue, Cost &amp; Expenses_D" xfId="5417"/>
    <cellStyle name="_U - BK - Revenue, Cost &amp; Expenses Mar 7 05_BK - U - Revenue, Cost &amp; Expenses_BK - U - Revenue, Cost &amp; Expenses_D 2" xfId="24538"/>
    <cellStyle name="_U - BK - Revenue, Cost &amp; Expenses Mar 7 05_BK - U - Revenue, Cost &amp; Expenses_BK - U - Revenue, Cost &amp; Expenses_D 3" xfId="24541"/>
    <cellStyle name="_U - BK - Revenue, Cost &amp; Expenses Mar 7 05_BK - U - Revenue, Cost &amp; Expenses_BK - U - Revenue, Cost &amp; Expenses_DEG- K - Fixed Assets" xfId="21210"/>
    <cellStyle name="_U - BK - Revenue, Cost &amp; Expenses Mar 7 05_BK - U - Revenue, Cost &amp; Expenses_BK - U - Revenue, Cost &amp; Expenses_DEG- K - Fixed Assets 2" xfId="24543"/>
    <cellStyle name="_U - BK - Revenue, Cost &amp; Expenses Mar 7 05_BK - U - Revenue, Cost &amp; Expenses_BK - U - Revenue, Cost &amp; Expenses_DEG- K - Fixed Assets 3" xfId="24544"/>
    <cellStyle name="_U - BK - Revenue, Cost &amp; Expenses Mar 7 05_BK - U - Revenue, Cost &amp; Expenses_BK - U - Revenue, Cost &amp; Expenses_DEG- K - Fixed Assets_K_YF_Fixed Assets-12.13" xfId="23506"/>
    <cellStyle name="_U - BK - Revenue, Cost &amp; Expenses Mar 7 05_BK - U - Revenue, Cost &amp; Expenses_BK - U - Revenue, Cost &amp; Expenses_DEG- K - Fixed Assets_K_YF_Fixed Assets-12.13 2" xfId="24545"/>
    <cellStyle name="_U - BK - Revenue, Cost &amp; Expenses Mar 7 05_BK - U - Revenue, Cost &amp; Expenses_BK - U - Revenue, Cost &amp; Expenses_DEG- K - Fixed Assets_K_YF_Fixed Assets-12.13 3" xfId="21295"/>
    <cellStyle name="_U - BK - Revenue, Cost &amp; Expenses Mar 7 05_BK - U - Revenue, Cost &amp; Expenses_BK - U - Revenue, Cost &amp; Expenses_DEG- K - Fixed Assets_K_YF_Fixed Assets-12.13_addition2003" xfId="24546"/>
    <cellStyle name="_U - BK - Revenue, Cost &amp; Expenses Mar 7 05_BK - U - Revenue, Cost &amp; Expenses_BK - U - Revenue, Cost &amp; Expenses_DEG- K - Fixed Assets_K_YF_Fixed Assets-12.13_addition2003 2" xfId="24547"/>
    <cellStyle name="_U - BK - Revenue, Cost &amp; Expenses Mar 7 05_BK - U - Revenue, Cost &amp; Expenses_BK - U - Revenue, Cost &amp; Expenses_DEG- K - Fixed Assets_K_YF_Fixed Assets-12.13_addition2003 3" xfId="24548"/>
    <cellStyle name="_U - BK - Revenue, Cost &amp; Expenses Mar 7 05_BK - U - Revenue, Cost &amp; Expenses_BK - U - Revenue, Cost &amp; Expenses_DEG- K - Fixed Assets_K_YF_Fixed Assets-12.13_Book1" xfId="24549"/>
    <cellStyle name="_U - BK - Revenue, Cost &amp; Expenses Mar 7 05_BK - U - Revenue, Cost &amp; Expenses_BK - U - Revenue, Cost &amp; Expenses_DEG- K - Fixed Assets_K_YF_Fixed Assets-12.13_Book1 2" xfId="24551"/>
    <cellStyle name="_U - BK - Revenue, Cost &amp; Expenses Mar 7 05_BK - U - Revenue, Cost &amp; Expenses_BK - U - Revenue, Cost &amp; Expenses_DEG- K - Fixed Assets_K_YF_Fixed Assets-12.13_Book1 3" xfId="9253"/>
    <cellStyle name="_U - BK - Revenue, Cost &amp; Expenses Mar 7 05_BK - U - Revenue, Cost &amp; Expenses_BK - U - Revenue, Cost &amp; Expenses_DEG- K - Fixed Assets_K_YF_Fixed Assets-12.13_D" xfId="24553"/>
    <cellStyle name="_U - BK - Revenue, Cost &amp; Expenses Mar 7 05_BK - U - Revenue, Cost &amp; Expenses_BK - U - Revenue, Cost &amp; Expenses_DEG- K - Fixed Assets_K_YF_Fixed Assets-12.13_D 2" xfId="24554"/>
    <cellStyle name="_U - BK - Revenue, Cost &amp; Expenses Mar 7 05_BK - U - Revenue, Cost &amp; Expenses_BK - U - Revenue, Cost &amp; Expenses_DEG- K - Fixed Assets_K_YF_Fixed Assets-12.13_D 3" xfId="21096"/>
    <cellStyle name="_U - BK - Revenue, Cost &amp; Expenses Mar 7 05_BK - U - Revenue, Cost &amp; Expenses_BK - U - Revenue, Cost &amp; Expenses_DEG- K - Fixed Assets_K_YF_Fixed Assets-12.13_K_YF_Fixed Assets-12.22" xfId="24555"/>
    <cellStyle name="_U - BK - Revenue, Cost &amp; Expenses Mar 7 05_BK - U - Revenue, Cost &amp; Expenses_BK - U - Revenue, Cost &amp; Expenses_DEG- K - Fixed Assets_K_YF_Fixed Assets-12.13_K_YF_Fixed Assets-12.22 2" xfId="24557"/>
    <cellStyle name="_U - BK - Revenue, Cost &amp; Expenses Mar 7 05_BK - U - Revenue, Cost &amp; Expenses_BK - U - Revenue, Cost &amp; Expenses_DEG- K - Fixed Assets_K_YF_Fixed Assets-12.13_K_YF_Fixed Assets-12.22 3" xfId="21746"/>
    <cellStyle name="_U - BK - Revenue, Cost &amp; Expenses Mar 7 05_BK - U - Revenue, Cost &amp; Expenses_BK - U - Revenue, Cost &amp; Expenses_DEG- K - Fixed Assets_SX-FA-12.14" xfId="24558"/>
    <cellStyle name="_U - BK - Revenue, Cost &amp; Expenses Mar 7 05_BK - U - Revenue, Cost &amp; Expenses_BK - U - Revenue, Cost &amp; Expenses_DEG- K - Fixed Assets_SX-FA-12.14 2" xfId="24559"/>
    <cellStyle name="_U - BK - Revenue, Cost &amp; Expenses Mar 7 05_BK - U - Revenue, Cost &amp; Expenses_BK - U - Revenue, Cost &amp; Expenses_DEG- K - Fixed Assets_SX-FA-12.14 3" xfId="24560"/>
    <cellStyle name="_U - BK - Revenue, Cost &amp; Expenses Mar 7 05_BK - U - Revenue, Cost &amp; Expenses_BK - U - Revenue, Cost &amp; Expenses_DEG- K - Fixed Assets_SX-FA-12.14_addition2003" xfId="24561"/>
    <cellStyle name="_U - BK - Revenue, Cost &amp; Expenses Mar 7 05_BK - U - Revenue, Cost &amp; Expenses_BK - U - Revenue, Cost &amp; Expenses_DEG- K - Fixed Assets_SX-FA-12.14_addition2003 2" xfId="24563"/>
    <cellStyle name="_U - BK - Revenue, Cost &amp; Expenses Mar 7 05_BK - U - Revenue, Cost &amp; Expenses_BK - U - Revenue, Cost &amp; Expenses_DEG- K - Fixed Assets_SX-FA-12.14_addition2003 3" xfId="24564"/>
    <cellStyle name="_U - BK - Revenue, Cost &amp; Expenses Mar 7 05_BK - U - Revenue, Cost &amp; Expenses_BK - U - Revenue, Cost &amp; Expenses_DEG- K - Fixed Assets_SX-FA-12.14_Book1" xfId="10555"/>
    <cellStyle name="_U - BK - Revenue, Cost &amp; Expenses Mar 7 05_BK - U - Revenue, Cost &amp; Expenses_BK - U - Revenue, Cost &amp; Expenses_DEG- K - Fixed Assets_SX-FA-12.14_Book1 2" xfId="10557"/>
    <cellStyle name="_U - BK - Revenue, Cost &amp; Expenses Mar 7 05_BK - U - Revenue, Cost &amp; Expenses_BK - U - Revenue, Cost &amp; Expenses_DEG- K - Fixed Assets_SX-FA-12.14_Book1 3" xfId="24565"/>
    <cellStyle name="_U - BK - Revenue, Cost &amp; Expenses Mar 7 05_BK - U - Revenue, Cost &amp; Expenses_BK - U - Revenue, Cost &amp; Expenses_DEG- K - Fixed Assets_SX-FA-12.14_D" xfId="3184"/>
    <cellStyle name="_U - BK - Revenue, Cost &amp; Expenses Mar 7 05_BK - U - Revenue, Cost &amp; Expenses_BK - U - Revenue, Cost &amp; Expenses_DEG- K - Fixed Assets_SX-FA-12.14_D 2" xfId="3189"/>
    <cellStyle name="_U - BK - Revenue, Cost &amp; Expenses Mar 7 05_BK - U - Revenue, Cost &amp; Expenses_BK - U - Revenue, Cost &amp; Expenses_DEG- K - Fixed Assets_SX-FA-12.14_D 3" xfId="24566"/>
    <cellStyle name="_U - BK - Revenue, Cost &amp; Expenses Mar 7 05_BK - U - Revenue, Cost &amp; Expenses_BK - U - Revenue, Cost &amp; Expenses_DEG- K - Fixed Assets_SX-FA-12.14_K_YF_Fixed Assets-12.22" xfId="19910"/>
    <cellStyle name="_U - BK - Revenue, Cost &amp; Expenses Mar 7 05_BK - U - Revenue, Cost &amp; Expenses_BK - U - Revenue, Cost &amp; Expenses_DEG- K - Fixed Assets_SX-FA-12.14_K_YF_Fixed Assets-12.22 2" xfId="24157"/>
    <cellStyle name="_U - BK - Revenue, Cost &amp; Expenses Mar 7 05_BK - U - Revenue, Cost &amp; Expenses_BK - U - Revenue, Cost &amp; Expenses_DEG- K - Fixed Assets_SX-FA-12.14_K_YF_Fixed Assets-12.22 3" xfId="24567"/>
    <cellStyle name="_U - BK - Revenue, Cost &amp; Expenses Mar 7 05_BK - U - Revenue, Cost &amp; Expenses_BK - U - Revenue, Cost &amp; Expenses_DEG- K - Fixed Assets_YF_K_Fixed assets" xfId="24568"/>
    <cellStyle name="_U - BK - Revenue, Cost &amp; Expenses Mar 7 05_BK - U - Revenue, Cost &amp; Expenses_BK - U - Revenue, Cost &amp; Expenses_DEG- K - Fixed Assets_YF_K_Fixed Assets 03 &amp; 04" xfId="23378"/>
    <cellStyle name="_U - BK - Revenue, Cost &amp; Expenses Mar 7 05_BK - U - Revenue, Cost &amp; Expenses_BK - U - Revenue, Cost &amp; Expenses_DEG- K - Fixed Assets_YF_K_Fixed Assets 03 &amp; 04 2" xfId="24569"/>
    <cellStyle name="_U - BK - Revenue, Cost &amp; Expenses Mar 7 05_BK - U - Revenue, Cost &amp; Expenses_BK - U - Revenue, Cost &amp; Expenses_DEG- K - Fixed Assets_YF_K_Fixed Assets 03 &amp; 04 3" xfId="4131"/>
    <cellStyle name="_U - BK - Revenue, Cost &amp; Expenses Mar 7 05_BK - U - Revenue, Cost &amp; Expenses_BK - U - Revenue, Cost &amp; Expenses_DEG- K - Fixed Assets_YF_K_Fixed Assets 03 &amp; 04_addition2003" xfId="24570"/>
    <cellStyle name="_U - BK - Revenue, Cost &amp; Expenses Mar 7 05_BK - U - Revenue, Cost &amp; Expenses_BK - U - Revenue, Cost &amp; Expenses_DEG- K - Fixed Assets_YF_K_Fixed Assets 03 &amp; 04_addition2003 2" xfId="24571"/>
    <cellStyle name="_U - BK - Revenue, Cost &amp; Expenses Mar 7 05_BK - U - Revenue, Cost &amp; Expenses_BK - U - Revenue, Cost &amp; Expenses_DEG- K - Fixed Assets_YF_K_Fixed Assets 03 &amp; 04_addition2003 3" xfId="24572"/>
    <cellStyle name="_U - BK - Revenue, Cost &amp; Expenses Mar 7 05_BK - U - Revenue, Cost &amp; Expenses_BK - U - Revenue, Cost &amp; Expenses_DEG- K - Fixed Assets_YF_K_Fixed Assets 03 &amp; 04_Book1" xfId="24573"/>
    <cellStyle name="_U - BK - Revenue, Cost &amp; Expenses Mar 7 05_BK - U - Revenue, Cost &amp; Expenses_BK - U - Revenue, Cost &amp; Expenses_DEG- K - Fixed Assets_YF_K_Fixed Assets 03 &amp; 04_Book1 2" xfId="24576"/>
    <cellStyle name="_U - BK - Revenue, Cost &amp; Expenses Mar 7 05_BK - U - Revenue, Cost &amp; Expenses_BK - U - Revenue, Cost &amp; Expenses_DEG- K - Fixed Assets_YF_K_Fixed Assets 03 &amp; 04_Book1 3" xfId="24577"/>
    <cellStyle name="_U - BK - Revenue, Cost &amp; Expenses Mar 7 05_BK - U - Revenue, Cost &amp; Expenses_BK - U - Revenue, Cost &amp; Expenses_DEG- K - Fixed Assets_YF_K_Fixed Assets 03 &amp; 04_D" xfId="4954"/>
    <cellStyle name="_U - BK - Revenue, Cost &amp; Expenses Mar 7 05_BK - U - Revenue, Cost &amp; Expenses_BK - U - Revenue, Cost &amp; Expenses_DEG- K - Fixed Assets_YF_K_Fixed Assets 03 &amp; 04_D 2" xfId="6102"/>
    <cellStyle name="_U - BK - Revenue, Cost &amp; Expenses Mar 7 05_BK - U - Revenue, Cost &amp; Expenses_BK - U - Revenue, Cost &amp; Expenses_DEG- K - Fixed Assets_YF_K_Fixed Assets 03 &amp; 04_D 3" xfId="24578"/>
    <cellStyle name="_U - BK - Revenue, Cost &amp; Expenses Mar 7 05_BK - U - Revenue, Cost &amp; Expenses_BK - U - Revenue, Cost &amp; Expenses_DEG- K - Fixed Assets_YF_K_Fixed Assets 03 &amp; 04_K_YF_Fixed Assets-12.22" xfId="22320"/>
    <cellStyle name="_U - BK - Revenue, Cost &amp; Expenses Mar 7 05_BK - U - Revenue, Cost &amp; Expenses_BK - U - Revenue, Cost &amp; Expenses_DEG- K - Fixed Assets_YF_K_Fixed Assets 03 &amp; 04_K_YF_Fixed Assets-12.22 2" xfId="5007"/>
    <cellStyle name="_U - BK - Revenue, Cost &amp; Expenses Mar 7 05_BK - U - Revenue, Cost &amp; Expenses_BK - U - Revenue, Cost &amp; Expenses_DEG- K - Fixed Assets_YF_K_Fixed Assets 03 &amp; 04_K_YF_Fixed Assets-12.22 3" xfId="24580"/>
    <cellStyle name="_U - BK - Revenue, Cost &amp; Expenses Mar 7 05_BK - U - Revenue, Cost &amp; Expenses_BK - U - Revenue, Cost &amp; Expenses_DEG- K - Fixed Assets_YF_K_Fixed Assets 03 &amp; 04-1" xfId="16633"/>
    <cellStyle name="_U - BK - Revenue, Cost &amp; Expenses Mar 7 05_BK - U - Revenue, Cost &amp; Expenses_BK - U - Revenue, Cost &amp; Expenses_DEG- K - Fixed Assets_YF_K_Fixed Assets 03 &amp; 04-1 2" xfId="16636"/>
    <cellStyle name="_U - BK - Revenue, Cost &amp; Expenses Mar 7 05_BK - U - Revenue, Cost &amp; Expenses_BK - U - Revenue, Cost &amp; Expenses_DEG- K - Fixed Assets_YF_K_Fixed Assets 03 &amp; 04-1 3" xfId="24582"/>
    <cellStyle name="_U - BK - Revenue, Cost &amp; Expenses Mar 7 05_BK - U - Revenue, Cost &amp; Expenses_BK - U - Revenue, Cost &amp; Expenses_DEG- K - Fixed Assets_YF_K_Fixed Assets 03 &amp; 04-1_addition2003" xfId="24583"/>
    <cellStyle name="_U - BK - Revenue, Cost &amp; Expenses Mar 7 05_BK - U - Revenue, Cost &amp; Expenses_BK - U - Revenue, Cost &amp; Expenses_DEG- K - Fixed Assets_YF_K_Fixed Assets 03 &amp; 04-1_addition2003 2" xfId="8295"/>
    <cellStyle name="_U - BK - Revenue, Cost &amp; Expenses Mar 7 05_BK - U - Revenue, Cost &amp; Expenses_BK - U - Revenue, Cost &amp; Expenses_DEG- K - Fixed Assets_YF_K_Fixed Assets 03 &amp; 04-1_addition2003 3" xfId="24584"/>
    <cellStyle name="_U - BK - Revenue, Cost &amp; Expenses Mar 7 05_BK - U - Revenue, Cost &amp; Expenses_BK - U - Revenue, Cost &amp; Expenses_DEG- K - Fixed Assets_YF_K_Fixed Assets 03 &amp; 04-1_Book1" xfId="24585"/>
    <cellStyle name="_U - BK - Revenue, Cost &amp; Expenses Mar 7 05_BK - U - Revenue, Cost &amp; Expenses_BK - U - Revenue, Cost &amp; Expenses_DEG- K - Fixed Assets_YF_K_Fixed Assets 03 &amp; 04-1_Book1 2" xfId="24586"/>
    <cellStyle name="_U - BK - Revenue, Cost &amp; Expenses Mar 7 05_BK - U - Revenue, Cost &amp; Expenses_BK - U - Revenue, Cost &amp; Expenses_DEG- K - Fixed Assets_YF_K_Fixed Assets 03 &amp; 04-1_Book1 3" xfId="24588"/>
    <cellStyle name="_U - BK - Revenue, Cost &amp; Expenses Mar 7 05_BK - U - Revenue, Cost &amp; Expenses_BK - U - Revenue, Cost &amp; Expenses_DEG- K - Fixed Assets_YF_K_Fixed Assets 03 &amp; 04-1_D" xfId="12226"/>
    <cellStyle name="_U - BK - Revenue, Cost &amp; Expenses Mar 7 05_BK - U - Revenue, Cost &amp; Expenses_BK - U - Revenue, Cost &amp; Expenses_DEG- K - Fixed Assets_YF_K_Fixed Assets 03 &amp; 04-1_D 2" xfId="12228"/>
    <cellStyle name="_U - BK - Revenue, Cost &amp; Expenses Mar 7 05_BK - U - Revenue, Cost &amp; Expenses_BK - U - Revenue, Cost &amp; Expenses_DEG- K - Fixed Assets_YF_K_Fixed Assets 03 &amp; 04-1_D 3" xfId="22034"/>
    <cellStyle name="_U - BK - Revenue, Cost &amp; Expenses Mar 7 05_BK - U - Revenue, Cost &amp; Expenses_BK - U - Revenue, Cost &amp; Expenses_DEG- K - Fixed Assets_YF_K_Fixed Assets 03 &amp; 04-1_K_YF_Fixed Assets-12.22" xfId="21719"/>
    <cellStyle name="_U - BK - Revenue, Cost &amp; Expenses Mar 7 05_BK - U - Revenue, Cost &amp; Expenses_BK - U - Revenue, Cost &amp; Expenses_DEG- K - Fixed Assets_YF_K_Fixed Assets 03 &amp; 04-1_K_YF_Fixed Assets-12.22 2" xfId="12911"/>
    <cellStyle name="_U - BK - Revenue, Cost &amp; Expenses Mar 7 05_BK - U - Revenue, Cost &amp; Expenses_BK - U - Revenue, Cost &amp; Expenses_DEG- K - Fixed Assets_YF_K_Fixed Assets 03 &amp; 04-1_K_YF_Fixed Assets-12.22 3" xfId="24592"/>
    <cellStyle name="_U - BK - Revenue, Cost &amp; Expenses Mar 7 05_BK - U - Revenue, Cost &amp; Expenses_BK - U - Revenue, Cost &amp; Expenses_DEG- K - Fixed Assets_YF_K_Fixed Assets 03 &amp; 04-2" xfId="16639"/>
    <cellStyle name="_U - BK - Revenue, Cost &amp; Expenses Mar 7 05_BK - U - Revenue, Cost &amp; Expenses_BK - U - Revenue, Cost &amp; Expenses_DEG- K - Fixed Assets_YF_K_Fixed Assets 03 &amp; 04-2 2" xfId="16643"/>
    <cellStyle name="_U - BK - Revenue, Cost &amp; Expenses Mar 7 05_BK - U - Revenue, Cost &amp; Expenses_BK - U - Revenue, Cost &amp; Expenses_DEG- K - Fixed Assets_YF_K_Fixed Assets 03 &amp; 04-2 3" xfId="10943"/>
    <cellStyle name="_U - BK - Revenue, Cost &amp; Expenses Mar 7 05_BK - U - Revenue, Cost &amp; Expenses_BK - U - Revenue, Cost &amp; Expenses_DEG- K - Fixed Assets_YF_K_Fixed Assets 03 &amp; 04-2_addition2003" xfId="24593"/>
    <cellStyle name="_U - BK - Revenue, Cost &amp; Expenses Mar 7 05_BK - U - Revenue, Cost &amp; Expenses_BK - U - Revenue, Cost &amp; Expenses_DEG- K - Fixed Assets_YF_K_Fixed Assets 03 &amp; 04-2_addition2003 2" xfId="24594"/>
    <cellStyle name="_U - BK - Revenue, Cost &amp; Expenses Mar 7 05_BK - U - Revenue, Cost &amp; Expenses_BK - U - Revenue, Cost &amp; Expenses_DEG- K - Fixed Assets_YF_K_Fixed Assets 03 &amp; 04-2_addition2003 3" xfId="24596"/>
    <cellStyle name="_U - BK - Revenue, Cost &amp; Expenses Mar 7 05_BK - U - Revenue, Cost &amp; Expenses_BK - U - Revenue, Cost &amp; Expenses_DEG- K - Fixed Assets_YF_K_Fixed Assets 03 &amp; 04-2_Book1" xfId="24598"/>
    <cellStyle name="_U - BK - Revenue, Cost &amp; Expenses Mar 7 05_BK - U - Revenue, Cost &amp; Expenses_BK - U - Revenue, Cost &amp; Expenses_DEG- K - Fixed Assets_YF_K_Fixed Assets 03 &amp; 04-2_Book1 2" xfId="24599"/>
    <cellStyle name="_U - BK - Revenue, Cost &amp; Expenses Mar 7 05_BK - U - Revenue, Cost &amp; Expenses_BK - U - Revenue, Cost &amp; Expenses_DEG- K - Fixed Assets_YF_K_Fixed Assets 03 &amp; 04-2_Book1 3" xfId="24600"/>
    <cellStyle name="_U - BK - Revenue, Cost &amp; Expenses Mar 7 05_BK - U - Revenue, Cost &amp; Expenses_BK - U - Revenue, Cost &amp; Expenses_DEG- K - Fixed Assets_YF_K_Fixed Assets 03 &amp; 04-2_D" xfId="22787"/>
    <cellStyle name="_U - BK - Revenue, Cost &amp; Expenses Mar 7 05_BK - U - Revenue, Cost &amp; Expenses_BK - U - Revenue, Cost &amp; Expenses_DEG- K - Fixed Assets_YF_K_Fixed Assets 03 &amp; 04-2_D 2" xfId="24601"/>
    <cellStyle name="_U - BK - Revenue, Cost &amp; Expenses Mar 7 05_BK - U - Revenue, Cost &amp; Expenses_BK - U - Revenue, Cost &amp; Expenses_DEG- K - Fixed Assets_YF_K_Fixed Assets 03 &amp; 04-2_D 3" xfId="24602"/>
    <cellStyle name="_U - BK - Revenue, Cost &amp; Expenses Mar 7 05_BK - U - Revenue, Cost &amp; Expenses_BK - U - Revenue, Cost &amp; Expenses_DEG- K - Fixed Assets_YF_K_Fixed Assets 03 &amp; 04-2_K_YF_Fixed Assets-12.22" xfId="15466"/>
    <cellStyle name="_U - BK - Revenue, Cost &amp; Expenses Mar 7 05_BK - U - Revenue, Cost &amp; Expenses_BK - U - Revenue, Cost &amp; Expenses_DEG- K - Fixed Assets_YF_K_Fixed Assets 03 &amp; 04-2_K_YF_Fixed Assets-12.22 2" xfId="15473"/>
    <cellStyle name="_U - BK - Revenue, Cost &amp; Expenses Mar 7 05_BK - U - Revenue, Cost &amp; Expenses_BK - U - Revenue, Cost &amp; Expenses_DEG- K - Fixed Assets_YF_K_Fixed Assets 03 &amp; 04-2_K_YF_Fixed Assets-12.22 3" xfId="15478"/>
    <cellStyle name="_U - BK - Revenue, Cost &amp; Expenses Mar 7 05_BK - U - Revenue, Cost &amp; Expenses_BK - U - Revenue, Cost &amp; Expenses_DEG- K - Fixed Assets_YF_K_Fixed Assets 03 &amp; 04-3" xfId="16645"/>
    <cellStyle name="_U - BK - Revenue, Cost &amp; Expenses Mar 7 05_BK - U - Revenue, Cost &amp; Expenses_BK - U - Revenue, Cost &amp; Expenses_DEG- K - Fixed Assets_YF_K_Fixed Assets 03 &amp; 04-3 2" xfId="24604"/>
    <cellStyle name="_U - BK - Revenue, Cost &amp; Expenses Mar 7 05_BK - U - Revenue, Cost &amp; Expenses_BK - U - Revenue, Cost &amp; Expenses_DEG- K - Fixed Assets_YF_K_Fixed Assets 03 &amp; 04-3 3" xfId="22224"/>
    <cellStyle name="_U - BK - Revenue, Cost &amp; Expenses Mar 7 05_BK - U - Revenue, Cost &amp; Expenses_BK - U - Revenue, Cost &amp; Expenses_DEG- K - Fixed Assets_YF_K_Fixed Assets 03 &amp; 04-3_addition2003" xfId="16295"/>
    <cellStyle name="_U - BK - Revenue, Cost &amp; Expenses Mar 7 05_BK - U - Revenue, Cost &amp; Expenses_BK - U - Revenue, Cost &amp; Expenses_DEG- K - Fixed Assets_YF_K_Fixed Assets 03 &amp; 04-3_addition2003 2" xfId="22529"/>
    <cellStyle name="_U - BK - Revenue, Cost &amp; Expenses Mar 7 05_BK - U - Revenue, Cost &amp; Expenses_BK - U - Revenue, Cost &amp; Expenses_DEG- K - Fixed Assets_YF_K_Fixed Assets 03 &amp; 04-3_addition2003 3" xfId="24605"/>
    <cellStyle name="_U - BK - Revenue, Cost &amp; Expenses Mar 7 05_BK - U - Revenue, Cost &amp; Expenses_BK - U - Revenue, Cost &amp; Expenses_DEG- K - Fixed Assets_YF_K_Fixed Assets 03 &amp; 04-3_Book1" xfId="19428"/>
    <cellStyle name="_U - BK - Revenue, Cost &amp; Expenses Mar 7 05_BK - U - Revenue, Cost &amp; Expenses_BK - U - Revenue, Cost &amp; Expenses_DEG- K - Fixed Assets_YF_K_Fixed Assets 03 &amp; 04-3_Book1 2" xfId="19431"/>
    <cellStyle name="_U - BK - Revenue, Cost &amp; Expenses Mar 7 05_BK - U - Revenue, Cost &amp; Expenses_BK - U - Revenue, Cost &amp; Expenses_DEG- K - Fixed Assets_YF_K_Fixed Assets 03 &amp; 04-3_Book1 3" xfId="21524"/>
    <cellStyle name="_U - BK - Revenue, Cost &amp; Expenses Mar 7 05_BK - U - Revenue, Cost &amp; Expenses_BK - U - Revenue, Cost &amp; Expenses_DEG- K - Fixed Assets_YF_K_Fixed Assets 03 &amp; 04-3_D" xfId="11781"/>
    <cellStyle name="_U - BK - Revenue, Cost &amp; Expenses Mar 7 05_BK - U - Revenue, Cost &amp; Expenses_BK - U - Revenue, Cost &amp; Expenses_DEG- K - Fixed Assets_YF_K_Fixed Assets 03 &amp; 04-3_D 2" xfId="24607"/>
    <cellStyle name="_U - BK - Revenue, Cost &amp; Expenses Mar 7 05_BK - U - Revenue, Cost &amp; Expenses_BK - U - Revenue, Cost &amp; Expenses_DEG- K - Fixed Assets_YF_K_Fixed Assets 03 &amp; 04-3_D 3" xfId="24608"/>
    <cellStyle name="_U - BK - Revenue, Cost &amp; Expenses Mar 7 05_BK - U - Revenue, Cost &amp; Expenses_BK - U - Revenue, Cost &amp; Expenses_DEG- K - Fixed Assets_YF_K_Fixed Assets 03 &amp; 04-3_K_YF_Fixed Assets-12.22" xfId="22893"/>
    <cellStyle name="_U - BK - Revenue, Cost &amp; Expenses Mar 7 05_BK - U - Revenue, Cost &amp; Expenses_BK - U - Revenue, Cost &amp; Expenses_DEG- K - Fixed Assets_YF_K_Fixed Assets 03 &amp; 04-3_K_YF_Fixed Assets-12.22 2" xfId="24610"/>
    <cellStyle name="_U - BK - Revenue, Cost &amp; Expenses Mar 7 05_BK - U - Revenue, Cost &amp; Expenses_BK - U - Revenue, Cost &amp; Expenses_DEG- K - Fixed Assets_YF_K_Fixed Assets 03 &amp; 04-3_K_YF_Fixed Assets-12.22 3" xfId="24612"/>
    <cellStyle name="_U - BK - Revenue, Cost &amp; Expenses Mar 7 05_BK - U - Revenue, Cost &amp; Expenses_BK - U - Revenue, Cost &amp; Expenses_DEG- K - Fixed Assets_YF_K_Fixed assets 10" xfId="24614"/>
    <cellStyle name="_U - BK - Revenue, Cost &amp; Expenses Mar 7 05_BK - U - Revenue, Cost &amp; Expenses_BK - U - Revenue, Cost &amp; Expenses_DEG- K - Fixed Assets_YF_K_Fixed assets 11" xfId="24617"/>
    <cellStyle name="_U - BK - Revenue, Cost &amp; Expenses Mar 7 05_BK - U - Revenue, Cost &amp; Expenses_BK - U - Revenue, Cost &amp; Expenses_DEG- K - Fixed Assets_YF_K_Fixed assets 12" xfId="24619"/>
    <cellStyle name="_U - BK - Revenue, Cost &amp; Expenses Mar 7 05_BK - U - Revenue, Cost &amp; Expenses_BK - U - Revenue, Cost &amp; Expenses_DEG- K - Fixed Assets_YF_K_Fixed assets 13" xfId="24621"/>
    <cellStyle name="_U - BK - Revenue, Cost &amp; Expenses Mar 7 05_BK - U - Revenue, Cost &amp; Expenses_BK - U - Revenue, Cost &amp; Expenses_DEG- K - Fixed Assets_YF_K_Fixed assets 14" xfId="19398"/>
    <cellStyle name="_U - BK - Revenue, Cost &amp; Expenses Mar 7 05_BK - U - Revenue, Cost &amp; Expenses_BK - U - Revenue, Cost &amp; Expenses_DEG- K - Fixed Assets_YF_K_Fixed assets 15" xfId="24622"/>
    <cellStyle name="_U - BK - Revenue, Cost &amp; Expenses Mar 7 05_BK - U - Revenue, Cost &amp; Expenses_BK - U - Revenue, Cost &amp; Expenses_DEG- K - Fixed Assets_YF_K_Fixed assets 16" xfId="21363"/>
    <cellStyle name="_U - BK - Revenue, Cost &amp; Expenses Mar 7 05_BK - U - Revenue, Cost &amp; Expenses_BK - U - Revenue, Cost &amp; Expenses_DEG- K - Fixed Assets_YF_K_Fixed assets 17" xfId="24623"/>
    <cellStyle name="_U - BK - Revenue, Cost &amp; Expenses Mar 7 05_BK - U - Revenue, Cost &amp; Expenses_BK - U - Revenue, Cost &amp; Expenses_DEG- K - Fixed Assets_YF_K_Fixed assets 18" xfId="6981"/>
    <cellStyle name="_U - BK - Revenue, Cost &amp; Expenses Mar 7 05_BK - U - Revenue, Cost &amp; Expenses_BK - U - Revenue, Cost &amp; Expenses_DEG- K - Fixed Assets_YF_K_Fixed assets 19" xfId="24625"/>
    <cellStyle name="_U - BK - Revenue, Cost &amp; Expenses Mar 7 05_BK - U - Revenue, Cost &amp; Expenses_BK - U - Revenue, Cost &amp; Expenses_DEG- K - Fixed Assets_YF_K_Fixed assets 2" xfId="24627"/>
    <cellStyle name="_U - BK - Revenue, Cost &amp; Expenses Mar 7 05_BK - U - Revenue, Cost &amp; Expenses_BK - U - Revenue, Cost &amp; Expenses_DEG- K - Fixed Assets_YF_K_Fixed assets 3" xfId="24629"/>
    <cellStyle name="_U - BK - Revenue, Cost &amp; Expenses Mar 7 05_BK - U - Revenue, Cost &amp; Expenses_BK - U - Revenue, Cost &amp; Expenses_DEG- K - Fixed Assets_YF_K_Fixed assets 4" xfId="24631"/>
    <cellStyle name="_U - BK - Revenue, Cost &amp; Expenses Mar 7 05_BK - U - Revenue, Cost &amp; Expenses_BK - U - Revenue, Cost &amp; Expenses_DEG- K - Fixed Assets_YF_K_Fixed assets 5" xfId="24632"/>
    <cellStyle name="_U - BK - Revenue, Cost &amp; Expenses Mar 7 05_BK - U - Revenue, Cost &amp; Expenses_BK - U - Revenue, Cost &amp; Expenses_DEG- K - Fixed Assets_YF_K_Fixed assets 6" xfId="22687"/>
    <cellStyle name="_U - BK - Revenue, Cost &amp; Expenses Mar 7 05_BK - U - Revenue, Cost &amp; Expenses_BK - U - Revenue, Cost &amp; Expenses_DEG- K - Fixed Assets_YF_K_Fixed assets 7" xfId="24634"/>
    <cellStyle name="_U - BK - Revenue, Cost &amp; Expenses Mar 7 05_BK - U - Revenue, Cost &amp; Expenses_BK - U - Revenue, Cost &amp; Expenses_DEG- K - Fixed Assets_YF_K_Fixed assets 8" xfId="24636"/>
    <cellStyle name="_U - BK - Revenue, Cost &amp; Expenses Mar 7 05_BK - U - Revenue, Cost &amp; Expenses_BK - U - Revenue, Cost &amp; Expenses_DEG- K - Fixed Assets_YF_K_Fixed assets 9" xfId="24637"/>
    <cellStyle name="_U - BK - Revenue, Cost &amp; Expenses Mar 7 05_BK - U - Revenue, Cost &amp; Expenses_BK - U - Revenue, Cost &amp; Expenses_DEG- K - Fixed Assets_YF_K_Fixed assets_addition2003" xfId="24638"/>
    <cellStyle name="_U - BK - Revenue, Cost &amp; Expenses Mar 7 05_BK - U - Revenue, Cost &amp; Expenses_BK - U - Revenue, Cost &amp; Expenses_DEG- K - Fixed Assets_YF_K_Fixed assets_addition2003 2" xfId="24640"/>
    <cellStyle name="_U - BK - Revenue, Cost &amp; Expenses Mar 7 05_BK - U - Revenue, Cost &amp; Expenses_BK - U - Revenue, Cost &amp; Expenses_DEG- K - Fixed Assets_YF_K_Fixed assets_addition2003 3" xfId="24641"/>
    <cellStyle name="_U - BK - Revenue, Cost &amp; Expenses Mar 7 05_BK - U - Revenue, Cost &amp; Expenses_BK - U - Revenue, Cost &amp; Expenses_DEG- K - Fixed Assets_YF_K_Fixed assets_Book1" xfId="4874"/>
    <cellStyle name="_U - BK - Revenue, Cost &amp; Expenses Mar 7 05_BK - U - Revenue, Cost &amp; Expenses_BK - U - Revenue, Cost &amp; Expenses_DEG- K - Fixed Assets_YF_K_Fixed assets_Book1 2" xfId="2251"/>
    <cellStyle name="_U - BK - Revenue, Cost &amp; Expenses Mar 7 05_BK - U - Revenue, Cost &amp; Expenses_BK - U - Revenue, Cost &amp; Expenses_DEG- K - Fixed Assets_YF_K_Fixed assets_Book1 3" xfId="3441"/>
    <cellStyle name="_U - BK - Revenue, Cost &amp; Expenses Mar 7 05_BK - U - Revenue, Cost &amp; Expenses_BK - U - Revenue, Cost &amp; Expenses_DEG- K - Fixed Assets_YF_K_Fixed assets_D" xfId="24642"/>
    <cellStyle name="_U - BK - Revenue, Cost &amp; Expenses Mar 7 05_BK - U - Revenue, Cost &amp; Expenses_BK - U - Revenue, Cost &amp; Expenses_DEG- K - Fixed Assets_YF_K_Fixed assets_D 2" xfId="24643"/>
    <cellStyle name="_U - BK - Revenue, Cost &amp; Expenses Mar 7 05_BK - U - Revenue, Cost &amp; Expenses_BK - U - Revenue, Cost &amp; Expenses_DEG- K - Fixed Assets_YF_K_Fixed assets_D 3" xfId="13700"/>
    <cellStyle name="_U - BK - Revenue, Cost &amp; Expenses Mar 7 05_BK - U - Revenue, Cost &amp; Expenses_BK - U - Revenue, Cost &amp; Expenses_DEG- K - Fixed Assets_YF_K_Fixed assets_K_YF_Fixed Assets-12.22" xfId="24644"/>
    <cellStyle name="_U - BK - Revenue, Cost &amp; Expenses Mar 7 05_BK - U - Revenue, Cost &amp; Expenses_BK - U - Revenue, Cost &amp; Expenses_DEG- K - Fixed Assets_YF_K_Fixed assets_K_YF_Fixed Assets-12.22 2" xfId="24646"/>
    <cellStyle name="_U - BK - Revenue, Cost &amp; Expenses Mar 7 05_BK - U - Revenue, Cost &amp; Expenses_BK - U - Revenue, Cost &amp; Expenses_DEG- K - Fixed Assets_YF_K_Fixed assets_K_YF_Fixed Assets-12.22 3" xfId="24648"/>
    <cellStyle name="_U - BK - Revenue, Cost &amp; Expenses Mar 7 05_BK - U - Revenue, Cost &amp; Expenses_BK - U - Revenue, Cost &amp; Expenses_K_YF_Fixed Assets-12.22" xfId="24649"/>
    <cellStyle name="_U - BK - Revenue, Cost &amp; Expenses Mar 7 05_BK - U - Revenue, Cost &amp; Expenses_BK - U - Revenue, Cost &amp; Expenses_K_YF_Fixed Assets-12.22 2" xfId="24651"/>
    <cellStyle name="_U - BK - Revenue, Cost &amp; Expenses Mar 7 05_BK - U - Revenue, Cost &amp; Expenses_BK - U - Revenue, Cost &amp; Expenses_K_YF_Fixed Assets-12.22 3" xfId="24652"/>
    <cellStyle name="_U - BK - Revenue, Cost &amp; Expenses Mar 7 05_BK - U - Revenue, Cost &amp; Expenses_BK for consol package" xfId="24653"/>
    <cellStyle name="_U - BK - Revenue, Cost &amp; Expenses Mar 7 05_BK - U - Revenue, Cost &amp; Expenses_BK for consol package 2" xfId="24657"/>
    <cellStyle name="_U - BK - Revenue, Cost &amp; Expenses Mar 7 05_BK - U - Revenue, Cost &amp; Expenses_BK for consol package_2006年佛山车轮审计资料（安永）" xfId="24659"/>
    <cellStyle name="_U - BK - Revenue, Cost &amp; Expenses Mar 7 05_BK - U - Revenue, Cost &amp; Expenses_BK for consol package_2006年佛山车轮审计资料（安永） 2" xfId="24660"/>
    <cellStyle name="_U - BK - Revenue, Cost &amp; Expenses Mar 7 05_BK - U - Revenue, Cost &amp; Expenses_BK for consol package_2006年佛山车轮审计资料（安永）_OS of F09" xfId="24662"/>
    <cellStyle name="_U - BK - Revenue, Cost &amp; Expenses Mar 7 05_BK - U - Revenue, Cost &amp; Expenses_BK for consol package_2006年佛山车轮审计资料（安永）_OS of F09 2" xfId="24663"/>
    <cellStyle name="_U - BK - Revenue, Cost &amp; Expenses Mar 7 05_BK - U - Revenue, Cost &amp; Expenses_BK for consol package_BK - technical service" xfId="24664"/>
    <cellStyle name="_U - BK - Revenue, Cost &amp; Expenses Mar 7 05_BK - U - Revenue, Cost &amp; Expenses_BK for consol package_BK - technical service 2" xfId="24666"/>
    <cellStyle name="_U - BK - Revenue, Cost &amp; Expenses Mar 7 05_BK - U - Revenue, Cost &amp; Expenses_BK for consol package_BK - technical service_2006年佛山车轮审计资料（安永）" xfId="24667"/>
    <cellStyle name="_U - BK - Revenue, Cost &amp; Expenses Mar 7 05_BK - U - Revenue, Cost &amp; Expenses_BK for consol package_BK - technical service_2006年佛山车轮审计资料（安永） 2" xfId="9774"/>
    <cellStyle name="_U - BK - Revenue, Cost &amp; Expenses Mar 7 05_BK - U - Revenue, Cost &amp; Expenses_BK for consol package_BK - technical service_2006年佛山车轮审计资料（安永）_OS of F09" xfId="10153"/>
    <cellStyle name="_U - BK - Revenue, Cost &amp; Expenses Mar 7 05_BK - U - Revenue, Cost &amp; Expenses_BK for consol package_BK - technical service_2006年佛山车轮审计资料（安永）_OS of F09 2" xfId="24670"/>
    <cellStyle name="_U - BK - Revenue, Cost &amp; Expenses Mar 7 05_BK - U - Revenue, Cost &amp; Expenses_BK for consol package_BK - technical service_OS of F09" xfId="12754"/>
    <cellStyle name="_U - BK - Revenue, Cost &amp; Expenses Mar 7 05_BK - U - Revenue, Cost &amp; Expenses_BK for consol package_BK - technical service_OS of F09 2" xfId="24673"/>
    <cellStyle name="_U - BK - Revenue, Cost &amp; Expenses Mar 7 05_BK - U - Revenue, Cost &amp; Expenses_BK for consol package_BK - technical service_公司信息（往来款函证）" xfId="24674"/>
    <cellStyle name="_U - BK - Revenue, Cost &amp; Expenses Mar 7 05_BK - U - Revenue, Cost &amp; Expenses_BK for consol package_BK - technical service_公司信息（往来款函证） 2" xfId="23429"/>
    <cellStyle name="_U - BK - Revenue, Cost &amp; Expenses Mar 7 05_BK - U - Revenue, Cost &amp; Expenses_BK for consol package_BK - technical service_公司信息（往来款函证）_2006年佛山车轮审计资料（安永）" xfId="24676"/>
    <cellStyle name="_U - BK - Revenue, Cost &amp; Expenses Mar 7 05_BK - U - Revenue, Cost &amp; Expenses_BK for consol package_BK - technical service_公司信息（往来款函证）_2006年佛山车轮审计资料（安永） 2" xfId="24678"/>
    <cellStyle name="_U - BK - Revenue, Cost &amp; Expenses Mar 7 05_BK - U - Revenue, Cost &amp; Expenses_BK for consol package_BK - technical service_公司信息（往来款函证）_2006年佛山车轮审计资料（安永）_OS of F09" xfId="24679"/>
    <cellStyle name="_U - BK - Revenue, Cost &amp; Expenses Mar 7 05_BK - U - Revenue, Cost &amp; Expenses_BK for consol package_BK - technical service_公司信息（往来款函证）_2006年佛山车轮审计资料（安永）_OS of F09 2" xfId="24682"/>
    <cellStyle name="_U - BK - Revenue, Cost &amp; Expenses Mar 7 05_BK - U - Revenue, Cost &amp; Expenses_BK for consol package_BK - technical service_公司信息（往来款函证）_OS of F09" xfId="24684"/>
    <cellStyle name="_U - BK - Revenue, Cost &amp; Expenses Mar 7 05_BK - U - Revenue, Cost &amp; Expenses_BK for consol package_BK - technical service_公司信息（往来款函证）_OS of F09 2" xfId="24685"/>
    <cellStyle name="_U - BK - Revenue, Cost &amp; Expenses Mar 7 05_BK - U - Revenue, Cost &amp; Expenses_BK for consol package_OS of F09" xfId="23697"/>
    <cellStyle name="_U - BK - Revenue, Cost &amp; Expenses Mar 7 05_BK - U - Revenue, Cost &amp; Expenses_BK for consol package_OS of F09 2" xfId="24686"/>
    <cellStyle name="_U - BK - Revenue, Cost &amp; Expenses Mar 7 05_BK - U - Revenue, Cost &amp; Expenses_BK for consol package_公司信息（往来款函证）" xfId="24687"/>
    <cellStyle name="_U - BK - Revenue, Cost &amp; Expenses Mar 7 05_BK - U - Revenue, Cost &amp; Expenses_BK for consol package_公司信息（往来款函证） 2" xfId="24688"/>
    <cellStyle name="_U - BK - Revenue, Cost &amp; Expenses Mar 7 05_BK - U - Revenue, Cost &amp; Expenses_BK for consol package_公司信息（往来款函证）_2006年佛山车轮审计资料（安永）" xfId="24689"/>
    <cellStyle name="_U - BK - Revenue, Cost &amp; Expenses Mar 7 05_BK - U - Revenue, Cost &amp; Expenses_BK for consol package_公司信息（往来款函证）_2006年佛山车轮审计资料（安永） 2" xfId="24690"/>
    <cellStyle name="_U - BK - Revenue, Cost &amp; Expenses Mar 7 05_BK - U - Revenue, Cost &amp; Expenses_BK for consol package_公司信息（往来款函证）_2006年佛山车轮审计资料（安永）_OS of F09" xfId="24692"/>
    <cellStyle name="_U - BK - Revenue, Cost &amp; Expenses Mar 7 05_BK - U - Revenue, Cost &amp; Expenses_BK for consol package_公司信息（往来款函证）_2006年佛山车轮审计资料（安永）_OS of F09 2" xfId="21925"/>
    <cellStyle name="_U - BK - Revenue, Cost &amp; Expenses Mar 7 05_BK - U - Revenue, Cost &amp; Expenses_BK for consol package_公司信息（往来款函证）_OS of F09" xfId="24693"/>
    <cellStyle name="_U - BK - Revenue, Cost &amp; Expenses Mar 7 05_BK - U - Revenue, Cost &amp; Expenses_BK for consol package_公司信息（往来款函证）_OS of F09 2" xfId="24695"/>
    <cellStyle name="_U - BK - Revenue, Cost &amp; Expenses Mar 7 05_BK - U - Revenue, Cost &amp; Expenses_Book1" xfId="7846"/>
    <cellStyle name="_U - BK - Revenue, Cost &amp; Expenses Mar 7 05_BK - U - Revenue, Cost &amp; Expenses_Book1 2" xfId="5123"/>
    <cellStyle name="_U - BK - Revenue, Cost &amp; Expenses Mar 7 05_BK - U - Revenue, Cost &amp; Expenses_Book1 3" xfId="24696"/>
    <cellStyle name="_U - BK - Revenue, Cost &amp; Expenses Mar 7 05_BK - U - Revenue, Cost &amp; Expenses_D" xfId="4459"/>
    <cellStyle name="_U - BK - Revenue, Cost &amp; Expenses Mar 7 05_BK - U - Revenue, Cost &amp; Expenses_D 2" xfId="24697"/>
    <cellStyle name="_U - BK - Revenue, Cost &amp; Expenses Mar 7 05_BK - U - Revenue, Cost &amp; Expenses_D 3" xfId="23878"/>
    <cellStyle name="_U - BK - Revenue, Cost &amp; Expenses Mar 7 05_BK - U - Revenue, Cost &amp; Expenses_DEG- K - Fixed Assets" xfId="24698"/>
    <cellStyle name="_U - BK - Revenue, Cost &amp; Expenses Mar 7 05_BK - U - Revenue, Cost &amp; Expenses_DEG- K - Fixed Assets 2" xfId="24699"/>
    <cellStyle name="_U - BK - Revenue, Cost &amp; Expenses Mar 7 05_BK - U - Revenue, Cost &amp; Expenses_DEG- K - Fixed Assets 3" xfId="24700"/>
    <cellStyle name="_U - BK - Revenue, Cost &amp; Expenses Mar 7 05_BK - U - Revenue, Cost &amp; Expenses_DEG- K - Fixed Assets_K_YF_Fixed Assets-12.13" xfId="24702"/>
    <cellStyle name="_U - BK - Revenue, Cost &amp; Expenses Mar 7 05_BK - U - Revenue, Cost &amp; Expenses_DEG- K - Fixed Assets_K_YF_Fixed Assets-12.13 2" xfId="24703"/>
    <cellStyle name="_U - BK - Revenue, Cost &amp; Expenses Mar 7 05_BK - U - Revenue, Cost &amp; Expenses_DEG- K - Fixed Assets_K_YF_Fixed Assets-12.13 3" xfId="4527"/>
    <cellStyle name="_U - BK - Revenue, Cost &amp; Expenses Mar 7 05_BK - U - Revenue, Cost &amp; Expenses_DEG- K - Fixed Assets_K_YF_Fixed Assets-12.13_addition2003" xfId="24704"/>
    <cellStyle name="_U - BK - Revenue, Cost &amp; Expenses Mar 7 05_BK - U - Revenue, Cost &amp; Expenses_DEG- K - Fixed Assets_K_YF_Fixed Assets-12.13_addition2003 2" xfId="24707"/>
    <cellStyle name="_U - BK - Revenue, Cost &amp; Expenses Mar 7 05_BK - U - Revenue, Cost &amp; Expenses_DEG- K - Fixed Assets_K_YF_Fixed Assets-12.13_addition2003 3" xfId="24710"/>
    <cellStyle name="_U - BK - Revenue, Cost &amp; Expenses Mar 7 05_BK - U - Revenue, Cost &amp; Expenses_DEG- K - Fixed Assets_K_YF_Fixed Assets-12.13_Book1" xfId="24715"/>
    <cellStyle name="_U - BK - Revenue, Cost &amp; Expenses Mar 7 05_BK - U - Revenue, Cost &amp; Expenses_DEG- K - Fixed Assets_K_YF_Fixed Assets-12.13_Book1 2" xfId="24717"/>
    <cellStyle name="_U - BK - Revenue, Cost &amp; Expenses Mar 7 05_BK - U - Revenue, Cost &amp; Expenses_DEG- K - Fixed Assets_K_YF_Fixed Assets-12.13_Book1 3" xfId="24719"/>
    <cellStyle name="_U - BK - Revenue, Cost &amp; Expenses Mar 7 05_BK - U - Revenue, Cost &amp; Expenses_DEG- K - Fixed Assets_K_YF_Fixed Assets-12.13_D" xfId="24721"/>
    <cellStyle name="_U - BK - Revenue, Cost &amp; Expenses Mar 7 05_BK - U - Revenue, Cost &amp; Expenses_DEG- K - Fixed Assets_K_YF_Fixed Assets-12.13_D 2" xfId="24722"/>
    <cellStyle name="_U - BK - Revenue, Cost &amp; Expenses Mar 7 05_BK - U - Revenue, Cost &amp; Expenses_DEG- K - Fixed Assets_K_YF_Fixed Assets-12.13_D 3" xfId="5846"/>
    <cellStyle name="_U - BK - Revenue, Cost &amp; Expenses Mar 7 05_BK - U - Revenue, Cost &amp; Expenses_DEG- K - Fixed Assets_K_YF_Fixed Assets-12.13_K_YF_Fixed Assets-12.22" xfId="24723"/>
    <cellStyle name="_U - BK - Revenue, Cost &amp; Expenses Mar 7 05_BK - U - Revenue, Cost &amp; Expenses_DEG- K - Fixed Assets_K_YF_Fixed Assets-12.13_K_YF_Fixed Assets-12.22 2" xfId="24726"/>
    <cellStyle name="_U - BK - Revenue, Cost &amp; Expenses Mar 7 05_BK - U - Revenue, Cost &amp; Expenses_DEG- K - Fixed Assets_K_YF_Fixed Assets-12.13_K_YF_Fixed Assets-12.22 3" xfId="17453"/>
    <cellStyle name="_U - BK - Revenue, Cost &amp; Expenses Mar 7 05_BK - U - Revenue, Cost &amp; Expenses_DEG- K - Fixed Assets_SX-FA-12.14" xfId="15220"/>
    <cellStyle name="_U - BK - Revenue, Cost &amp; Expenses Mar 7 05_BK - U - Revenue, Cost &amp; Expenses_DEG- K - Fixed Assets_SX-FA-12.14 2" xfId="15225"/>
    <cellStyle name="_U - BK - Revenue, Cost &amp; Expenses Mar 7 05_BK - U - Revenue, Cost &amp; Expenses_DEG- K - Fixed Assets_SX-FA-12.14 3" xfId="24728"/>
    <cellStyle name="_U - BK - Revenue, Cost &amp; Expenses Mar 7 05_BK - U - Revenue, Cost &amp; Expenses_DEG- K - Fixed Assets_SX-FA-12.14_addition2003" xfId="8744"/>
    <cellStyle name="_U - BK - Revenue, Cost &amp; Expenses Mar 7 05_BK - U - Revenue, Cost &amp; Expenses_DEG- K - Fixed Assets_SX-FA-12.14_addition2003 2" xfId="8749"/>
    <cellStyle name="_U - BK - Revenue, Cost &amp; Expenses Mar 7 05_BK - U - Revenue, Cost &amp; Expenses_DEG- K - Fixed Assets_SX-FA-12.14_addition2003 3" xfId="24730"/>
    <cellStyle name="_U - BK - Revenue, Cost &amp; Expenses Mar 7 05_BK - U - Revenue, Cost &amp; Expenses_DEG- K - Fixed Assets_SX-FA-12.14_Book1" xfId="24731"/>
    <cellStyle name="_U - BK - Revenue, Cost &amp; Expenses Mar 7 05_BK - U - Revenue, Cost &amp; Expenses_DEG- K - Fixed Assets_SX-FA-12.14_Book1 2" xfId="24733"/>
    <cellStyle name="_U - BK - Revenue, Cost &amp; Expenses Mar 7 05_BK - U - Revenue, Cost &amp; Expenses_DEG- K - Fixed Assets_SX-FA-12.14_Book1 3" xfId="24734"/>
    <cellStyle name="_U - BK - Revenue, Cost &amp; Expenses Mar 7 05_BK - U - Revenue, Cost &amp; Expenses_DEG- K - Fixed Assets_SX-FA-12.14_D" xfId="24736"/>
    <cellStyle name="_U - BK - Revenue, Cost &amp; Expenses Mar 7 05_BK - U - Revenue, Cost &amp; Expenses_DEG- K - Fixed Assets_SX-FA-12.14_D 2" xfId="24737"/>
    <cellStyle name="_U - BK - Revenue, Cost &amp; Expenses Mar 7 05_BK - U - Revenue, Cost &amp; Expenses_DEG- K - Fixed Assets_SX-FA-12.14_D 3" xfId="21010"/>
    <cellStyle name="_U - BK - Revenue, Cost &amp; Expenses Mar 7 05_BK - U - Revenue, Cost &amp; Expenses_DEG- K - Fixed Assets_SX-FA-12.14_K_YF_Fixed Assets-12.22" xfId="24738"/>
    <cellStyle name="_U - BK - Revenue, Cost &amp; Expenses Mar 7 05_BK - U - Revenue, Cost &amp; Expenses_DEG- K - Fixed Assets_SX-FA-12.14_K_YF_Fixed Assets-12.22 2" xfId="24740"/>
    <cellStyle name="_U - BK - Revenue, Cost &amp; Expenses Mar 7 05_BK - U - Revenue, Cost &amp; Expenses_DEG- K - Fixed Assets_SX-FA-12.14_K_YF_Fixed Assets-12.22 3" xfId="24741"/>
    <cellStyle name="_U - BK - Revenue, Cost &amp; Expenses Mar 7 05_BK - U - Revenue, Cost &amp; Expenses_DEG- K - Fixed Assets_YF_K_Fixed assets" xfId="17542"/>
    <cellStyle name="_U - BK - Revenue, Cost &amp; Expenses Mar 7 05_BK - U - Revenue, Cost &amp; Expenses_DEG- K - Fixed Assets_YF_K_Fixed Assets 03 &amp; 04" xfId="24742"/>
    <cellStyle name="_U - BK - Revenue, Cost &amp; Expenses Mar 7 05_BK - U - Revenue, Cost &amp; Expenses_DEG- K - Fixed Assets_YF_K_Fixed Assets 03 &amp; 04 2" xfId="24744"/>
    <cellStyle name="_U - BK - Revenue, Cost &amp; Expenses Mar 7 05_BK - U - Revenue, Cost &amp; Expenses_DEG- K - Fixed Assets_YF_K_Fixed Assets 03 &amp; 04 3" xfId="24746"/>
    <cellStyle name="_U - BK - Revenue, Cost &amp; Expenses Mar 7 05_BK - U - Revenue, Cost &amp; Expenses_DEG- K - Fixed Assets_YF_K_Fixed Assets 03 &amp; 04_addition2003" xfId="24747"/>
    <cellStyle name="_U - BK - Revenue, Cost &amp; Expenses Mar 7 05_BK - U - Revenue, Cost &amp; Expenses_DEG- K - Fixed Assets_YF_K_Fixed Assets 03 &amp; 04_addition2003 2" xfId="24748"/>
    <cellStyle name="_U - BK - Revenue, Cost &amp; Expenses Mar 7 05_BK - U - Revenue, Cost &amp; Expenses_DEG- K - Fixed Assets_YF_K_Fixed Assets 03 &amp; 04_addition2003 3" xfId="24750"/>
    <cellStyle name="_U - BK - Revenue, Cost &amp; Expenses Mar 7 05_BK - U - Revenue, Cost &amp; Expenses_DEG- K - Fixed Assets_YF_K_Fixed Assets 03 &amp; 04_Book1" xfId="6083"/>
    <cellStyle name="_U - BK - Revenue, Cost &amp; Expenses Mar 7 05_BK - U - Revenue, Cost &amp; Expenses_DEG- K - Fixed Assets_YF_K_Fixed Assets 03 &amp; 04_Book1 2" xfId="6087"/>
    <cellStyle name="_U - BK - Revenue, Cost &amp; Expenses Mar 7 05_BK - U - Revenue, Cost &amp; Expenses_DEG- K - Fixed Assets_YF_K_Fixed Assets 03 &amp; 04_Book1 3" xfId="20487"/>
    <cellStyle name="_U - BK - Revenue, Cost &amp; Expenses Mar 7 05_BK - U - Revenue, Cost &amp; Expenses_DEG- K - Fixed Assets_YF_K_Fixed Assets 03 &amp; 04_D" xfId="24751"/>
    <cellStyle name="_U - BK - Revenue, Cost &amp; Expenses Mar 7 05_BK - U - Revenue, Cost &amp; Expenses_DEG- K - Fixed Assets_YF_K_Fixed Assets 03 &amp; 04_D 2" xfId="24650"/>
    <cellStyle name="_U - BK - Revenue, Cost &amp; Expenses Mar 7 05_BK - U - Revenue, Cost &amp; Expenses_DEG- K - Fixed Assets_YF_K_Fixed Assets 03 &amp; 04_D 3" xfId="24752"/>
    <cellStyle name="_U - BK - Revenue, Cost &amp; Expenses Mar 7 05_BK - U - Revenue, Cost &amp; Expenses_DEG- K - Fixed Assets_YF_K_Fixed Assets 03 &amp; 04_K_YF_Fixed Assets-12.22" xfId="24753"/>
    <cellStyle name="_U - BK - Revenue, Cost &amp; Expenses Mar 7 05_BK - U - Revenue, Cost &amp; Expenses_DEG- K - Fixed Assets_YF_K_Fixed Assets 03 &amp; 04_K_YF_Fixed Assets-12.22 2" xfId="24754"/>
    <cellStyle name="_U - BK - Revenue, Cost &amp; Expenses Mar 7 05_BK - U - Revenue, Cost &amp; Expenses_DEG- K - Fixed Assets_YF_K_Fixed Assets 03 &amp; 04_K_YF_Fixed Assets-12.22 3" xfId="24756"/>
    <cellStyle name="_U - BK - Revenue, Cost &amp; Expenses Mar 7 05_BK - U - Revenue, Cost &amp; Expenses_DEG- K - Fixed Assets_YF_K_Fixed Assets 03 &amp; 04-1" xfId="24757"/>
    <cellStyle name="_U - BK - Revenue, Cost &amp; Expenses Mar 7 05_BK - U - Revenue, Cost &amp; Expenses_DEG- K - Fixed Assets_YF_K_Fixed Assets 03 &amp; 04-1 2" xfId="24760"/>
    <cellStyle name="_U - BK - Revenue, Cost &amp; Expenses Mar 7 05_BK - U - Revenue, Cost &amp; Expenses_DEG- K - Fixed Assets_YF_K_Fixed Assets 03 &amp; 04-1 3" xfId="24765"/>
    <cellStyle name="_U - BK - Revenue, Cost &amp; Expenses Mar 7 05_BK - U - Revenue, Cost &amp; Expenses_DEG- K - Fixed Assets_YF_K_Fixed Assets 03 &amp; 04-1_addition2003" xfId="24768"/>
    <cellStyle name="_U - BK - Revenue, Cost &amp; Expenses Mar 7 05_BK - U - Revenue, Cost &amp; Expenses_DEG- K - Fixed Assets_YF_K_Fixed Assets 03 &amp; 04-1_addition2003 2" xfId="24769"/>
    <cellStyle name="_U - BK - Revenue, Cost &amp; Expenses Mar 7 05_BK - U - Revenue, Cost &amp; Expenses_DEG- K - Fixed Assets_YF_K_Fixed Assets 03 &amp; 04-1_addition2003 3" xfId="24770"/>
    <cellStyle name="_U - BK - Revenue, Cost &amp; Expenses Mar 7 05_BK - U - Revenue, Cost &amp; Expenses_DEG- K - Fixed Assets_YF_K_Fixed Assets 03 &amp; 04-1_Book1" xfId="20167"/>
    <cellStyle name="_U - BK - Revenue, Cost &amp; Expenses Mar 7 05_BK - U - Revenue, Cost &amp; Expenses_DEG- K - Fixed Assets_YF_K_Fixed Assets 03 &amp; 04-1_Book1 2" xfId="24771"/>
    <cellStyle name="_U - BK - Revenue, Cost &amp; Expenses Mar 7 05_BK - U - Revenue, Cost &amp; Expenses_DEG- K - Fixed Assets_YF_K_Fixed Assets 03 &amp; 04-1_Book1 3" xfId="24774"/>
    <cellStyle name="_U - BK - Revenue, Cost &amp; Expenses Mar 7 05_BK - U - Revenue, Cost &amp; Expenses_DEG- K - Fixed Assets_YF_K_Fixed Assets 03 &amp; 04-1_D" xfId="24776"/>
    <cellStyle name="_U - BK - Revenue, Cost &amp; Expenses Mar 7 05_BK - U - Revenue, Cost &amp; Expenses_DEG- K - Fixed Assets_YF_K_Fixed Assets 03 &amp; 04-1_D 2" xfId="24777"/>
    <cellStyle name="_U - BK - Revenue, Cost &amp; Expenses Mar 7 05_BK - U - Revenue, Cost &amp; Expenses_DEG- K - Fixed Assets_YF_K_Fixed Assets 03 &amp; 04-1_D 3" xfId="24778"/>
    <cellStyle name="_U - BK - Revenue, Cost &amp; Expenses Mar 7 05_BK - U - Revenue, Cost &amp; Expenses_DEG- K - Fixed Assets_YF_K_Fixed Assets 03 &amp; 04-1_K_YF_Fixed Assets-12.22" xfId="17176"/>
    <cellStyle name="_U - BK - Revenue, Cost &amp; Expenses Mar 7 05_BK - U - Revenue, Cost &amp; Expenses_DEG- K - Fixed Assets_YF_K_Fixed Assets 03 &amp; 04-1_K_YF_Fixed Assets-12.22 2" xfId="13915"/>
    <cellStyle name="_U - BK - Revenue, Cost &amp; Expenses Mar 7 05_BK - U - Revenue, Cost &amp; Expenses_DEG- K - Fixed Assets_YF_K_Fixed Assets 03 &amp; 04-1_K_YF_Fixed Assets-12.22 3" xfId="5571"/>
    <cellStyle name="_U - BK - Revenue, Cost &amp; Expenses Mar 7 05_BK - U - Revenue, Cost &amp; Expenses_DEG- K - Fixed Assets_YF_K_Fixed Assets 03 &amp; 04-2" xfId="9264"/>
    <cellStyle name="_U - BK - Revenue, Cost &amp; Expenses Mar 7 05_BK - U - Revenue, Cost &amp; Expenses_DEG- K - Fixed Assets_YF_K_Fixed Assets 03 &amp; 04-2 2" xfId="2743"/>
    <cellStyle name="_U - BK - Revenue, Cost &amp; Expenses Mar 7 05_BK - U - Revenue, Cost &amp; Expenses_DEG- K - Fixed Assets_YF_K_Fixed Assets 03 &amp; 04-2 3" xfId="12905"/>
    <cellStyle name="_U - BK - Revenue, Cost &amp; Expenses Mar 7 05_BK - U - Revenue, Cost &amp; Expenses_DEG- K - Fixed Assets_YF_K_Fixed Assets 03 &amp; 04-2_addition2003" xfId="24779"/>
    <cellStyle name="_U - BK - Revenue, Cost &amp; Expenses Mar 7 05_BK - U - Revenue, Cost &amp; Expenses_DEG- K - Fixed Assets_YF_K_Fixed Assets 03 &amp; 04-2_addition2003 2" xfId="24781"/>
    <cellStyle name="_U - BK - Revenue, Cost &amp; Expenses Mar 7 05_BK - U - Revenue, Cost &amp; Expenses_DEG- K - Fixed Assets_YF_K_Fixed Assets 03 &amp; 04-2_addition2003 3" xfId="24782"/>
    <cellStyle name="_U - BK - Revenue, Cost &amp; Expenses Mar 7 05_BK - U - Revenue, Cost &amp; Expenses_DEG- K - Fixed Assets_YF_K_Fixed Assets 03 &amp; 04-2_Book1" xfId="612"/>
    <cellStyle name="_U - BK - Revenue, Cost &amp; Expenses Mar 7 05_BK - U - Revenue, Cost &amp; Expenses_DEG- K - Fixed Assets_YF_K_Fixed Assets 03 &amp; 04-2_Book1 2" xfId="983"/>
    <cellStyle name="_U - BK - Revenue, Cost &amp; Expenses Mar 7 05_BK - U - Revenue, Cost &amp; Expenses_DEG- K - Fixed Assets_YF_K_Fixed Assets 03 &amp; 04-2_Book1 3" xfId="24783"/>
    <cellStyle name="_U - BK - Revenue, Cost &amp; Expenses Mar 7 05_BK - U - Revenue, Cost &amp; Expenses_DEG- K - Fixed Assets_YF_K_Fixed Assets 03 &amp; 04-2_D" xfId="24786"/>
    <cellStyle name="_U - BK - Revenue, Cost &amp; Expenses Mar 7 05_BK - U - Revenue, Cost &amp; Expenses_DEG- K - Fixed Assets_YF_K_Fixed Assets 03 &amp; 04-2_D 2" xfId="24789"/>
    <cellStyle name="_U - BK - Revenue, Cost &amp; Expenses Mar 7 05_BK - U - Revenue, Cost &amp; Expenses_DEG- K - Fixed Assets_YF_K_Fixed Assets 03 &amp; 04-2_D 3" xfId="24790"/>
    <cellStyle name="_U - BK - Revenue, Cost &amp; Expenses Mar 7 05_BK - U - Revenue, Cost &amp; Expenses_DEG- K - Fixed Assets_YF_K_Fixed Assets 03 &amp; 04-2_K_YF_Fixed Assets-12.22" xfId="13029"/>
    <cellStyle name="_U - BK - Revenue, Cost &amp; Expenses Mar 7 05_BK - U - Revenue, Cost &amp; Expenses_DEG- K - Fixed Assets_YF_K_Fixed Assets 03 &amp; 04-2_K_YF_Fixed Assets-12.22 2" xfId="24791"/>
    <cellStyle name="_U - BK - Revenue, Cost &amp; Expenses Mar 7 05_BK - U - Revenue, Cost &amp; Expenses_DEG- K - Fixed Assets_YF_K_Fixed Assets 03 &amp; 04-2_K_YF_Fixed Assets-12.22 3" xfId="24793"/>
    <cellStyle name="_U - BK - Revenue, Cost &amp; Expenses Mar 7 05_BK - U - Revenue, Cost &amp; Expenses_DEG- K - Fixed Assets_YF_K_Fixed Assets 03 &amp; 04-3" xfId="24794"/>
    <cellStyle name="_U - BK - Revenue, Cost &amp; Expenses Mar 7 05_BK - U - Revenue, Cost &amp; Expenses_DEG- K - Fixed Assets_YF_K_Fixed Assets 03 &amp; 04-3 2" xfId="24796"/>
    <cellStyle name="_U - BK - Revenue, Cost &amp; Expenses Mar 7 05_BK - U - Revenue, Cost &amp; Expenses_DEG- K - Fixed Assets_YF_K_Fixed Assets 03 &amp; 04-3 3" xfId="22352"/>
    <cellStyle name="_U - BK - Revenue, Cost &amp; Expenses Mar 7 05_BK - U - Revenue, Cost &amp; Expenses_DEG- K - Fixed Assets_YF_K_Fixed Assets 03 &amp; 04-3_addition2003" xfId="24798"/>
    <cellStyle name="_U - BK - Revenue, Cost &amp; Expenses Mar 7 05_BK - U - Revenue, Cost &amp; Expenses_DEG- K - Fixed Assets_YF_K_Fixed Assets 03 &amp; 04-3_addition2003 2" xfId="24800"/>
    <cellStyle name="_U - BK - Revenue, Cost &amp; Expenses Mar 7 05_BK - U - Revenue, Cost &amp; Expenses_DEG- K - Fixed Assets_YF_K_Fixed Assets 03 &amp; 04-3_addition2003 3" xfId="24802"/>
    <cellStyle name="_U - BK - Revenue, Cost &amp; Expenses Mar 7 05_BK - U - Revenue, Cost &amp; Expenses_DEG- K - Fixed Assets_YF_K_Fixed Assets 03 &amp; 04-3_Book1" xfId="1059"/>
    <cellStyle name="_U - BK - Revenue, Cost &amp; Expenses Mar 7 05_BK - U - Revenue, Cost &amp; Expenses_DEG- K - Fixed Assets_YF_K_Fixed Assets 03 &amp; 04-3_Book1 2" xfId="24804"/>
    <cellStyle name="_U - BK - Revenue, Cost &amp; Expenses Mar 7 05_BK - U - Revenue, Cost &amp; Expenses_DEG- K - Fixed Assets_YF_K_Fixed Assets 03 &amp; 04-3_Book1 3" xfId="24805"/>
    <cellStyle name="_U - BK - Revenue, Cost &amp; Expenses Mar 7 05_BK - U - Revenue, Cost &amp; Expenses_DEG- K - Fixed Assets_YF_K_Fixed Assets 03 &amp; 04-3_D" xfId="2535"/>
    <cellStyle name="_U - BK - Revenue, Cost &amp; Expenses Mar 7 05_BK - U - Revenue, Cost &amp; Expenses_DEG- K - Fixed Assets_YF_K_Fixed Assets 03 &amp; 04-3_D 2" xfId="2543"/>
    <cellStyle name="_U - BK - Revenue, Cost &amp; Expenses Mar 7 05_BK - U - Revenue, Cost &amp; Expenses_DEG- K - Fixed Assets_YF_K_Fixed Assets 03 &amp; 04-3_D 3" xfId="24806"/>
    <cellStyle name="_U - BK - Revenue, Cost &amp; Expenses Mar 7 05_BK - U - Revenue, Cost &amp; Expenses_DEG- K - Fixed Assets_YF_K_Fixed Assets 03 &amp; 04-3_K_YF_Fixed Assets-12.22" xfId="1945"/>
    <cellStyle name="_U - BK - Revenue, Cost &amp; Expenses Mar 7 05_BK - U - Revenue, Cost &amp; Expenses_DEG- K - Fixed Assets_YF_K_Fixed Assets 03 &amp; 04-3_K_YF_Fixed Assets-12.22 2" xfId="3613"/>
    <cellStyle name="_U - BK - Revenue, Cost &amp; Expenses Mar 7 05_BK - U - Revenue, Cost &amp; Expenses_DEG- K - Fixed Assets_YF_K_Fixed Assets 03 &amp; 04-3_K_YF_Fixed Assets-12.22 3" xfId="24807"/>
    <cellStyle name="_U - BK - Revenue, Cost &amp; Expenses Mar 7 05_BK - U - Revenue, Cost &amp; Expenses_DEG- K - Fixed Assets_YF_K_Fixed assets 10" xfId="13536"/>
    <cellStyle name="_U - BK - Revenue, Cost &amp; Expenses Mar 7 05_BK - U - Revenue, Cost &amp; Expenses_DEG- K - Fixed Assets_YF_K_Fixed assets 11" xfId="24808"/>
    <cellStyle name="_U - BK - Revenue, Cost &amp; Expenses Mar 7 05_BK - U - Revenue, Cost &amp; Expenses_DEG- K - Fixed Assets_YF_K_Fixed assets 12" xfId="24809"/>
    <cellStyle name="_U - BK - Revenue, Cost &amp; Expenses Mar 7 05_BK - U - Revenue, Cost &amp; Expenses_DEG- K - Fixed Assets_YF_K_Fixed assets 13" xfId="24810"/>
    <cellStyle name="_U - BK - Revenue, Cost &amp; Expenses Mar 7 05_BK - U - Revenue, Cost &amp; Expenses_DEG- K - Fixed Assets_YF_K_Fixed assets 14" xfId="24811"/>
    <cellStyle name="_U - BK - Revenue, Cost &amp; Expenses Mar 7 05_BK - U - Revenue, Cost &amp; Expenses_DEG- K - Fixed Assets_YF_K_Fixed assets 15" xfId="24812"/>
    <cellStyle name="_U - BK - Revenue, Cost &amp; Expenses Mar 7 05_BK - U - Revenue, Cost &amp; Expenses_DEG- K - Fixed Assets_YF_K_Fixed assets 16" xfId="12461"/>
    <cellStyle name="_U - BK - Revenue, Cost &amp; Expenses Mar 7 05_BK - U - Revenue, Cost &amp; Expenses_DEG- K - Fixed Assets_YF_K_Fixed assets 17" xfId="24813"/>
    <cellStyle name="_U - BK - Revenue, Cost &amp; Expenses Mar 7 05_BK - U - Revenue, Cost &amp; Expenses_DEG- K - Fixed Assets_YF_K_Fixed assets 18" xfId="24815"/>
    <cellStyle name="_U - BK - Revenue, Cost &amp; Expenses Mar 7 05_BK - U - Revenue, Cost &amp; Expenses_DEG- K - Fixed Assets_YF_K_Fixed assets 19" xfId="24817"/>
    <cellStyle name="_U - BK - Revenue, Cost &amp; Expenses Mar 7 05_BK - U - Revenue, Cost &amp; Expenses_DEG- K - Fixed Assets_YF_K_Fixed assets 2" xfId="17548"/>
    <cellStyle name="_U - BK - Revenue, Cost &amp; Expenses Mar 7 05_BK - U - Revenue, Cost &amp; Expenses_DEG- K - Fixed Assets_YF_K_Fixed assets 3" xfId="24820"/>
    <cellStyle name="_U - BK - Revenue, Cost &amp; Expenses Mar 7 05_BK - U - Revenue, Cost &amp; Expenses_DEG- K - Fixed Assets_YF_K_Fixed assets 4" xfId="1631"/>
    <cellStyle name="_U - BK - Revenue, Cost &amp; Expenses Mar 7 05_BK - U - Revenue, Cost &amp; Expenses_DEG- K - Fixed Assets_YF_K_Fixed assets 5" xfId="24824"/>
    <cellStyle name="_U - BK - Revenue, Cost &amp; Expenses Mar 7 05_BK - U - Revenue, Cost &amp; Expenses_DEG- K - Fixed Assets_YF_K_Fixed assets 6" xfId="9365"/>
    <cellStyle name="_U - BK - Revenue, Cost &amp; Expenses Mar 7 05_BK - U - Revenue, Cost &amp; Expenses_DEG- K - Fixed Assets_YF_K_Fixed assets 7" xfId="24827"/>
    <cellStyle name="_U - BK - Revenue, Cost &amp; Expenses Mar 7 05_BK - U - Revenue, Cost &amp; Expenses_DEG- K - Fixed Assets_YF_K_Fixed assets 8" xfId="24830"/>
    <cellStyle name="_U - BK - Revenue, Cost &amp; Expenses Mar 7 05_BK - U - Revenue, Cost &amp; Expenses_DEG- K - Fixed Assets_YF_K_Fixed assets 9" xfId="24833"/>
    <cellStyle name="_U - BK - Revenue, Cost &amp; Expenses Mar 7 05_BK - U - Revenue, Cost &amp; Expenses_DEG- K - Fixed Assets_YF_K_Fixed assets_addition2003" xfId="4882"/>
    <cellStyle name="_U - BK - Revenue, Cost &amp; Expenses Mar 7 05_BK - U - Revenue, Cost &amp; Expenses_DEG- K - Fixed Assets_YF_K_Fixed assets_addition2003 2" xfId="10124"/>
    <cellStyle name="_U - BK - Revenue, Cost &amp; Expenses Mar 7 05_BK - U - Revenue, Cost &amp; Expenses_DEG- K - Fixed Assets_YF_K_Fixed assets_addition2003 3" xfId="24835"/>
    <cellStyle name="_U - BK - Revenue, Cost &amp; Expenses Mar 7 05_BK - U - Revenue, Cost &amp; Expenses_DEG- K - Fixed Assets_YF_K_Fixed assets_Book1" xfId="24836"/>
    <cellStyle name="_U - BK - Revenue, Cost &amp; Expenses Mar 7 05_BK - U - Revenue, Cost &amp; Expenses_DEG- K - Fixed Assets_YF_K_Fixed assets_Book1 2" xfId="24837"/>
    <cellStyle name="_U - BK - Revenue, Cost &amp; Expenses Mar 7 05_BK - U - Revenue, Cost &amp; Expenses_DEG- K - Fixed Assets_YF_K_Fixed assets_Book1 3" xfId="24838"/>
    <cellStyle name="_U - BK - Revenue, Cost &amp; Expenses Mar 7 05_BK - U - Revenue, Cost &amp; Expenses_DEG- K - Fixed Assets_YF_K_Fixed assets_D" xfId="24839"/>
    <cellStyle name="_U - BK - Revenue, Cost &amp; Expenses Mar 7 05_BK - U - Revenue, Cost &amp; Expenses_DEG- K - Fixed Assets_YF_K_Fixed assets_D 2" xfId="24840"/>
    <cellStyle name="_U - BK - Revenue, Cost &amp; Expenses Mar 7 05_BK - U - Revenue, Cost &amp; Expenses_DEG- K - Fixed Assets_YF_K_Fixed assets_D 3" xfId="24841"/>
    <cellStyle name="_U - BK - Revenue, Cost &amp; Expenses Mar 7 05_BK - U - Revenue, Cost &amp; Expenses_DEG- K - Fixed Assets_YF_K_Fixed assets_K_YF_Fixed Assets-12.22" xfId="3949"/>
    <cellStyle name="_U - BK - Revenue, Cost &amp; Expenses Mar 7 05_BK - U - Revenue, Cost &amp; Expenses_DEG- K - Fixed Assets_YF_K_Fixed assets_K_YF_Fixed Assets-12.22 2" xfId="24843"/>
    <cellStyle name="_U - BK - Revenue, Cost &amp; Expenses Mar 7 05_BK - U - Revenue, Cost &amp; Expenses_DEG- K - Fixed Assets_YF_K_Fixed assets_K_YF_Fixed Assets-12.22 3" xfId="24844"/>
    <cellStyle name="_U - BK - Revenue, Cost &amp; Expenses Mar 7 05_BK - U - Revenue, Cost &amp; Expenses_G&amp;A" xfId="24845"/>
    <cellStyle name="_U - BK - Revenue, Cost &amp; Expenses Mar 7 05_BK - U - Revenue, Cost &amp; Expenses_G&amp;A 2" xfId="24849"/>
    <cellStyle name="_U - BK - Revenue, Cost &amp; Expenses Mar 7 05_BK - U - Revenue, Cost &amp; Expenses_G&amp;A 3" xfId="24852"/>
    <cellStyle name="_U - BK - Revenue, Cost &amp; Expenses Mar 7 05_BK - U - Revenue, Cost &amp; Expenses_G&amp;A_addition2003" xfId="12842"/>
    <cellStyle name="_U - BK - Revenue, Cost &amp; Expenses Mar 7 05_BK - U - Revenue, Cost &amp; Expenses_G&amp;A_addition2003 2" xfId="12846"/>
    <cellStyle name="_U - BK - Revenue, Cost &amp; Expenses Mar 7 05_BK - U - Revenue, Cost &amp; Expenses_G&amp;A_addition2003 3" xfId="24854"/>
    <cellStyle name="_U - BK - Revenue, Cost &amp; Expenses Mar 7 05_BK - U - Revenue, Cost &amp; Expenses_G&amp;A_Book1" xfId="16088"/>
    <cellStyle name="_U - BK - Revenue, Cost &amp; Expenses Mar 7 05_BK - U - Revenue, Cost &amp; Expenses_G&amp;A_Book1 2" xfId="16090"/>
    <cellStyle name="_U - BK - Revenue, Cost &amp; Expenses Mar 7 05_BK - U - Revenue, Cost &amp; Expenses_G&amp;A_Book1 3" xfId="24855"/>
    <cellStyle name="_U - BK - Revenue, Cost &amp; Expenses Mar 7 05_BK - U - Revenue, Cost &amp; Expenses_G&amp;A_D" xfId="24857"/>
    <cellStyle name="_U - BK - Revenue, Cost &amp; Expenses Mar 7 05_BK - U - Revenue, Cost &amp; Expenses_G&amp;A_D 2" xfId="7746"/>
    <cellStyle name="_U - BK - Revenue, Cost &amp; Expenses Mar 7 05_BK - U - Revenue, Cost &amp; Expenses_G&amp;A_D 3" xfId="21283"/>
    <cellStyle name="_U - BK - Revenue, Cost &amp; Expenses Mar 7 05_BK - U - Revenue, Cost &amp; Expenses_G&amp;A_DEG- K - Fixed Assets" xfId="2799"/>
    <cellStyle name="_U - BK - Revenue, Cost &amp; Expenses Mar 7 05_BK - U - Revenue, Cost &amp; Expenses_G&amp;A_DEG- K - Fixed Assets 2" xfId="24861"/>
    <cellStyle name="_U - BK - Revenue, Cost &amp; Expenses Mar 7 05_BK - U - Revenue, Cost &amp; Expenses_G&amp;A_DEG- K - Fixed Assets 3" xfId="24865"/>
    <cellStyle name="_U - BK - Revenue, Cost &amp; Expenses Mar 7 05_BK - U - Revenue, Cost &amp; Expenses_G&amp;A_DEG- K - Fixed Assets_K_YF_Fixed Assets-12.13" xfId="14648"/>
    <cellStyle name="_U - BK - Revenue, Cost &amp; Expenses Mar 7 05_BK - U - Revenue, Cost &amp; Expenses_G&amp;A_DEG- K - Fixed Assets_K_YF_Fixed Assets-12.13 2" xfId="14657"/>
    <cellStyle name="_U - BK - Revenue, Cost &amp; Expenses Mar 7 05_BK - U - Revenue, Cost &amp; Expenses_G&amp;A_DEG- K - Fixed Assets_K_YF_Fixed Assets-12.13 3" xfId="14662"/>
    <cellStyle name="_U - BK - Revenue, Cost &amp; Expenses Mar 7 05_BK - U - Revenue, Cost &amp; Expenses_G&amp;A_DEG- K - Fixed Assets_K_YF_Fixed Assets-12.13_addition2003" xfId="24868"/>
    <cellStyle name="_U - BK - Revenue, Cost &amp; Expenses Mar 7 05_BK - U - Revenue, Cost &amp; Expenses_G&amp;A_DEG- K - Fixed Assets_K_YF_Fixed Assets-12.13_addition2003 2" xfId="24869"/>
    <cellStyle name="_U - BK - Revenue, Cost &amp; Expenses Mar 7 05_BK - U - Revenue, Cost &amp; Expenses_G&amp;A_DEG- K - Fixed Assets_K_YF_Fixed Assets-12.13_addition2003 3" xfId="24870"/>
    <cellStyle name="_U - BK - Revenue, Cost &amp; Expenses Mar 7 05_BK - U - Revenue, Cost &amp; Expenses_G&amp;A_DEG- K - Fixed Assets_K_YF_Fixed Assets-12.13_Book1" xfId="24871"/>
    <cellStyle name="_U - BK - Revenue, Cost &amp; Expenses Mar 7 05_BK - U - Revenue, Cost &amp; Expenses_G&amp;A_DEG- K - Fixed Assets_K_YF_Fixed Assets-12.13_Book1 2" xfId="24872"/>
    <cellStyle name="_U - BK - Revenue, Cost &amp; Expenses Mar 7 05_BK - U - Revenue, Cost &amp; Expenses_G&amp;A_DEG- K - Fixed Assets_K_YF_Fixed Assets-12.13_Book1 3" xfId="24874"/>
    <cellStyle name="_U - BK - Revenue, Cost &amp; Expenses Mar 7 05_BK - U - Revenue, Cost &amp; Expenses_G&amp;A_DEG- K - Fixed Assets_K_YF_Fixed Assets-12.13_D" xfId="24876"/>
    <cellStyle name="_U - BK - Revenue, Cost &amp; Expenses Mar 7 05_BK - U - Revenue, Cost &amp; Expenses_G&amp;A_DEG- K - Fixed Assets_K_YF_Fixed Assets-12.13_D 2" xfId="24877"/>
    <cellStyle name="_U - BK - Revenue, Cost &amp; Expenses Mar 7 05_BK - U - Revenue, Cost &amp; Expenses_G&amp;A_DEG- K - Fixed Assets_K_YF_Fixed Assets-12.13_D 3" xfId="20205"/>
    <cellStyle name="_U - BK - Revenue, Cost &amp; Expenses Mar 7 05_BK - U - Revenue, Cost &amp; Expenses_G&amp;A_DEG- K - Fixed Assets_K_YF_Fixed Assets-12.13_K_YF_Fixed Assets-12.22" xfId="6033"/>
    <cellStyle name="_U - BK - Revenue, Cost &amp; Expenses Mar 7 05_BK - U - Revenue, Cost &amp; Expenses_G&amp;A_DEG- K - Fixed Assets_K_YF_Fixed Assets-12.13_K_YF_Fixed Assets-12.22 2" xfId="5107"/>
    <cellStyle name="_U - BK - Revenue, Cost &amp; Expenses Mar 7 05_BK - U - Revenue, Cost &amp; Expenses_G&amp;A_DEG- K - Fixed Assets_K_YF_Fixed Assets-12.13_K_YF_Fixed Assets-12.22 3" xfId="5740"/>
    <cellStyle name="_U - BK - Revenue, Cost &amp; Expenses Mar 7 05_BK - U - Revenue, Cost &amp; Expenses_G&amp;A_DEG- K - Fixed Assets_SX-FA-12.14" xfId="24879"/>
    <cellStyle name="_U - BK - Revenue, Cost &amp; Expenses Mar 7 05_BK - U - Revenue, Cost &amp; Expenses_G&amp;A_DEG- K - Fixed Assets_SX-FA-12.14 2" xfId="24880"/>
    <cellStyle name="_U - BK - Revenue, Cost &amp; Expenses Mar 7 05_BK - U - Revenue, Cost &amp; Expenses_G&amp;A_DEG- K - Fixed Assets_SX-FA-12.14 3" xfId="24881"/>
    <cellStyle name="_U - BK - Revenue, Cost &amp; Expenses Mar 7 05_BK - U - Revenue, Cost &amp; Expenses_G&amp;A_DEG- K - Fixed Assets_SX-FA-12.14_addition2003" xfId="24882"/>
    <cellStyle name="_U - BK - Revenue, Cost &amp; Expenses Mar 7 05_BK - U - Revenue, Cost &amp; Expenses_G&amp;A_DEG- K - Fixed Assets_SX-FA-12.14_addition2003 2" xfId="24883"/>
    <cellStyle name="_U - BK - Revenue, Cost &amp; Expenses Mar 7 05_BK - U - Revenue, Cost &amp; Expenses_G&amp;A_DEG- K - Fixed Assets_SX-FA-12.14_addition2003 3" xfId="23831"/>
    <cellStyle name="_U - BK - Revenue, Cost &amp; Expenses Mar 7 05_BK - U - Revenue, Cost &amp; Expenses_G&amp;A_DEG- K - Fixed Assets_SX-FA-12.14_Book1" xfId="24885"/>
    <cellStyle name="_U - BK - Revenue, Cost &amp; Expenses Mar 7 05_BK - U - Revenue, Cost &amp; Expenses_G&amp;A_DEG- K - Fixed Assets_SX-FA-12.14_Book1 2" xfId="24887"/>
    <cellStyle name="_U - BK - Revenue, Cost &amp; Expenses Mar 7 05_BK - U - Revenue, Cost &amp; Expenses_G&amp;A_DEG- K - Fixed Assets_SX-FA-12.14_Book1 3" xfId="24892"/>
    <cellStyle name="_U - BK - Revenue, Cost &amp; Expenses Mar 7 05_BK - U - Revenue, Cost &amp; Expenses_G&amp;A_DEG- K - Fixed Assets_SX-FA-12.14_D" xfId="24894"/>
    <cellStyle name="_U - BK - Revenue, Cost &amp; Expenses Mar 7 05_BK - U - Revenue, Cost &amp; Expenses_G&amp;A_DEG- K - Fixed Assets_SX-FA-12.14_D 2" xfId="24896"/>
    <cellStyle name="_U - BK - Revenue, Cost &amp; Expenses Mar 7 05_BK - U - Revenue, Cost &amp; Expenses_G&amp;A_DEG- K - Fixed Assets_SX-FA-12.14_D 3" xfId="24899"/>
    <cellStyle name="_U - BK - Revenue, Cost &amp; Expenses Mar 7 05_BK - U - Revenue, Cost &amp; Expenses_G&amp;A_DEG- K - Fixed Assets_SX-FA-12.14_K_YF_Fixed Assets-12.22" xfId="19424"/>
    <cellStyle name="_U - BK - Revenue, Cost &amp; Expenses Mar 7 05_BK - U - Revenue, Cost &amp; Expenses_G&amp;A_DEG- K - Fixed Assets_SX-FA-12.14_K_YF_Fixed Assets-12.22 2" xfId="24901"/>
    <cellStyle name="_U - BK - Revenue, Cost &amp; Expenses Mar 7 05_BK - U - Revenue, Cost &amp; Expenses_G&amp;A_DEG- K - Fixed Assets_SX-FA-12.14_K_YF_Fixed Assets-12.22 3" xfId="24904"/>
    <cellStyle name="_U - BK - Revenue, Cost &amp; Expenses Mar 7 05_BK - U - Revenue, Cost &amp; Expenses_G&amp;A_DEG- K - Fixed Assets_YF_K_Fixed assets" xfId="17086"/>
    <cellStyle name="_U - BK - Revenue, Cost &amp; Expenses Mar 7 05_BK - U - Revenue, Cost &amp; Expenses_G&amp;A_DEG- K - Fixed Assets_YF_K_Fixed Assets 03 &amp; 04" xfId="7081"/>
    <cellStyle name="_U - BK - Revenue, Cost &amp; Expenses Mar 7 05_BK - U - Revenue, Cost &amp; Expenses_G&amp;A_DEG- K - Fixed Assets_YF_K_Fixed Assets 03 &amp; 04 2" xfId="1243"/>
    <cellStyle name="_U - BK - Revenue, Cost &amp; Expenses Mar 7 05_BK - U - Revenue, Cost &amp; Expenses_G&amp;A_DEG- K - Fixed Assets_YF_K_Fixed Assets 03 &amp; 04 3" xfId="24907"/>
    <cellStyle name="_U - BK - Revenue, Cost &amp; Expenses Mar 7 05_BK - U - Revenue, Cost &amp; Expenses_G&amp;A_DEG- K - Fixed Assets_YF_K_Fixed Assets 03 &amp; 04_addition2003" xfId="24908"/>
    <cellStyle name="_U - BK - Revenue, Cost &amp; Expenses Mar 7 05_BK - U - Revenue, Cost &amp; Expenses_G&amp;A_DEG- K - Fixed Assets_YF_K_Fixed Assets 03 &amp; 04_addition2003 2" xfId="24911"/>
    <cellStyle name="_U - BK - Revenue, Cost &amp; Expenses Mar 7 05_BK - U - Revenue, Cost &amp; Expenses_G&amp;A_DEG- K - Fixed Assets_YF_K_Fixed Assets 03 &amp; 04_addition2003 3" xfId="24912"/>
    <cellStyle name="_U - BK - Revenue, Cost &amp; Expenses Mar 7 05_BK - U - Revenue, Cost &amp; Expenses_G&amp;A_DEG- K - Fixed Assets_YF_K_Fixed Assets 03 &amp; 04_Book1" xfId="24668"/>
    <cellStyle name="_U - BK - Revenue, Cost &amp; Expenses Mar 7 05_BK - U - Revenue, Cost &amp; Expenses_G&amp;A_DEG- K - Fixed Assets_YF_K_Fixed Assets 03 &amp; 04_Book1 2" xfId="9775"/>
    <cellStyle name="_U - BK - Revenue, Cost &amp; Expenses Mar 7 05_BK - U - Revenue, Cost &amp; Expenses_G&amp;A_DEG- K - Fixed Assets_YF_K_Fixed Assets 03 &amp; 04_Book1 3" xfId="24914"/>
    <cellStyle name="_U - BK - Revenue, Cost &amp; Expenses Mar 7 05_BK - U - Revenue, Cost &amp; Expenses_G&amp;A_DEG- K - Fixed Assets_YF_K_Fixed Assets 03 &amp; 04_D" xfId="24915"/>
    <cellStyle name="_U - BK - Revenue, Cost &amp; Expenses Mar 7 05_BK - U - Revenue, Cost &amp; Expenses_G&amp;A_DEG- K - Fixed Assets_YF_K_Fixed Assets 03 &amp; 04_D 2" xfId="8298"/>
    <cellStyle name="_U - BK - Revenue, Cost &amp; Expenses Mar 7 05_BK - U - Revenue, Cost &amp; Expenses_G&amp;A_DEG- K - Fixed Assets_YF_K_Fixed Assets 03 &amp; 04_D 3" xfId="15697"/>
    <cellStyle name="_U - BK - Revenue, Cost &amp; Expenses Mar 7 05_BK - U - Revenue, Cost &amp; Expenses_G&amp;A_DEG- K - Fixed Assets_YF_K_Fixed Assets 03 &amp; 04_K_YF_Fixed Assets-12.22" xfId="19721"/>
    <cellStyle name="_U - BK - Revenue, Cost &amp; Expenses Mar 7 05_BK - U - Revenue, Cost &amp; Expenses_G&amp;A_DEG- K - Fixed Assets_YF_K_Fixed Assets 03 &amp; 04_K_YF_Fixed Assets-12.22 2" xfId="5238"/>
    <cellStyle name="_U - BK - Revenue, Cost &amp; Expenses Mar 7 05_BK - U - Revenue, Cost &amp; Expenses_G&amp;A_DEG- K - Fixed Assets_YF_K_Fixed Assets 03 &amp; 04_K_YF_Fixed Assets-12.22 3" xfId="3558"/>
    <cellStyle name="_U - BK - Revenue, Cost &amp; Expenses Mar 7 05_BK - U - Revenue, Cost &amp; Expenses_G&amp;A_DEG- K - Fixed Assets_YF_K_Fixed Assets 03 &amp; 04-1" xfId="15423"/>
    <cellStyle name="_U - BK - Revenue, Cost &amp; Expenses Mar 7 05_BK - U - Revenue, Cost &amp; Expenses_G&amp;A_DEG- K - Fixed Assets_YF_K_Fixed Assets 03 &amp; 04-1 2" xfId="21012"/>
    <cellStyle name="_U - BK - Revenue, Cost &amp; Expenses Mar 7 05_BK - U - Revenue, Cost &amp; Expenses_G&amp;A_DEG- K - Fixed Assets_YF_K_Fixed Assets 03 &amp; 04-1 3" xfId="24917"/>
    <cellStyle name="_U - BK - Revenue, Cost &amp; Expenses Mar 7 05_BK - U - Revenue, Cost &amp; Expenses_G&amp;A_DEG- K - Fixed Assets_YF_K_Fixed Assets 03 &amp; 04-1_addition2003" xfId="24918"/>
    <cellStyle name="_U - BK - Revenue, Cost &amp; Expenses Mar 7 05_BK - U - Revenue, Cost &amp; Expenses_G&amp;A_DEG- K - Fixed Assets_YF_K_Fixed Assets 03 &amp; 04-1_addition2003 2" xfId="24919"/>
    <cellStyle name="_U - BK - Revenue, Cost &amp; Expenses Mar 7 05_BK - U - Revenue, Cost &amp; Expenses_G&amp;A_DEG- K - Fixed Assets_YF_K_Fixed Assets 03 &amp; 04-1_addition2003 3" xfId="24920"/>
    <cellStyle name="_U - BK - Revenue, Cost &amp; Expenses Mar 7 05_BK - U - Revenue, Cost &amp; Expenses_G&amp;A_DEG- K - Fixed Assets_YF_K_Fixed Assets 03 &amp; 04-1_Book1" xfId="24921"/>
    <cellStyle name="_U - BK - Revenue, Cost &amp; Expenses Mar 7 05_BK - U - Revenue, Cost &amp; Expenses_G&amp;A_DEG- K - Fixed Assets_YF_K_Fixed Assets 03 &amp; 04-1_Book1 2" xfId="6558"/>
    <cellStyle name="_U - BK - Revenue, Cost &amp; Expenses Mar 7 05_BK - U - Revenue, Cost &amp; Expenses_G&amp;A_DEG- K - Fixed Assets_YF_K_Fixed Assets 03 &amp; 04-1_Book1 3" xfId="24922"/>
    <cellStyle name="_U - BK - Revenue, Cost &amp; Expenses Mar 7 05_BK - U - Revenue, Cost &amp; Expenses_G&amp;A_DEG- K - Fixed Assets_YF_K_Fixed Assets 03 &amp; 04-1_D" xfId="24923"/>
    <cellStyle name="_U - BK - Revenue, Cost &amp; Expenses Mar 7 05_BK - U - Revenue, Cost &amp; Expenses_G&amp;A_DEG- K - Fixed Assets_YF_K_Fixed Assets 03 &amp; 04-1_D 2" xfId="24924"/>
    <cellStyle name="_U - BK - Revenue, Cost &amp; Expenses Mar 7 05_BK - U - Revenue, Cost &amp; Expenses_G&amp;A_DEG- K - Fixed Assets_YF_K_Fixed Assets 03 &amp; 04-1_D 3" xfId="24925"/>
    <cellStyle name="_U - BK - Revenue, Cost &amp; Expenses Mar 7 05_BK - U - Revenue, Cost &amp; Expenses_G&amp;A_DEG- K - Fixed Assets_YF_K_Fixed Assets 03 &amp; 04-1_K_YF_Fixed Assets-12.22" xfId="20879"/>
    <cellStyle name="_U - BK - Revenue, Cost &amp; Expenses Mar 7 05_BK - U - Revenue, Cost &amp; Expenses_G&amp;A_DEG- K - Fixed Assets_YF_K_Fixed Assets 03 &amp; 04-1_K_YF_Fixed Assets-12.22 2" xfId="24926"/>
    <cellStyle name="_U - BK - Revenue, Cost &amp; Expenses Mar 7 05_BK - U - Revenue, Cost &amp; Expenses_G&amp;A_DEG- K - Fixed Assets_YF_K_Fixed Assets 03 &amp; 04-1_K_YF_Fixed Assets-12.22 3" xfId="24927"/>
    <cellStyle name="_U - BK - Revenue, Cost &amp; Expenses Mar 7 05_BK - U - Revenue, Cost &amp; Expenses_G&amp;A_DEG- K - Fixed Assets_YF_K_Fixed Assets 03 &amp; 04-2" xfId="21014"/>
    <cellStyle name="_U - BK - Revenue, Cost &amp; Expenses Mar 7 05_BK - U - Revenue, Cost &amp; Expenses_G&amp;A_DEG- K - Fixed Assets_YF_K_Fixed Assets 03 &amp; 04-2 2" xfId="24929"/>
    <cellStyle name="_U - BK - Revenue, Cost &amp; Expenses Mar 7 05_BK - U - Revenue, Cost &amp; Expenses_G&amp;A_DEG- K - Fixed Assets_YF_K_Fixed Assets 03 &amp; 04-2 3" xfId="24930"/>
    <cellStyle name="_U - BK - Revenue, Cost &amp; Expenses Mar 7 05_BK - U - Revenue, Cost &amp; Expenses_G&amp;A_DEG- K - Fixed Assets_YF_K_Fixed Assets 03 &amp; 04-2_addition2003" xfId="7677"/>
    <cellStyle name="_U - BK - Revenue, Cost &amp; Expenses Mar 7 05_BK - U - Revenue, Cost &amp; Expenses_G&amp;A_DEG- K - Fixed Assets_YF_K_Fixed Assets 03 &amp; 04-2_addition2003 2" xfId="4443"/>
    <cellStyle name="_U - BK - Revenue, Cost &amp; Expenses Mar 7 05_BK - U - Revenue, Cost &amp; Expenses_G&amp;A_DEG- K - Fixed Assets_YF_K_Fixed Assets 03 &amp; 04-2_addition2003 3" xfId="24931"/>
    <cellStyle name="_U - BK - Revenue, Cost &amp; Expenses Mar 7 05_BK - U - Revenue, Cost &amp; Expenses_G&amp;A_DEG- K - Fixed Assets_YF_K_Fixed Assets 03 &amp; 04-2_Book1" xfId="24932"/>
    <cellStyle name="_U - BK - Revenue, Cost &amp; Expenses Mar 7 05_BK - U - Revenue, Cost &amp; Expenses_G&amp;A_DEG- K - Fixed Assets_YF_K_Fixed Assets 03 &amp; 04-2_Book1 2" xfId="24935"/>
    <cellStyle name="_U - BK - Revenue, Cost &amp; Expenses Mar 7 05_BK - U - Revenue, Cost &amp; Expenses_G&amp;A_DEG- K - Fixed Assets_YF_K_Fixed Assets 03 &amp; 04-2_Book1 3" xfId="24940"/>
    <cellStyle name="_U - BK - Revenue, Cost &amp; Expenses Mar 7 05_BK - U - Revenue, Cost &amp; Expenses_G&amp;A_DEG- K - Fixed Assets_YF_K_Fixed Assets 03 &amp; 04-2_D" xfId="13634"/>
    <cellStyle name="_U - BK - Revenue, Cost &amp; Expenses Mar 7 05_BK - U - Revenue, Cost &amp; Expenses_G&amp;A_DEG- K - Fixed Assets_YF_K_Fixed Assets 03 &amp; 04-2_D 2" xfId="13636"/>
    <cellStyle name="_U - BK - Revenue, Cost &amp; Expenses Mar 7 05_BK - U - Revenue, Cost &amp; Expenses_G&amp;A_DEG- K - Fixed Assets_YF_K_Fixed Assets 03 &amp; 04-2_D 3" xfId="15802"/>
    <cellStyle name="_U - BK - Revenue, Cost &amp; Expenses Mar 7 05_BK - U - Revenue, Cost &amp; Expenses_G&amp;A_DEG- K - Fixed Assets_YF_K_Fixed Assets 03 &amp; 04-2_K_YF_Fixed Assets-12.22" xfId="24942"/>
    <cellStyle name="_U - BK - Revenue, Cost &amp; Expenses Mar 7 05_BK - U - Revenue, Cost &amp; Expenses_G&amp;A_DEG- K - Fixed Assets_YF_K_Fixed Assets 03 &amp; 04-2_K_YF_Fixed Assets-12.22 2" xfId="18792"/>
    <cellStyle name="_U - BK - Revenue, Cost &amp; Expenses Mar 7 05_BK - U - Revenue, Cost &amp; Expenses_G&amp;A_DEG- K - Fixed Assets_YF_K_Fixed Assets 03 &amp; 04-2_K_YF_Fixed Assets-12.22 3" xfId="24943"/>
    <cellStyle name="_U - BK - Revenue, Cost &amp; Expenses Mar 7 05_BK - U - Revenue, Cost &amp; Expenses_G&amp;A_DEG- K - Fixed Assets_YF_K_Fixed Assets 03 &amp; 04-3" xfId="24944"/>
    <cellStyle name="_U - BK - Revenue, Cost &amp; Expenses Mar 7 05_BK - U - Revenue, Cost &amp; Expenses_G&amp;A_DEG- K - Fixed Assets_YF_K_Fixed Assets 03 &amp; 04-3 2" xfId="24946"/>
    <cellStyle name="_U - BK - Revenue, Cost &amp; Expenses Mar 7 05_BK - U - Revenue, Cost &amp; Expenses_G&amp;A_DEG- K - Fixed Assets_YF_K_Fixed Assets 03 &amp; 04-3 3" xfId="24947"/>
    <cellStyle name="_U - BK - Revenue, Cost &amp; Expenses Mar 7 05_BK - U - Revenue, Cost &amp; Expenses_G&amp;A_DEG- K - Fixed Assets_YF_K_Fixed Assets 03 &amp; 04-3_addition2003" xfId="11863"/>
    <cellStyle name="_U - BK - Revenue, Cost &amp; Expenses Mar 7 05_BK - U - Revenue, Cost &amp; Expenses_G&amp;A_DEG- K - Fixed Assets_YF_K_Fixed Assets 03 &amp; 04-3_addition2003 2" xfId="712"/>
    <cellStyle name="_U - BK - Revenue, Cost &amp; Expenses Mar 7 05_BK - U - Revenue, Cost &amp; Expenses_G&amp;A_DEG- K - Fixed Assets_YF_K_Fixed Assets 03 &amp; 04-3_addition2003 3" xfId="24948"/>
    <cellStyle name="_U - BK - Revenue, Cost &amp; Expenses Mar 7 05_BK - U - Revenue, Cost &amp; Expenses_G&amp;A_DEG- K - Fixed Assets_YF_K_Fixed Assets 03 &amp; 04-3_Book1" xfId="3509"/>
    <cellStyle name="_U - BK - Revenue, Cost &amp; Expenses Mar 7 05_BK - U - Revenue, Cost &amp; Expenses_G&amp;A_DEG- K - Fixed Assets_YF_K_Fixed Assets 03 &amp; 04-3_Book1 2" xfId="1173"/>
    <cellStyle name="_U - BK - Revenue, Cost &amp; Expenses Mar 7 05_BK - U - Revenue, Cost &amp; Expenses_G&amp;A_DEG- K - Fixed Assets_YF_K_Fixed Assets 03 &amp; 04-3_Book1 3" xfId="1181"/>
    <cellStyle name="_U - BK - Revenue, Cost &amp; Expenses Mar 7 05_BK - U - Revenue, Cost &amp; Expenses_G&amp;A_DEG- K - Fixed Assets_YF_K_Fixed Assets 03 &amp; 04-3_D" xfId="19327"/>
    <cellStyle name="_U - BK - Revenue, Cost &amp; Expenses Mar 7 05_BK - U - Revenue, Cost &amp; Expenses_G&amp;A_DEG- K - Fixed Assets_YF_K_Fixed Assets 03 &amp; 04-3_D 2" xfId="24951"/>
    <cellStyle name="_U - BK - Revenue, Cost &amp; Expenses Mar 7 05_BK - U - Revenue, Cost &amp; Expenses_G&amp;A_DEG- K - Fixed Assets_YF_K_Fixed Assets 03 &amp; 04-3_D 3" xfId="24952"/>
    <cellStyle name="_U - BK - Revenue, Cost &amp; Expenses Mar 7 05_BK - U - Revenue, Cost &amp; Expenses_G&amp;A_DEG- K - Fixed Assets_YF_K_Fixed Assets 03 &amp; 04-3_K_YF_Fixed Assets-12.22" xfId="1996"/>
    <cellStyle name="_U - BK - Revenue, Cost &amp; Expenses Mar 7 05_BK - U - Revenue, Cost &amp; Expenses_G&amp;A_DEG- K - Fixed Assets_YF_K_Fixed Assets 03 &amp; 04-3_K_YF_Fixed Assets-12.22 2" xfId="1413"/>
    <cellStyle name="_U - BK - Revenue, Cost &amp; Expenses Mar 7 05_BK - U - Revenue, Cost &amp; Expenses_G&amp;A_DEG- K - Fixed Assets_YF_K_Fixed Assets 03 &amp; 04-3_K_YF_Fixed Assets-12.22 3" xfId="24953"/>
    <cellStyle name="_U - BK - Revenue, Cost &amp; Expenses Mar 7 05_BK - U - Revenue, Cost &amp; Expenses_G&amp;A_DEG- K - Fixed Assets_YF_K_Fixed assets 10" xfId="20567"/>
    <cellStyle name="_U - BK - Revenue, Cost &amp; Expenses Mar 7 05_BK - U - Revenue, Cost &amp; Expenses_G&amp;A_DEG- K - Fixed Assets_YF_K_Fixed assets 11" xfId="808"/>
    <cellStyle name="_U - BK - Revenue, Cost &amp; Expenses Mar 7 05_BK - U - Revenue, Cost &amp; Expenses_G&amp;A_DEG- K - Fixed Assets_YF_K_Fixed assets 12" xfId="24954"/>
    <cellStyle name="_U - BK - Revenue, Cost &amp; Expenses Mar 7 05_BK - U - Revenue, Cost &amp; Expenses_G&amp;A_DEG- K - Fixed Assets_YF_K_Fixed assets 13" xfId="24956"/>
    <cellStyle name="_U - BK - Revenue, Cost &amp; Expenses Mar 7 05_BK - U - Revenue, Cost &amp; Expenses_G&amp;A_DEG- K - Fixed Assets_YF_K_Fixed assets 14" xfId="2777"/>
    <cellStyle name="_U - BK - Revenue, Cost &amp; Expenses Mar 7 05_BK - U - Revenue, Cost &amp; Expenses_G&amp;A_DEG- K - Fixed Assets_YF_K_Fixed assets 15" xfId="16866"/>
    <cellStyle name="_U - BK - Revenue, Cost &amp; Expenses Mar 7 05_BK - U - Revenue, Cost &amp; Expenses_G&amp;A_DEG- K - Fixed Assets_YF_K_Fixed assets 16" xfId="5673"/>
    <cellStyle name="_U - BK - Revenue, Cost &amp; Expenses Mar 7 05_BK - U - Revenue, Cost &amp; Expenses_G&amp;A_DEG- K - Fixed Assets_YF_K_Fixed assets 17" xfId="24958"/>
    <cellStyle name="_U - BK - Revenue, Cost &amp; Expenses Mar 7 05_BK - U - Revenue, Cost &amp; Expenses_G&amp;A_DEG- K - Fixed Assets_YF_K_Fixed assets 18" xfId="6976"/>
    <cellStyle name="_U - BK - Revenue, Cost &amp; Expenses Mar 7 05_BK - U - Revenue, Cost &amp; Expenses_G&amp;A_DEG- K - Fixed Assets_YF_K_Fixed assets 19" xfId="5899"/>
    <cellStyle name="_U - BK - Revenue, Cost &amp; Expenses Mar 7 05_BK - U - Revenue, Cost &amp; Expenses_G&amp;A_DEG- K - Fixed Assets_YF_K_Fixed assets 2" xfId="17089"/>
    <cellStyle name="_U - BK - Revenue, Cost &amp; Expenses Mar 7 05_BK - U - Revenue, Cost &amp; Expenses_G&amp;A_DEG- K - Fixed Assets_YF_K_Fixed assets 3" xfId="15468"/>
    <cellStyle name="_U - BK - Revenue, Cost &amp; Expenses Mar 7 05_BK - U - Revenue, Cost &amp; Expenses_G&amp;A_DEG- K - Fixed Assets_YF_K_Fixed assets 4" xfId="15474"/>
    <cellStyle name="_U - BK - Revenue, Cost &amp; Expenses Mar 7 05_BK - U - Revenue, Cost &amp; Expenses_G&amp;A_DEG- K - Fixed Assets_YF_K_Fixed assets 5" xfId="15479"/>
    <cellStyle name="_U - BK - Revenue, Cost &amp; Expenses Mar 7 05_BK - U - Revenue, Cost &amp; Expenses_G&amp;A_DEG- K - Fixed Assets_YF_K_Fixed assets 6" xfId="24959"/>
    <cellStyle name="_U - BK - Revenue, Cost &amp; Expenses Mar 7 05_BK - U - Revenue, Cost &amp; Expenses_G&amp;A_DEG- K - Fixed Assets_YF_K_Fixed assets 7" xfId="24960"/>
    <cellStyle name="_U - BK - Revenue, Cost &amp; Expenses Mar 7 05_BK - U - Revenue, Cost &amp; Expenses_G&amp;A_DEG- K - Fixed Assets_YF_K_Fixed assets 8" xfId="24961"/>
    <cellStyle name="_U - BK - Revenue, Cost &amp; Expenses Mar 7 05_BK - U - Revenue, Cost &amp; Expenses_G&amp;A_DEG- K - Fixed Assets_YF_K_Fixed assets 9" xfId="24962"/>
    <cellStyle name="_U - BK - Revenue, Cost &amp; Expenses Mar 7 05_BK - U - Revenue, Cost &amp; Expenses_G&amp;A_DEG- K - Fixed Assets_YF_K_Fixed assets_addition2003" xfId="6212"/>
    <cellStyle name="_U - BK - Revenue, Cost &amp; Expenses Mar 7 05_BK - U - Revenue, Cost &amp; Expenses_G&amp;A_DEG- K - Fixed Assets_YF_K_Fixed assets_addition2003 2" xfId="4610"/>
    <cellStyle name="_U - BK - Revenue, Cost &amp; Expenses Mar 7 05_BK - U - Revenue, Cost &amp; Expenses_G&amp;A_DEG- K - Fixed Assets_YF_K_Fixed assets_addition2003 3" xfId="24963"/>
    <cellStyle name="_U - BK - Revenue, Cost &amp; Expenses Mar 7 05_BK - U - Revenue, Cost &amp; Expenses_G&amp;A_DEG- K - Fixed Assets_YF_K_Fixed assets_Book1" xfId="17143"/>
    <cellStyle name="_U - BK - Revenue, Cost &amp; Expenses Mar 7 05_BK - U - Revenue, Cost &amp; Expenses_G&amp;A_DEG- K - Fixed Assets_YF_K_Fixed assets_Book1 2" xfId="24964"/>
    <cellStyle name="_U - BK - Revenue, Cost &amp; Expenses Mar 7 05_BK - U - Revenue, Cost &amp; Expenses_G&amp;A_DEG- K - Fixed Assets_YF_K_Fixed assets_Book1 3" xfId="24965"/>
    <cellStyle name="_U - BK - Revenue, Cost &amp; Expenses Mar 7 05_BK - U - Revenue, Cost &amp; Expenses_G&amp;A_DEG- K - Fixed Assets_YF_K_Fixed assets_D" xfId="24966"/>
    <cellStyle name="_U - BK - Revenue, Cost &amp; Expenses Mar 7 05_BK - U - Revenue, Cost &amp; Expenses_G&amp;A_DEG- K - Fixed Assets_YF_K_Fixed assets_D 2" xfId="24969"/>
    <cellStyle name="_U - BK - Revenue, Cost &amp; Expenses Mar 7 05_BK - U - Revenue, Cost &amp; Expenses_G&amp;A_DEG- K - Fixed Assets_YF_K_Fixed assets_D 3" xfId="24971"/>
    <cellStyle name="_U - BK - Revenue, Cost &amp; Expenses Mar 7 05_BK - U - Revenue, Cost &amp; Expenses_G&amp;A_DEG- K - Fixed Assets_YF_K_Fixed assets_K_YF_Fixed Assets-12.22" xfId="24972"/>
    <cellStyle name="_U - BK - Revenue, Cost &amp; Expenses Mar 7 05_BK - U - Revenue, Cost &amp; Expenses_G&amp;A_DEG- K - Fixed Assets_YF_K_Fixed assets_K_YF_Fixed Assets-12.22 2" xfId="24975"/>
    <cellStyle name="_U - BK - Revenue, Cost &amp; Expenses Mar 7 05_BK - U - Revenue, Cost &amp; Expenses_G&amp;A_DEG- K - Fixed Assets_YF_K_Fixed assets_K_YF_Fixed Assets-12.22 3" xfId="24978"/>
    <cellStyle name="_U - BK - Revenue, Cost &amp; Expenses Mar 7 05_BK - U - Revenue, Cost &amp; Expenses_G&amp;A_K_YF_Fixed Assets-12.22" xfId="24980"/>
    <cellStyle name="_U - BK - Revenue, Cost &amp; Expenses Mar 7 05_BK - U - Revenue, Cost &amp; Expenses_G&amp;A_K_YF_Fixed Assets-12.22 2" xfId="10016"/>
    <cellStyle name="_U - BK - Revenue, Cost &amp; Expenses Mar 7 05_BK - U - Revenue, Cost &amp; Expenses_G&amp;A_K_YF_Fixed Assets-12.22 3" xfId="10027"/>
    <cellStyle name="_U - BK - Revenue, Cost &amp; Expenses Mar 7 05_BK - U - Revenue, Cost &amp; Expenses_K_YF_Fixed Assets-12.22" xfId="7849"/>
    <cellStyle name="_U - BK - Revenue, Cost &amp; Expenses Mar 7 05_BK - U - Revenue, Cost &amp; Expenses_K_YF_Fixed Assets-12.22 2" xfId="6542"/>
    <cellStyle name="_U - BK - Revenue, Cost &amp; Expenses Mar 7 05_BK - U - Revenue, Cost &amp; Expenses_K_YF_Fixed Assets-12.22 3" xfId="24982"/>
    <cellStyle name="_U - BK - Revenue, Cost &amp; Expenses Mar 7 05_BK - U - Revenue, Cost &amp; Expenses_OS of F09" xfId="24983"/>
    <cellStyle name="_U - BK - Revenue, Cost &amp; Expenses Mar 7 05_BK - U - Revenue, Cost &amp; Expenses_OS of F09 2" xfId="24985"/>
    <cellStyle name="_U - BK - Revenue, Cost &amp; Expenses Mar 7 05_BK - U - Revenue, Cost &amp; Expenses_WPS-2002 working paper" xfId="20900"/>
    <cellStyle name="_U - BK - Revenue, Cost &amp; Expenses Mar 7 05_BK - U - Revenue, Cost &amp; Expenses_WPS-2002 working paper 2" xfId="24987"/>
    <cellStyle name="_U - BK - Revenue, Cost &amp; Expenses Mar 7 05_BK - U - Revenue, Cost &amp; Expenses_WPS-2002 working paper 3" xfId="18805"/>
    <cellStyle name="_U - BK - Revenue, Cost &amp; Expenses Mar 7 05_BK - U - Revenue, Cost &amp; Expenses_WPS-2002 working paper_addition2003" xfId="24988"/>
    <cellStyle name="_U - BK - Revenue, Cost &amp; Expenses Mar 7 05_BK - U - Revenue, Cost &amp; Expenses_WPS-2002 working paper_addition2003 2" xfId="24990"/>
    <cellStyle name="_U - BK - Revenue, Cost &amp; Expenses Mar 7 05_BK - U - Revenue, Cost &amp; Expenses_WPS-2002 working paper_addition2003 3" xfId="24995"/>
    <cellStyle name="_U - BK - Revenue, Cost &amp; Expenses Mar 7 05_BK - U - Revenue, Cost &amp; Expenses_WPS-2002 working paper_Book1" xfId="6608"/>
    <cellStyle name="_U - BK - Revenue, Cost &amp; Expenses Mar 7 05_BK - U - Revenue, Cost &amp; Expenses_WPS-2002 working paper_Book1 2" xfId="6613"/>
    <cellStyle name="_U - BK - Revenue, Cost &amp; Expenses Mar 7 05_BK - U - Revenue, Cost &amp; Expenses_WPS-2002 working paper_Book1 3" xfId="24999"/>
    <cellStyle name="_U - BK - Revenue, Cost &amp; Expenses Mar 7 05_BK - U - Revenue, Cost &amp; Expenses_WPS-2002 working paper_D" xfId="25000"/>
    <cellStyle name="_U - BK - Revenue, Cost &amp; Expenses Mar 7 05_BK - U - Revenue, Cost &amp; Expenses_WPS-2002 working paper_D 2" xfId="25001"/>
    <cellStyle name="_U - BK - Revenue, Cost &amp; Expenses Mar 7 05_BK - U - Revenue, Cost &amp; Expenses_WPS-2002 working paper_D 3" xfId="25002"/>
    <cellStyle name="_U - BK - Revenue, Cost &amp; Expenses Mar 7 05_BK - U - Revenue, Cost &amp; Expenses_WPS-2002 working paper_DEG- K - Fixed Assets" xfId="25003"/>
    <cellStyle name="_U - BK - Revenue, Cost &amp; Expenses Mar 7 05_BK - U - Revenue, Cost &amp; Expenses_WPS-2002 working paper_DEG- K - Fixed Assets 2" xfId="25004"/>
    <cellStyle name="_U - BK - Revenue, Cost &amp; Expenses Mar 7 05_BK - U - Revenue, Cost &amp; Expenses_WPS-2002 working paper_DEG- K - Fixed Assets 3" xfId="23327"/>
    <cellStyle name="_U - BK - Revenue, Cost &amp; Expenses Mar 7 05_BK - U - Revenue, Cost &amp; Expenses_WPS-2002 working paper_DEG- K - Fixed Assets_K_YF_Fixed Assets-12.13" xfId="25005"/>
    <cellStyle name="_U - BK - Revenue, Cost &amp; Expenses Mar 7 05_BK - U - Revenue, Cost &amp; Expenses_WPS-2002 working paper_DEG- K - Fixed Assets_K_YF_Fixed Assets-12.13 2" xfId="25006"/>
    <cellStyle name="_U - BK - Revenue, Cost &amp; Expenses Mar 7 05_BK - U - Revenue, Cost &amp; Expenses_WPS-2002 working paper_DEG- K - Fixed Assets_K_YF_Fixed Assets-12.13 3" xfId="11914"/>
    <cellStyle name="_U - BK - Revenue, Cost &amp; Expenses Mar 7 05_BK - U - Revenue, Cost &amp; Expenses_WPS-2002 working paper_DEG- K - Fixed Assets_K_YF_Fixed Assets-12.13_addition2003" xfId="2026"/>
    <cellStyle name="_U - BK - Revenue, Cost &amp; Expenses Mar 7 05_BK - U - Revenue, Cost &amp; Expenses_WPS-2002 working paper_DEG- K - Fixed Assets_K_YF_Fixed Assets-12.13_addition2003 2" xfId="8615"/>
    <cellStyle name="_U - BK - Revenue, Cost &amp; Expenses Mar 7 05_BK - U - Revenue, Cost &amp; Expenses_WPS-2002 working paper_DEG- K - Fixed Assets_K_YF_Fixed Assets-12.13_addition2003 3" xfId="25008"/>
    <cellStyle name="_U - BK - Revenue, Cost &amp; Expenses Mar 7 05_BK - U - Revenue, Cost &amp; Expenses_WPS-2002 working paper_DEG- K - Fixed Assets_K_YF_Fixed Assets-12.13_Book1" xfId="25010"/>
    <cellStyle name="_U - BK - Revenue, Cost &amp; Expenses Mar 7 05_BK - U - Revenue, Cost &amp; Expenses_WPS-2002 working paper_DEG- K - Fixed Assets_K_YF_Fixed Assets-12.13_Book1 2" xfId="25011"/>
    <cellStyle name="_U - BK - Revenue, Cost &amp; Expenses Mar 7 05_BK - U - Revenue, Cost &amp; Expenses_WPS-2002 working paper_DEG- K - Fixed Assets_K_YF_Fixed Assets-12.13_Book1 3" xfId="6260"/>
    <cellStyle name="_U - BK - Revenue, Cost &amp; Expenses Mar 7 05_BK - U - Revenue, Cost &amp; Expenses_WPS-2002 working paper_DEG- K - Fixed Assets_K_YF_Fixed Assets-12.13_D" xfId="16771"/>
    <cellStyle name="_U - BK - Revenue, Cost &amp; Expenses Mar 7 05_BK - U - Revenue, Cost &amp; Expenses_WPS-2002 working paper_DEG- K - Fixed Assets_K_YF_Fixed Assets-12.13_D 2" xfId="16773"/>
    <cellStyle name="_U - BK - Revenue, Cost &amp; Expenses Mar 7 05_BK - U - Revenue, Cost &amp; Expenses_WPS-2002 working paper_DEG- K - Fixed Assets_K_YF_Fixed Assets-12.13_D 3" xfId="25012"/>
    <cellStyle name="_U - BK - Revenue, Cost &amp; Expenses Mar 7 05_BK - U - Revenue, Cost &amp; Expenses_WPS-2002 working paper_DEG- K - Fixed Assets_K_YF_Fixed Assets-12.13_K_YF_Fixed Assets-12.22" xfId="25013"/>
    <cellStyle name="_U - BK - Revenue, Cost &amp; Expenses Mar 7 05_BK - U - Revenue, Cost &amp; Expenses_WPS-2002 working paper_DEG- K - Fixed Assets_K_YF_Fixed Assets-12.13_K_YF_Fixed Assets-12.22 2" xfId="17318"/>
    <cellStyle name="_U - BK - Revenue, Cost &amp; Expenses Mar 7 05_BK - U - Revenue, Cost &amp; Expenses_WPS-2002 working paper_DEG- K - Fixed Assets_K_YF_Fixed Assets-12.13_K_YF_Fixed Assets-12.22 3" xfId="25014"/>
    <cellStyle name="_U - BK - Revenue, Cost &amp; Expenses Mar 7 05_BK - U - Revenue, Cost &amp; Expenses_WPS-2002 working paper_DEG- K - Fixed Assets_SX-FA-12.14" xfId="17006"/>
    <cellStyle name="_U - BK - Revenue, Cost &amp; Expenses Mar 7 05_BK - U - Revenue, Cost &amp; Expenses_WPS-2002 working paper_DEG- K - Fixed Assets_SX-FA-12.14 2" xfId="17009"/>
    <cellStyle name="_U - BK - Revenue, Cost &amp; Expenses Mar 7 05_BK - U - Revenue, Cost &amp; Expenses_WPS-2002 working paper_DEG- K - Fixed Assets_SX-FA-12.14 3" xfId="17012"/>
    <cellStyle name="_U - BK - Revenue, Cost &amp; Expenses Mar 7 05_BK - U - Revenue, Cost &amp; Expenses_WPS-2002 working paper_DEG- K - Fixed Assets_SX-FA-12.14_addition2003" xfId="25015"/>
    <cellStyle name="_U - BK - Revenue, Cost &amp; Expenses Mar 7 05_BK - U - Revenue, Cost &amp; Expenses_WPS-2002 working paper_DEG- K - Fixed Assets_SX-FA-12.14_addition2003 2" xfId="1655"/>
    <cellStyle name="_U - BK - Revenue, Cost &amp; Expenses Mar 7 05_BK - U - Revenue, Cost &amp; Expenses_WPS-2002 working paper_DEG- K - Fixed Assets_SX-FA-12.14_addition2003 3" xfId="1686"/>
    <cellStyle name="_U - BK - Revenue, Cost &amp; Expenses Mar 7 05_BK - U - Revenue, Cost &amp; Expenses_WPS-2002 working paper_DEG- K - Fixed Assets_SX-FA-12.14_Book1" xfId="17805"/>
    <cellStyle name="_U - BK - Revenue, Cost &amp; Expenses Mar 7 05_BK - U - Revenue, Cost &amp; Expenses_WPS-2002 working paper_DEG- K - Fixed Assets_SX-FA-12.14_Book1 2" xfId="11688"/>
    <cellStyle name="_U - BK - Revenue, Cost &amp; Expenses Mar 7 05_BK - U - Revenue, Cost &amp; Expenses_WPS-2002 working paper_DEG- K - Fixed Assets_SX-FA-12.14_Book1 3" xfId="25016"/>
    <cellStyle name="_U - BK - Revenue, Cost &amp; Expenses Mar 7 05_BK - U - Revenue, Cost &amp; Expenses_WPS-2002 working paper_DEG- K - Fixed Assets_SX-FA-12.14_D" xfId="8139"/>
    <cellStyle name="_U - BK - Revenue, Cost &amp; Expenses Mar 7 05_BK - U - Revenue, Cost &amp; Expenses_WPS-2002 working paper_DEG- K - Fixed Assets_SX-FA-12.14_D 2" xfId="25017"/>
    <cellStyle name="_U - BK - Revenue, Cost &amp; Expenses Mar 7 05_BK - U - Revenue, Cost &amp; Expenses_WPS-2002 working paper_DEG- K - Fixed Assets_SX-FA-12.14_D 3" xfId="17043"/>
    <cellStyle name="_U - BK - Revenue, Cost &amp; Expenses Mar 7 05_BK - U - Revenue, Cost &amp; Expenses_WPS-2002 working paper_DEG- K - Fixed Assets_SX-FA-12.14_K_YF_Fixed Assets-12.22" xfId="13060"/>
    <cellStyle name="_U - BK - Revenue, Cost &amp; Expenses Mar 7 05_BK - U - Revenue, Cost &amp; Expenses_WPS-2002 working paper_DEG- K - Fixed Assets_SX-FA-12.14_K_YF_Fixed Assets-12.22 2" xfId="11706"/>
    <cellStyle name="_U - BK - Revenue, Cost &amp; Expenses Mar 7 05_BK - U - Revenue, Cost &amp; Expenses_WPS-2002 working paper_DEG- K - Fixed Assets_SX-FA-12.14_K_YF_Fixed Assets-12.22 3" xfId="14175"/>
    <cellStyle name="_U - BK - Revenue, Cost &amp; Expenses Mar 7 05_BK - U - Revenue, Cost &amp; Expenses_WPS-2002 working paper_DEG- K - Fixed Assets_YF_K_Fixed assets" xfId="21216"/>
    <cellStyle name="_U - BK - Revenue, Cost &amp; Expenses Mar 7 05_BK - U - Revenue, Cost &amp; Expenses_WPS-2002 working paper_DEG- K - Fixed Assets_YF_K_Fixed Assets 03 &amp; 04" xfId="21183"/>
    <cellStyle name="_U - BK - Revenue, Cost &amp; Expenses Mar 7 05_BK - U - Revenue, Cost &amp; Expenses_WPS-2002 working paper_DEG- K - Fixed Assets_YF_K_Fixed Assets 03 &amp; 04 2" xfId="21185"/>
    <cellStyle name="_U - BK - Revenue, Cost &amp; Expenses Mar 7 05_BK - U - Revenue, Cost &amp; Expenses_WPS-2002 working paper_DEG- K - Fixed Assets_YF_K_Fixed Assets 03 &amp; 04 3" xfId="25018"/>
    <cellStyle name="_U - BK - Revenue, Cost &amp; Expenses Mar 7 05_BK - U - Revenue, Cost &amp; Expenses_WPS-2002 working paper_DEG- K - Fixed Assets_YF_K_Fixed Assets 03 &amp; 04_addition2003" xfId="25020"/>
    <cellStyle name="_U - BK - Revenue, Cost &amp; Expenses Mar 7 05_BK - U - Revenue, Cost &amp; Expenses_WPS-2002 working paper_DEG- K - Fixed Assets_YF_K_Fixed Assets 03 &amp; 04_addition2003 2" xfId="25022"/>
    <cellStyle name="_U - BK - Revenue, Cost &amp; Expenses Mar 7 05_BK - U - Revenue, Cost &amp; Expenses_WPS-2002 working paper_DEG- K - Fixed Assets_YF_K_Fixed Assets 03 &amp; 04_addition2003 3" xfId="25023"/>
    <cellStyle name="_U - BK - Revenue, Cost &amp; Expenses Mar 7 05_BK - U - Revenue, Cost &amp; Expenses_WPS-2002 working paper_DEG- K - Fixed Assets_YF_K_Fixed Assets 03 &amp; 04_Book1" xfId="25025"/>
    <cellStyle name="_U - BK - Revenue, Cost &amp; Expenses Mar 7 05_BK - U - Revenue, Cost &amp; Expenses_WPS-2002 working paper_DEG- K - Fixed Assets_YF_K_Fixed Assets 03 &amp; 04_Book1 2" xfId="25026"/>
    <cellStyle name="_U - BK - Revenue, Cost &amp; Expenses Mar 7 05_BK - U - Revenue, Cost &amp; Expenses_WPS-2002 working paper_DEG- K - Fixed Assets_YF_K_Fixed Assets 03 &amp; 04_Book1 3" xfId="25027"/>
    <cellStyle name="_U - BK - Revenue, Cost &amp; Expenses Mar 7 05_BK - U - Revenue, Cost &amp; Expenses_WPS-2002 working paper_DEG- K - Fixed Assets_YF_K_Fixed Assets 03 &amp; 04_D" xfId="25028"/>
    <cellStyle name="_U - BK - Revenue, Cost &amp; Expenses Mar 7 05_BK - U - Revenue, Cost &amp; Expenses_WPS-2002 working paper_DEG- K - Fixed Assets_YF_K_Fixed Assets 03 &amp; 04_D 2" xfId="23708"/>
    <cellStyle name="_U - BK - Revenue, Cost &amp; Expenses Mar 7 05_BK - U - Revenue, Cost &amp; Expenses_WPS-2002 working paper_DEG- K - Fixed Assets_YF_K_Fixed Assets 03 &amp; 04_D 3" xfId="25030"/>
    <cellStyle name="_U - BK - Revenue, Cost &amp; Expenses Mar 7 05_BK - U - Revenue, Cost &amp; Expenses_WPS-2002 working paper_DEG- K - Fixed Assets_YF_K_Fixed Assets 03 &amp; 04_K_YF_Fixed Assets-12.22" xfId="25031"/>
    <cellStyle name="_U - BK - Revenue, Cost &amp; Expenses Mar 7 05_BK - U - Revenue, Cost &amp; Expenses_WPS-2002 working paper_DEG- K - Fixed Assets_YF_K_Fixed Assets 03 &amp; 04_K_YF_Fixed Assets-12.22 2" xfId="24252"/>
    <cellStyle name="_U - BK - Revenue, Cost &amp; Expenses Mar 7 05_BK - U - Revenue, Cost &amp; Expenses_WPS-2002 working paper_DEG- K - Fixed Assets_YF_K_Fixed Assets 03 &amp; 04_K_YF_Fixed Assets-12.22 3" xfId="25032"/>
    <cellStyle name="_U - BK - Revenue, Cost &amp; Expenses Mar 7 05_BK - U - Revenue, Cost &amp; Expenses_WPS-2002 working paper_DEG- K - Fixed Assets_YF_K_Fixed Assets 03 &amp; 04-1" xfId="25034"/>
    <cellStyle name="_U - BK - Revenue, Cost &amp; Expenses Mar 7 05_BK - U - Revenue, Cost &amp; Expenses_WPS-2002 working paper_DEG- K - Fixed Assets_YF_K_Fixed Assets 03 &amp; 04-1 2" xfId="25038"/>
    <cellStyle name="_U - BK - Revenue, Cost &amp; Expenses Mar 7 05_BK - U - Revenue, Cost &amp; Expenses_WPS-2002 working paper_DEG- K - Fixed Assets_YF_K_Fixed Assets 03 &amp; 04-1 3" xfId="25041"/>
    <cellStyle name="_U - BK - Revenue, Cost &amp; Expenses Mar 7 05_BK - U - Revenue, Cost &amp; Expenses_WPS-2002 working paper_DEG- K - Fixed Assets_YF_K_Fixed Assets 03 &amp; 04-1_addition2003" xfId="25043"/>
    <cellStyle name="_U - BK - Revenue, Cost &amp; Expenses Mar 7 05_BK - U - Revenue, Cost &amp; Expenses_WPS-2002 working paper_DEG- K - Fixed Assets_YF_K_Fixed Assets 03 &amp; 04-1_addition2003 2" xfId="25046"/>
    <cellStyle name="_U - BK - Revenue, Cost &amp; Expenses Mar 7 05_BK - U - Revenue, Cost &amp; Expenses_WPS-2002 working paper_DEG- K - Fixed Assets_YF_K_Fixed Assets 03 &amp; 04-1_addition2003 3" xfId="1161"/>
    <cellStyle name="_U - BK - Revenue, Cost &amp; Expenses Mar 7 05_BK - U - Revenue, Cost &amp; Expenses_WPS-2002 working paper_DEG- K - Fixed Assets_YF_K_Fixed Assets 03 &amp; 04-1_Book1" xfId="3980"/>
    <cellStyle name="_U - BK - Revenue, Cost &amp; Expenses Mar 7 05_BK - U - Revenue, Cost &amp; Expenses_WPS-2002 working paper_DEG- K - Fixed Assets_YF_K_Fixed Assets 03 &amp; 04-1_Book1 2" xfId="17150"/>
    <cellStyle name="_U - BK - Revenue, Cost &amp; Expenses Mar 7 05_BK - U - Revenue, Cost &amp; Expenses_WPS-2002 working paper_DEG- K - Fixed Assets_YF_K_Fixed Assets 03 &amp; 04-1_Book1 3" xfId="25048"/>
    <cellStyle name="_U - BK - Revenue, Cost &amp; Expenses Mar 7 05_BK - U - Revenue, Cost &amp; Expenses_WPS-2002 working paper_DEG- K - Fixed Assets_YF_K_Fixed Assets 03 &amp; 04-1_D" xfId="25049"/>
    <cellStyle name="_U - BK - Revenue, Cost &amp; Expenses Mar 7 05_BK - U - Revenue, Cost &amp; Expenses_WPS-2002 working paper_DEG- K - Fixed Assets_YF_K_Fixed Assets 03 &amp; 04-1_D 2" xfId="25050"/>
    <cellStyle name="_U - BK - Revenue, Cost &amp; Expenses Mar 7 05_BK - U - Revenue, Cost &amp; Expenses_WPS-2002 working paper_DEG- K - Fixed Assets_YF_K_Fixed Assets 03 &amp; 04-1_D 3" xfId="25051"/>
    <cellStyle name="_U - BK - Revenue, Cost &amp; Expenses Mar 7 05_BK - U - Revenue, Cost &amp; Expenses_WPS-2002 working paper_DEG- K - Fixed Assets_YF_K_Fixed Assets 03 &amp; 04-1_K_YF_Fixed Assets-12.22" xfId="10508"/>
    <cellStyle name="_U - BK - Revenue, Cost &amp; Expenses Mar 7 05_BK - U - Revenue, Cost &amp; Expenses_WPS-2002 working paper_DEG- K - Fixed Assets_YF_K_Fixed Assets 03 &amp; 04-1_K_YF_Fixed Assets-12.22 2" xfId="8909"/>
    <cellStyle name="_U - BK - Revenue, Cost &amp; Expenses Mar 7 05_BK - U - Revenue, Cost &amp; Expenses_WPS-2002 working paper_DEG- K - Fixed Assets_YF_K_Fixed Assets 03 &amp; 04-1_K_YF_Fixed Assets-12.22 3" xfId="2722"/>
    <cellStyle name="_U - BK - Revenue, Cost &amp; Expenses Mar 7 05_BK - U - Revenue, Cost &amp; Expenses_WPS-2002 working paper_DEG- K - Fixed Assets_YF_K_Fixed Assets 03 &amp; 04-2" xfId="12468"/>
    <cellStyle name="_U - BK - Revenue, Cost &amp; Expenses Mar 7 05_BK - U - Revenue, Cost &amp; Expenses_WPS-2002 working paper_DEG- K - Fixed Assets_YF_K_Fixed Assets 03 &amp; 04-2 2" xfId="25052"/>
    <cellStyle name="_U - BK - Revenue, Cost &amp; Expenses Mar 7 05_BK - U - Revenue, Cost &amp; Expenses_WPS-2002 working paper_DEG- K - Fixed Assets_YF_K_Fixed Assets 03 &amp; 04-2 3" xfId="25054"/>
    <cellStyle name="_U - BK - Revenue, Cost &amp; Expenses Mar 7 05_BK - U - Revenue, Cost &amp; Expenses_WPS-2002 working paper_DEG- K - Fixed Assets_YF_K_Fixed Assets 03 &amp; 04-2_addition2003" xfId="25057"/>
    <cellStyle name="_U - BK - Revenue, Cost &amp; Expenses Mar 7 05_BK - U - Revenue, Cost &amp; Expenses_WPS-2002 working paper_DEG- K - Fixed Assets_YF_K_Fixed Assets 03 &amp; 04-2_addition2003 2" xfId="24535"/>
    <cellStyle name="_U - BK - Revenue, Cost &amp; Expenses Mar 7 05_BK - U - Revenue, Cost &amp; Expenses_WPS-2002 working paper_DEG- K - Fixed Assets_YF_K_Fixed Assets 03 &amp; 04-2_addition2003 3" xfId="25058"/>
    <cellStyle name="_U - BK - Revenue, Cost &amp; Expenses Mar 7 05_BK - U - Revenue, Cost &amp; Expenses_WPS-2002 working paper_DEG- K - Fixed Assets_YF_K_Fixed Assets 03 &amp; 04-2_Book1" xfId="25059"/>
    <cellStyle name="_U - BK - Revenue, Cost &amp; Expenses Mar 7 05_BK - U - Revenue, Cost &amp; Expenses_WPS-2002 working paper_DEG- K - Fixed Assets_YF_K_Fixed Assets 03 &amp; 04-2_Book1 2" xfId="25061"/>
    <cellStyle name="_U - BK - Revenue, Cost &amp; Expenses Mar 7 05_BK - U - Revenue, Cost &amp; Expenses_WPS-2002 working paper_DEG- K - Fixed Assets_YF_K_Fixed Assets 03 &amp; 04-2_Book1 3" xfId="22059"/>
    <cellStyle name="_U - BK - Revenue, Cost &amp; Expenses Mar 7 05_BK - U - Revenue, Cost &amp; Expenses_WPS-2002 working paper_DEG- K - Fixed Assets_YF_K_Fixed Assets 03 &amp; 04-2_D" xfId="25064"/>
    <cellStyle name="_U - BK - Revenue, Cost &amp; Expenses Mar 7 05_BK - U - Revenue, Cost &amp; Expenses_WPS-2002 working paper_DEG- K - Fixed Assets_YF_K_Fixed Assets 03 &amp; 04-2_D 2" xfId="25065"/>
    <cellStyle name="_U - BK - Revenue, Cost &amp; Expenses Mar 7 05_BK - U - Revenue, Cost &amp; Expenses_WPS-2002 working paper_DEG- K - Fixed Assets_YF_K_Fixed Assets 03 &amp; 04-2_D 3" xfId="3187"/>
    <cellStyle name="_U - BK - Revenue, Cost &amp; Expenses Mar 7 05_BK - U - Revenue, Cost &amp; Expenses_WPS-2002 working paper_DEG- K - Fixed Assets_YF_K_Fixed Assets 03 &amp; 04-2_K_YF_Fixed Assets-12.22" xfId="25067"/>
    <cellStyle name="_U - BK - Revenue, Cost &amp; Expenses Mar 7 05_BK - U - Revenue, Cost &amp; Expenses_WPS-2002 working paper_DEG- K - Fixed Assets_YF_K_Fixed Assets 03 &amp; 04-2_K_YF_Fixed Assets-12.22 2" xfId="23142"/>
    <cellStyle name="_U - BK - Revenue, Cost &amp; Expenses Mar 7 05_BK - U - Revenue, Cost &amp; Expenses_WPS-2002 working paper_DEG- K - Fixed Assets_YF_K_Fixed Assets 03 &amp; 04-2_K_YF_Fixed Assets-12.22 3" xfId="25068"/>
    <cellStyle name="_U - BK - Revenue, Cost &amp; Expenses Mar 7 05_BK - U - Revenue, Cost &amp; Expenses_WPS-2002 working paper_DEG- K - Fixed Assets_YF_K_Fixed Assets 03 &amp; 04-3" xfId="25069"/>
    <cellStyle name="_U - BK - Revenue, Cost &amp; Expenses Mar 7 05_BK - U - Revenue, Cost &amp; Expenses_WPS-2002 working paper_DEG- K - Fixed Assets_YF_K_Fixed Assets 03 &amp; 04-3 2" xfId="15877"/>
    <cellStyle name="_U - BK - Revenue, Cost &amp; Expenses Mar 7 05_BK - U - Revenue, Cost &amp; Expenses_WPS-2002 working paper_DEG- K - Fixed Assets_YF_K_Fixed Assets 03 &amp; 04-3 3" xfId="25072"/>
    <cellStyle name="_U - BK - Revenue, Cost &amp; Expenses Mar 7 05_BK - U - Revenue, Cost &amp; Expenses_WPS-2002 working paper_DEG- K - Fixed Assets_YF_K_Fixed Assets 03 &amp; 04-3_addition2003" xfId="25076"/>
    <cellStyle name="_U - BK - Revenue, Cost &amp; Expenses Mar 7 05_BK - U - Revenue, Cost &amp; Expenses_WPS-2002 working paper_DEG- K - Fixed Assets_YF_K_Fixed Assets 03 &amp; 04-3_addition2003 2" xfId="16292"/>
    <cellStyle name="_U - BK - Revenue, Cost &amp; Expenses Mar 7 05_BK - U - Revenue, Cost &amp; Expenses_WPS-2002 working paper_DEG- K - Fixed Assets_YF_K_Fixed Assets 03 &amp; 04-3_addition2003 3" xfId="25077"/>
    <cellStyle name="_U - BK - Revenue, Cost &amp; Expenses Mar 7 05_BK - U - Revenue, Cost &amp; Expenses_WPS-2002 working paper_DEG- K - Fixed Assets_YF_K_Fixed Assets 03 &amp; 04-3_Book1" xfId="25079"/>
    <cellStyle name="_U - BK - Revenue, Cost &amp; Expenses Mar 7 05_BK - U - Revenue, Cost &amp; Expenses_WPS-2002 working paper_DEG- K - Fixed Assets_YF_K_Fixed Assets 03 &amp; 04-3_Book1 2" xfId="25080"/>
    <cellStyle name="_U - BK - Revenue, Cost &amp; Expenses Mar 7 05_BK - U - Revenue, Cost &amp; Expenses_WPS-2002 working paper_DEG- K - Fixed Assets_YF_K_Fixed Assets 03 &amp; 04-3_Book1 3" xfId="25081"/>
    <cellStyle name="_U - BK - Revenue, Cost &amp; Expenses Mar 7 05_BK - U - Revenue, Cost &amp; Expenses_WPS-2002 working paper_DEG- K - Fixed Assets_YF_K_Fixed Assets 03 &amp; 04-3_D" xfId="19591"/>
    <cellStyle name="_U - BK - Revenue, Cost &amp; Expenses Mar 7 05_BK - U - Revenue, Cost &amp; Expenses_WPS-2002 working paper_DEG- K - Fixed Assets_YF_K_Fixed Assets 03 &amp; 04-3_D 2" xfId="3039"/>
    <cellStyle name="_U - BK - Revenue, Cost &amp; Expenses Mar 7 05_BK - U - Revenue, Cost &amp; Expenses_WPS-2002 working paper_DEG- K - Fixed Assets_YF_K_Fixed Assets 03 &amp; 04-3_D 3" xfId="3044"/>
    <cellStyle name="_U - BK - Revenue, Cost &amp; Expenses Mar 7 05_BK - U - Revenue, Cost &amp; Expenses_WPS-2002 working paper_DEG- K - Fixed Assets_YF_K_Fixed Assets 03 &amp; 04-3_K_YF_Fixed Assets-12.22" xfId="25082"/>
    <cellStyle name="_U - BK - Revenue, Cost &amp; Expenses Mar 7 05_BK - U - Revenue, Cost &amp; Expenses_WPS-2002 working paper_DEG- K - Fixed Assets_YF_K_Fixed Assets 03 &amp; 04-3_K_YF_Fixed Assets-12.22 2" xfId="24842"/>
    <cellStyle name="_U - BK - Revenue, Cost &amp; Expenses Mar 7 05_BK - U - Revenue, Cost &amp; Expenses_WPS-2002 working paper_DEG- K - Fixed Assets_YF_K_Fixed Assets 03 &amp; 04-3_K_YF_Fixed Assets-12.22 3" xfId="25083"/>
    <cellStyle name="_U - BK - Revenue, Cost &amp; Expenses Mar 7 05_BK - U - Revenue, Cost &amp; Expenses_WPS-2002 working paper_DEG- K - Fixed Assets_YF_K_Fixed assets 10" xfId="25084"/>
    <cellStyle name="_U - BK - Revenue, Cost &amp; Expenses Mar 7 05_BK - U - Revenue, Cost &amp; Expenses_WPS-2002 working paper_DEG- K - Fixed Assets_YF_K_Fixed assets 11" xfId="25087"/>
    <cellStyle name="_U - BK - Revenue, Cost &amp; Expenses Mar 7 05_BK - U - Revenue, Cost &amp; Expenses_WPS-2002 working paper_DEG- K - Fixed Assets_YF_K_Fixed assets 12" xfId="25090"/>
    <cellStyle name="_U - BK - Revenue, Cost &amp; Expenses Mar 7 05_BK - U - Revenue, Cost &amp; Expenses_WPS-2002 working paper_DEG- K - Fixed Assets_YF_K_Fixed assets 13" xfId="25093"/>
    <cellStyle name="_U - BK - Revenue, Cost &amp; Expenses Mar 7 05_BK - U - Revenue, Cost &amp; Expenses_WPS-2002 working paper_DEG- K - Fixed Assets_YF_K_Fixed assets 14" xfId="25097"/>
    <cellStyle name="_U - BK - Revenue, Cost &amp; Expenses Mar 7 05_BK - U - Revenue, Cost &amp; Expenses_WPS-2002 working paper_DEG- K - Fixed Assets_YF_K_Fixed assets 15" xfId="25103"/>
    <cellStyle name="_U - BK - Revenue, Cost &amp; Expenses Mar 7 05_BK - U - Revenue, Cost &amp; Expenses_WPS-2002 working paper_DEG- K - Fixed Assets_YF_K_Fixed assets 16" xfId="21861"/>
    <cellStyle name="_U - BK - Revenue, Cost &amp; Expenses Mar 7 05_BK - U - Revenue, Cost &amp; Expenses_WPS-2002 working paper_DEG- K - Fixed Assets_YF_K_Fixed assets 17" xfId="7599"/>
    <cellStyle name="_U - BK - Revenue, Cost &amp; Expenses Mar 7 05_BK - U - Revenue, Cost &amp; Expenses_WPS-2002 working paper_DEG- K - Fixed Assets_YF_K_Fixed assets 18" xfId="25107"/>
    <cellStyle name="_U - BK - Revenue, Cost &amp; Expenses Mar 7 05_BK - U - Revenue, Cost &amp; Expenses_WPS-2002 working paper_DEG- K - Fixed Assets_YF_K_Fixed assets 19" xfId="22915"/>
    <cellStyle name="_U - BK - Revenue, Cost &amp; Expenses Mar 7 05_BK - U - Revenue, Cost &amp; Expenses_WPS-2002 working paper_DEG- K - Fixed Assets_YF_K_Fixed assets 2" xfId="25109"/>
    <cellStyle name="_U - BK - Revenue, Cost &amp; Expenses Mar 7 05_BK - U - Revenue, Cost &amp; Expenses_WPS-2002 working paper_DEG- K - Fixed Assets_YF_K_Fixed assets 3" xfId="25110"/>
    <cellStyle name="_U - BK - Revenue, Cost &amp; Expenses Mar 7 05_BK - U - Revenue, Cost &amp; Expenses_WPS-2002 working paper_DEG- K - Fixed Assets_YF_K_Fixed assets 4" xfId="25111"/>
    <cellStyle name="_U - BK - Revenue, Cost &amp; Expenses Mar 7 05_BK - U - Revenue, Cost &amp; Expenses_WPS-2002 working paper_DEG- K - Fixed Assets_YF_K_Fixed assets 5" xfId="23396"/>
    <cellStyle name="_U - BK - Revenue, Cost &amp; Expenses Mar 7 05_BK - U - Revenue, Cost &amp; Expenses_WPS-2002 working paper_DEG- K - Fixed Assets_YF_K_Fixed assets 6" xfId="25113"/>
    <cellStyle name="_U - BK - Revenue, Cost &amp; Expenses Mar 7 05_BK - U - Revenue, Cost &amp; Expenses_WPS-2002 working paper_DEG- K - Fixed Assets_YF_K_Fixed assets 7" xfId="25115"/>
    <cellStyle name="_U - BK - Revenue, Cost &amp; Expenses Mar 7 05_BK - U - Revenue, Cost &amp; Expenses_WPS-2002 working paper_DEG- K - Fixed Assets_YF_K_Fixed assets 8" xfId="25117"/>
    <cellStyle name="_U - BK - Revenue, Cost &amp; Expenses Mar 7 05_BK - U - Revenue, Cost &amp; Expenses_WPS-2002 working paper_DEG- K - Fixed Assets_YF_K_Fixed assets 9" xfId="18689"/>
    <cellStyle name="_U - BK - Revenue, Cost &amp; Expenses Mar 7 05_BK - U - Revenue, Cost &amp; Expenses_WPS-2002 working paper_DEG- K - Fixed Assets_YF_K_Fixed assets_addition2003" xfId="25118"/>
    <cellStyle name="_U - BK - Revenue, Cost &amp; Expenses Mar 7 05_BK - U - Revenue, Cost &amp; Expenses_WPS-2002 working paper_DEG- K - Fixed Assets_YF_K_Fixed assets_addition2003 2" xfId="25119"/>
    <cellStyle name="_U - BK - Revenue, Cost &amp; Expenses Mar 7 05_BK - U - Revenue, Cost &amp; Expenses_WPS-2002 working paper_DEG- K - Fixed Assets_YF_K_Fixed assets_addition2003 3" xfId="25123"/>
    <cellStyle name="_U - BK - Revenue, Cost &amp; Expenses Mar 7 05_BK - U - Revenue, Cost &amp; Expenses_WPS-2002 working paper_DEG- K - Fixed Assets_YF_K_Fixed assets_Book1" xfId="12214"/>
    <cellStyle name="_U - BK - Revenue, Cost &amp; Expenses Mar 7 05_BK - U - Revenue, Cost &amp; Expenses_WPS-2002 working paper_DEG- K - Fixed Assets_YF_K_Fixed assets_Book1 2" xfId="25127"/>
    <cellStyle name="_U - BK - Revenue, Cost &amp; Expenses Mar 7 05_BK - U - Revenue, Cost &amp; Expenses_WPS-2002 working paper_DEG- K - Fixed Assets_YF_K_Fixed assets_Book1 3" xfId="14978"/>
    <cellStyle name="_U - BK - Revenue, Cost &amp; Expenses Mar 7 05_BK - U - Revenue, Cost &amp; Expenses_WPS-2002 working paper_DEG- K - Fixed Assets_YF_K_Fixed assets_D" xfId="25129"/>
    <cellStyle name="_U - BK - Revenue, Cost &amp; Expenses Mar 7 05_BK - U - Revenue, Cost &amp; Expenses_WPS-2002 working paper_DEG- K - Fixed Assets_YF_K_Fixed assets_D 2" xfId="25131"/>
    <cellStyle name="_U - BK - Revenue, Cost &amp; Expenses Mar 7 05_BK - U - Revenue, Cost &amp; Expenses_WPS-2002 working paper_DEG- K - Fixed Assets_YF_K_Fixed assets_D 3" xfId="25133"/>
    <cellStyle name="_U - BK - Revenue, Cost &amp; Expenses Mar 7 05_BK - U - Revenue, Cost &amp; Expenses_WPS-2002 working paper_DEG- K - Fixed Assets_YF_K_Fixed assets_K_YF_Fixed Assets-12.22" xfId="5269"/>
    <cellStyle name="_U - BK - Revenue, Cost &amp; Expenses Mar 7 05_BK - U - Revenue, Cost &amp; Expenses_WPS-2002 working paper_DEG- K - Fixed Assets_YF_K_Fixed assets_K_YF_Fixed Assets-12.22 2" xfId="25134"/>
    <cellStyle name="_U - BK - Revenue, Cost &amp; Expenses Mar 7 05_BK - U - Revenue, Cost &amp; Expenses_WPS-2002 working paper_DEG- K - Fixed Assets_YF_K_Fixed assets_K_YF_Fixed Assets-12.22 3" xfId="6071"/>
    <cellStyle name="_U - BK - Revenue, Cost &amp; Expenses Mar 7 05_BK - U - Revenue, Cost &amp; Expenses_WPS-2002 working paper_K_YF_Fixed Assets-12.22" xfId="25135"/>
    <cellStyle name="_U - BK - Revenue, Cost &amp; Expenses Mar 7 05_BK - U - Revenue, Cost &amp; Expenses_WPS-2002 working paper_K_YF_Fixed Assets-12.22 2" xfId="3445"/>
    <cellStyle name="_U - BK - Revenue, Cost &amp; Expenses Mar 7 05_BK - U - Revenue, Cost &amp; Expenses_WPS-2002 working paper_K_YF_Fixed Assets-12.22 3" xfId="25137"/>
    <cellStyle name="_U - BK - Revenue, Cost &amp; Expenses Mar 7 05_BK - U - Revenue, Cost &amp; Expenses_WPS-2003 working paper" xfId="25138"/>
    <cellStyle name="_U - BK - Revenue, Cost &amp; Expenses Mar 7 05_BK - U - Revenue, Cost &amp; Expenses_WPS-2003 working paper 2" xfId="20212"/>
    <cellStyle name="_U - BK - Revenue, Cost &amp; Expenses Mar 7 05_BK - U - Revenue, Cost &amp; Expenses_WPS-2003 working paper 3" xfId="20215"/>
    <cellStyle name="_U - BK - Revenue, Cost &amp; Expenses Mar 7 05_BK - U - Revenue, Cost &amp; Expenses_WPS-2003 working paper_addition2003" xfId="22660"/>
    <cellStyle name="_U - BK - Revenue, Cost &amp; Expenses Mar 7 05_BK - U - Revenue, Cost &amp; Expenses_WPS-2003 working paper_addition2003 2" xfId="20735"/>
    <cellStyle name="_U - BK - Revenue, Cost &amp; Expenses Mar 7 05_BK - U - Revenue, Cost &amp; Expenses_WPS-2003 working paper_addition2003 3" xfId="20738"/>
    <cellStyle name="_U - BK - Revenue, Cost &amp; Expenses Mar 7 05_BK - U - Revenue, Cost &amp; Expenses_WPS-2003 working paper_Book1" xfId="15788"/>
    <cellStyle name="_U - BK - Revenue, Cost &amp; Expenses Mar 7 05_BK - U - Revenue, Cost &amp; Expenses_WPS-2003 working paper_Book1 2" xfId="15790"/>
    <cellStyle name="_U - BK - Revenue, Cost &amp; Expenses Mar 7 05_BK - U - Revenue, Cost &amp; Expenses_WPS-2003 working paper_Book1 3" xfId="25139"/>
    <cellStyle name="_U - BK - Revenue, Cost &amp; Expenses Mar 7 05_BK - U - Revenue, Cost &amp; Expenses_WPS-2003 working paper_D" xfId="25140"/>
    <cellStyle name="_U - BK - Revenue, Cost &amp; Expenses Mar 7 05_BK - U - Revenue, Cost &amp; Expenses_WPS-2003 working paper_D 2" xfId="14931"/>
    <cellStyle name="_U - BK - Revenue, Cost &amp; Expenses Mar 7 05_BK - U - Revenue, Cost &amp; Expenses_WPS-2003 working paper_D 3" xfId="5526"/>
    <cellStyle name="_U - BK - Revenue, Cost &amp; Expenses Mar 7 05_BK - U - Revenue, Cost &amp; Expenses_WPS-2003 working paper_DEG- K - Fixed Assets" xfId="25141"/>
    <cellStyle name="_U - BK - Revenue, Cost &amp; Expenses Mar 7 05_BK - U - Revenue, Cost &amp; Expenses_WPS-2003 working paper_DEG- K - Fixed Assets 2" xfId="25142"/>
    <cellStyle name="_U - BK - Revenue, Cost &amp; Expenses Mar 7 05_BK - U - Revenue, Cost &amp; Expenses_WPS-2003 working paper_DEG- K - Fixed Assets 3" xfId="25143"/>
    <cellStyle name="_U - BK - Revenue, Cost &amp; Expenses Mar 7 05_BK - U - Revenue, Cost &amp; Expenses_WPS-2003 working paper_DEG- K - Fixed Assets_K_YF_Fixed Assets-12.13" xfId="25144"/>
    <cellStyle name="_U - BK - Revenue, Cost &amp; Expenses Mar 7 05_BK - U - Revenue, Cost &amp; Expenses_WPS-2003 working paper_DEG- K - Fixed Assets_K_YF_Fixed Assets-12.13 2" xfId="25146"/>
    <cellStyle name="_U - BK - Revenue, Cost &amp; Expenses Mar 7 05_BK - U - Revenue, Cost &amp; Expenses_WPS-2003 working paper_DEG- K - Fixed Assets_K_YF_Fixed Assets-12.13 3" xfId="25147"/>
    <cellStyle name="_U - BK - Revenue, Cost &amp; Expenses Mar 7 05_BK - U - Revenue, Cost &amp; Expenses_WPS-2003 working paper_DEG- K - Fixed Assets_K_YF_Fixed Assets-12.13_addition2003" xfId="18587"/>
    <cellStyle name="_U - BK - Revenue, Cost &amp; Expenses Mar 7 05_BK - U - Revenue, Cost &amp; Expenses_WPS-2003 working paper_DEG- K - Fixed Assets_K_YF_Fixed Assets-12.13_addition2003 2" xfId="13006"/>
    <cellStyle name="_U - BK - Revenue, Cost &amp; Expenses Mar 7 05_BK - U - Revenue, Cost &amp; Expenses_WPS-2003 working paper_DEG- K - Fixed Assets_K_YF_Fixed Assets-12.13_addition2003 3" xfId="24383"/>
    <cellStyle name="_U - BK - Revenue, Cost &amp; Expenses Mar 7 05_BK - U - Revenue, Cost &amp; Expenses_WPS-2003 working paper_DEG- K - Fixed Assets_K_YF_Fixed Assets-12.13_Book1" xfId="25148"/>
    <cellStyle name="_U - BK - Revenue, Cost &amp; Expenses Mar 7 05_BK - U - Revenue, Cost &amp; Expenses_WPS-2003 working paper_DEG- K - Fixed Assets_K_YF_Fixed Assets-12.13_Book1 2" xfId="25151"/>
    <cellStyle name="_U - BK - Revenue, Cost &amp; Expenses Mar 7 05_BK - U - Revenue, Cost &amp; Expenses_WPS-2003 working paper_DEG- K - Fixed Assets_K_YF_Fixed Assets-12.13_Book1 3" xfId="25152"/>
    <cellStyle name="_U - BK - Revenue, Cost &amp; Expenses Mar 7 05_BK - U - Revenue, Cost &amp; Expenses_WPS-2003 working paper_DEG- K - Fixed Assets_K_YF_Fixed Assets-12.13_D" xfId="2025"/>
    <cellStyle name="_U - BK - Revenue, Cost &amp; Expenses Mar 7 05_BK - U - Revenue, Cost &amp; Expenses_WPS-2003 working paper_DEG- K - Fixed Assets_K_YF_Fixed Assets-12.13_D 2" xfId="8616"/>
    <cellStyle name="_U - BK - Revenue, Cost &amp; Expenses Mar 7 05_BK - U - Revenue, Cost &amp; Expenses_WPS-2003 working paper_DEG- K - Fixed Assets_K_YF_Fixed Assets-12.13_D 3" xfId="25009"/>
    <cellStyle name="_U - BK - Revenue, Cost &amp; Expenses Mar 7 05_BK - U - Revenue, Cost &amp; Expenses_WPS-2003 working paper_DEG- K - Fixed Assets_SX-FA-12.14" xfId="25153"/>
    <cellStyle name="_U - BK - Revenue, Cost &amp; Expenses Mar 7 05_BK - U - Revenue, Cost &amp; Expenses_WPS-2003 working paper_DEG- K - Fixed Assets_SX-FA-12.14 2" xfId="25154"/>
    <cellStyle name="_U - BK - Revenue, Cost &amp; Expenses Mar 7 05_BK - U - Revenue, Cost &amp; Expenses_WPS-2003 working paper_DEG- K - Fixed Assets_SX-FA-12.14 3" xfId="25156"/>
    <cellStyle name="_U - BK - Revenue, Cost &amp; Expenses Mar 7 05_BK - U - Revenue, Cost &amp; Expenses_WPS-2003 working paper_DEG- K - Fixed Assets_SX-FA-12.14_addition2003" xfId="21570"/>
    <cellStyle name="_U - BK - Revenue, Cost &amp; Expenses Mar 7 05_BK - U - Revenue, Cost &amp; Expenses_WPS-2003 working paper_DEG- K - Fixed Assets_SX-FA-12.14_addition2003 2" xfId="25157"/>
    <cellStyle name="_U - BK - Revenue, Cost &amp; Expenses Mar 7 05_BK - U - Revenue, Cost &amp; Expenses_WPS-2003 working paper_DEG- K - Fixed Assets_SX-FA-12.14_addition2003 3" xfId="10553"/>
    <cellStyle name="_U - BK - Revenue, Cost &amp; Expenses Mar 7 05_BK - U - Revenue, Cost &amp; Expenses_WPS-2003 working paper_DEG- K - Fixed Assets_SX-FA-12.14_Book1" xfId="25158"/>
    <cellStyle name="_U - BK - Revenue, Cost &amp; Expenses Mar 7 05_BK - U - Revenue, Cost &amp; Expenses_WPS-2003 working paper_DEG- K - Fixed Assets_SX-FA-12.14_Book1 2" xfId="25160"/>
    <cellStyle name="_U - BK - Revenue, Cost &amp; Expenses Mar 7 05_BK - U - Revenue, Cost &amp; Expenses_WPS-2003 working paper_DEG- K - Fixed Assets_SX-FA-12.14_Book1 3" xfId="25161"/>
    <cellStyle name="_U - BK - Revenue, Cost &amp; Expenses Mar 7 05_BK - U - Revenue, Cost &amp; Expenses_WPS-2003 working paper_DEG- K - Fixed Assets_SX-FA-12.14_D" xfId="22538"/>
    <cellStyle name="_U - BK - Revenue, Cost &amp; Expenses Mar 7 05_BK - U - Revenue, Cost &amp; Expenses_WPS-2003 working paper_DEG- K - Fixed Assets_SX-FA-12.14_D 2" xfId="22540"/>
    <cellStyle name="_U - BK - Revenue, Cost &amp; Expenses Mar 7 05_BK - U - Revenue, Cost &amp; Expenses_WPS-2003 working paper_DEG- K - Fixed Assets_SX-FA-12.14_D 3" xfId="22543"/>
    <cellStyle name="_U - BK - Revenue, Cost &amp; Expenses Mar 7 05_BK - U - Revenue, Cost &amp; Expenses_WPS-2003 working paper_DEG- K - Fixed Assets_SX-FA-12.14_K_YF_Fixed Assets-12.22" xfId="25165"/>
    <cellStyle name="_U - BK - Revenue, Cost &amp; Expenses Mar 7 05_BK - U - Revenue, Cost &amp; Expenses_WPS-2003 working paper_DEG- K - Fixed Assets_SX-FA-12.14_K_YF_Fixed Assets-12.22 2" xfId="25169"/>
    <cellStyle name="_U - BK - Revenue, Cost &amp; Expenses Mar 7 05_BK - U - Revenue, Cost &amp; Expenses_WPS-2003 working paper_DEG- K - Fixed Assets_SX-FA-12.14_K_YF_Fixed Assets-12.22 3" xfId="25170"/>
    <cellStyle name="_U - BK - Revenue, Cost &amp; Expenses Mar 7 05_BK - U - Revenue, Cost &amp; Expenses_WPS-2003 working paper_DEG- K - Fixed Assets_YF_K_Fixed assets" xfId="25171"/>
    <cellStyle name="_U - BK - Revenue, Cost &amp; Expenses Mar 7 05_BK - U - Revenue, Cost &amp; Expenses_WPS-2003 working paper_DEG- K - Fixed Assets_YF_K_Fixed Assets 03 &amp; 04" xfId="25172"/>
    <cellStyle name="_U - BK - Revenue, Cost &amp; Expenses Mar 7 05_BK - U - Revenue, Cost &amp; Expenses_WPS-2003 working paper_DEG- K - Fixed Assets_YF_K_Fixed Assets 03 &amp; 04 2" xfId="25173"/>
    <cellStyle name="_U - BK - Revenue, Cost &amp; Expenses Mar 7 05_BK - U - Revenue, Cost &amp; Expenses_WPS-2003 working paper_DEG- K - Fixed Assets_YF_K_Fixed Assets 03 &amp; 04 3" xfId="25174"/>
    <cellStyle name="_U - BK - Revenue, Cost &amp; Expenses Mar 7 05_BK - U - Revenue, Cost &amp; Expenses_WPS-2003 working paper_DEG- K - Fixed Assets_YF_K_Fixed Assets 03 &amp; 04_addition2003" xfId="25175"/>
    <cellStyle name="_U - BK - Revenue, Cost &amp; Expenses Mar 7 05_BK - U - Revenue, Cost &amp; Expenses_WPS-2003 working paper_DEG- K - Fixed Assets_YF_K_Fixed Assets 03 &amp; 04_addition2003 2" xfId="8767"/>
    <cellStyle name="_U - BK - Revenue, Cost &amp; Expenses Mar 7 05_BK - U - Revenue, Cost &amp; Expenses_WPS-2003 working paper_DEG- K - Fixed Assets_YF_K_Fixed Assets 03 &amp; 04_addition2003 3" xfId="25176"/>
    <cellStyle name="_U - BK - Revenue, Cost &amp; Expenses Mar 7 05_BK - U - Revenue, Cost &amp; Expenses_WPS-2003 working paper_DEG- K - Fixed Assets_YF_K_Fixed Assets 03 &amp; 04_Book1" xfId="25177"/>
    <cellStyle name="_U - BK - Revenue, Cost &amp; Expenses Mar 7 05_BK - U - Revenue, Cost &amp; Expenses_WPS-2003 working paper_DEG- K - Fixed Assets_YF_K_Fixed Assets 03 &amp; 04_Book1 2" xfId="25179"/>
    <cellStyle name="_U - BK - Revenue, Cost &amp; Expenses Mar 7 05_BK - U - Revenue, Cost &amp; Expenses_WPS-2003 working paper_DEG- K - Fixed Assets_YF_K_Fixed Assets 03 &amp; 04_Book1 3" xfId="25181"/>
    <cellStyle name="_U - BK - Revenue, Cost &amp; Expenses Mar 7 05_BK - U - Revenue, Cost &amp; Expenses_WPS-2003 working paper_DEG- K - Fixed Assets_YF_K_Fixed Assets 03 &amp; 04_D" xfId="25182"/>
    <cellStyle name="_U - BK - Revenue, Cost &amp; Expenses Mar 7 05_BK - U - Revenue, Cost &amp; Expenses_WPS-2003 working paper_DEG- K - Fixed Assets_YF_K_Fixed Assets 03 &amp; 04_D 2" xfId="25185"/>
    <cellStyle name="_U - BK - Revenue, Cost &amp; Expenses Mar 7 05_BK - U - Revenue, Cost &amp; Expenses_WPS-2003 working paper_DEG- K - Fixed Assets_YF_K_Fixed Assets 03 &amp; 04_D 3" xfId="4441"/>
    <cellStyle name="_U - BK - Revenue, Cost &amp; Expenses Mar 7 05_BK - U - Revenue, Cost &amp; Expenses_WPS-2003 working paper_DEG- K - Fixed Assets_YF_K_Fixed Assets 03 &amp; 04_K_YF_Fixed Assets-12.22" xfId="16258"/>
    <cellStyle name="_U - BK - Revenue, Cost &amp; Expenses Mar 7 05_BK - U - Revenue, Cost &amp; Expenses_WPS-2003 working paper_DEG- K - Fixed Assets_YF_K_Fixed Assets 03 &amp; 04_K_YF_Fixed Assets-12.22 2" xfId="16260"/>
    <cellStyle name="_U - BK - Revenue, Cost &amp; Expenses Mar 7 05_BK - U - Revenue, Cost &amp; Expenses_WPS-2003 working paper_DEG- K - Fixed Assets_YF_K_Fixed Assets 03 &amp; 04_K_YF_Fixed Assets-12.22 3" xfId="25186"/>
    <cellStyle name="_U - BK - Revenue, Cost &amp; Expenses Mar 7 05_BK - U - Revenue, Cost &amp; Expenses_WPS-2003 working paper_DEG- K - Fixed Assets_YF_K_Fixed Assets 03 &amp; 04-1" xfId="20335"/>
    <cellStyle name="_U - BK - Revenue, Cost &amp; Expenses Mar 7 05_BK - U - Revenue, Cost &amp; Expenses_WPS-2003 working paper_DEG- K - Fixed Assets_YF_K_Fixed Assets 03 &amp; 04-1 2" xfId="20339"/>
    <cellStyle name="_U - BK - Revenue, Cost &amp; Expenses Mar 7 05_BK - U - Revenue, Cost &amp; Expenses_WPS-2003 working paper_DEG- K - Fixed Assets_YF_K_Fixed Assets 03 &amp; 04-1 3" xfId="20344"/>
    <cellStyle name="_U - BK - Revenue, Cost &amp; Expenses Mar 7 05_BK - U - Revenue, Cost &amp; Expenses_WPS-2003 working paper_DEG- K - Fixed Assets_YF_K_Fixed Assets 03 &amp; 04-1_addition2003" xfId="25187"/>
    <cellStyle name="_U - BK - Revenue, Cost &amp; Expenses Mar 7 05_BK - U - Revenue, Cost &amp; Expenses_WPS-2003 working paper_DEG- K - Fixed Assets_YF_K_Fixed Assets 03 &amp; 04-1_addition2003 2" xfId="25188"/>
    <cellStyle name="_U - BK - Revenue, Cost &amp; Expenses Mar 7 05_BK - U - Revenue, Cost &amp; Expenses_WPS-2003 working paper_DEG- K - Fixed Assets_YF_K_Fixed Assets 03 &amp; 04-1_addition2003 3" xfId="25190"/>
    <cellStyle name="_U - BK - Revenue, Cost &amp; Expenses Mar 7 05_BK - U - Revenue, Cost &amp; Expenses_WPS-2003 working paper_DEG- K - Fixed Assets_YF_K_Fixed Assets 03 &amp; 04-1_Book1" xfId="25192"/>
    <cellStyle name="_U - BK - Revenue, Cost &amp; Expenses Mar 7 05_BK - U - Revenue, Cost &amp; Expenses_WPS-2003 working paper_DEG- K - Fixed Assets_YF_K_Fixed Assets 03 &amp; 04-1_Book1 2" xfId="25193"/>
    <cellStyle name="_U - BK - Revenue, Cost &amp; Expenses Mar 7 05_BK - U - Revenue, Cost &amp; Expenses_WPS-2003 working paper_DEG- K - Fixed Assets_YF_K_Fixed Assets 03 &amp; 04-1_Book1 3" xfId="20111"/>
    <cellStyle name="_U - BK - Revenue, Cost &amp; Expenses Mar 7 05_BK - U - Revenue, Cost &amp; Expenses_WPS-2003 working paper_DEG- K - Fixed Assets_YF_K_Fixed Assets 03 &amp; 04-1_D" xfId="22980"/>
    <cellStyle name="_U - BK - Revenue, Cost &amp; Expenses Mar 7 05_BK - U - Revenue, Cost &amp; Expenses_WPS-2003 working paper_DEG- K - Fixed Assets_YF_K_Fixed Assets 03 &amp; 04-1_D 2" xfId="25194"/>
    <cellStyle name="_U - BK - Revenue, Cost &amp; Expenses Mar 7 05_BK - U - Revenue, Cost &amp; Expenses_WPS-2003 working paper_DEG- K - Fixed Assets_YF_K_Fixed Assets 03 &amp; 04-1_D 3" xfId="25197"/>
    <cellStyle name="_U - BK - Revenue, Cost &amp; Expenses Mar 7 05_BK - U - Revenue, Cost &amp; Expenses_WPS-2003 working paper_DEG- K - Fixed Assets_YF_K_Fixed Assets 03 &amp; 04-1_K_YF_Fixed Assets-12.22" xfId="25199"/>
    <cellStyle name="_U - BK - Revenue, Cost &amp; Expenses Mar 7 05_BK - U - Revenue, Cost &amp; Expenses_WPS-2003 working paper_DEG- K - Fixed Assets_YF_K_Fixed Assets 03 &amp; 04-1_K_YF_Fixed Assets-12.22 2" xfId="25200"/>
    <cellStyle name="_U - BK - Revenue, Cost &amp; Expenses Mar 7 05_BK - U - Revenue, Cost &amp; Expenses_WPS-2003 working paper_DEG- K - Fixed Assets_YF_K_Fixed Assets 03 &amp; 04-1_K_YF_Fixed Assets-12.22 3" xfId="8384"/>
    <cellStyle name="_U - BK - Revenue, Cost &amp; Expenses Mar 7 05_BK - U - Revenue, Cost &amp; Expenses_WPS-2003 working paper_DEG- K - Fixed Assets_YF_K_Fixed Assets 03 &amp; 04-2" xfId="25202"/>
    <cellStyle name="_U - BK - Revenue, Cost &amp; Expenses Mar 7 05_BK - U - Revenue, Cost &amp; Expenses_WPS-2003 working paper_DEG- K - Fixed Assets_YF_K_Fixed Assets 03 &amp; 04-2 2" xfId="25205"/>
    <cellStyle name="_U - BK - Revenue, Cost &amp; Expenses Mar 7 05_BK - U - Revenue, Cost &amp; Expenses_WPS-2003 working paper_DEG- K - Fixed Assets_YF_K_Fixed Assets 03 &amp; 04-2 3" xfId="25207"/>
    <cellStyle name="_U - BK - Revenue, Cost &amp; Expenses Mar 7 05_BK - U - Revenue, Cost &amp; Expenses_WPS-2003 working paper_DEG- K - Fixed Assets_YF_K_Fixed Assets 03 &amp; 04-2_addition2003" xfId="25209"/>
    <cellStyle name="_U - BK - Revenue, Cost &amp; Expenses Mar 7 05_BK - U - Revenue, Cost &amp; Expenses_WPS-2003 working paper_DEG- K - Fixed Assets_YF_K_Fixed Assets 03 &amp; 04-2_addition2003 2" xfId="25213"/>
    <cellStyle name="_U - BK - Revenue, Cost &amp; Expenses Mar 7 05_BK - U - Revenue, Cost &amp; Expenses_WPS-2003 working paper_DEG- K - Fixed Assets_YF_K_Fixed Assets 03 &amp; 04-2_addition2003 3" xfId="2138"/>
    <cellStyle name="_U - BK - Revenue, Cost &amp; Expenses Mar 7 05_BK - U - Revenue, Cost &amp; Expenses_WPS-2003 working paper_DEG- K - Fixed Assets_YF_K_Fixed Assets 03 &amp; 04-2_Book1" xfId="25217"/>
    <cellStyle name="_U - BK - Revenue, Cost &amp; Expenses Mar 7 05_BK - U - Revenue, Cost &amp; Expenses_WPS-2003 working paper_DEG- K - Fixed Assets_YF_K_Fixed Assets 03 &amp; 04-2_Book1 2" xfId="25218"/>
    <cellStyle name="_U - BK - Revenue, Cost &amp; Expenses Mar 7 05_BK - U - Revenue, Cost &amp; Expenses_WPS-2003 working paper_DEG- K - Fixed Assets_YF_K_Fixed Assets 03 &amp; 04-2_Book1 3" xfId="5042"/>
    <cellStyle name="_U - BK - Revenue, Cost &amp; Expenses Mar 7 05_BK - U - Revenue, Cost &amp; Expenses_WPS-2003 working paper_DEG- K - Fixed Assets_YF_K_Fixed Assets 03 &amp; 04-2_D" xfId="12561"/>
    <cellStyle name="_U - BK - Revenue, Cost &amp; Expenses Mar 7 05_BK - U - Revenue, Cost &amp; Expenses_WPS-2003 working paper_DEG- K - Fixed Assets_YF_K_Fixed Assets 03 &amp; 04-2_D 2" xfId="12564"/>
    <cellStyle name="_U - BK - Revenue, Cost &amp; Expenses Mar 7 05_BK - U - Revenue, Cost &amp; Expenses_WPS-2003 working paper_DEG- K - Fixed Assets_YF_K_Fixed Assets 03 &amp; 04-2_D 3" xfId="11794"/>
    <cellStyle name="_U - BK - Revenue, Cost &amp; Expenses Mar 7 05_BK - U - Revenue, Cost &amp; Expenses_WPS-2003 working paper_DEG- K - Fixed Assets_YF_K_Fixed Assets 03 &amp; 04-2_K_YF_Fixed Assets-12.22" xfId="25219"/>
    <cellStyle name="_U - BK - Revenue, Cost &amp; Expenses Mar 7 05_BK - U - Revenue, Cost &amp; Expenses_WPS-2003 working paper_DEG- K - Fixed Assets_YF_K_Fixed Assets 03 &amp; 04-2_K_YF_Fixed Assets-12.22 2" xfId="25221"/>
    <cellStyle name="_U - BK - Revenue, Cost &amp; Expenses Mar 7 05_BK - U - Revenue, Cost &amp; Expenses_WPS-2003 working paper_DEG- K - Fixed Assets_YF_K_Fixed Assets 03 &amp; 04-2_K_YF_Fixed Assets-12.22 3" xfId="25224"/>
    <cellStyle name="_U - BK - Revenue, Cost &amp; Expenses Mar 7 05_BK - U - Revenue, Cost &amp; Expenses_WPS-2003 working paper_DEG- K - Fixed Assets_YF_K_Fixed Assets 03 &amp; 04-3" xfId="18906"/>
    <cellStyle name="_U - BK - Revenue, Cost &amp; Expenses Mar 7 05_BK - U - Revenue, Cost &amp; Expenses_WPS-2003 working paper_DEG- K - Fixed Assets_YF_K_Fixed Assets 03 &amp; 04-3 2" xfId="18909"/>
    <cellStyle name="_U - BK - Revenue, Cost &amp; Expenses Mar 7 05_BK - U - Revenue, Cost &amp; Expenses_WPS-2003 working paper_DEG- K - Fixed Assets_YF_K_Fixed Assets 03 &amp; 04-3 3" xfId="3587"/>
    <cellStyle name="_U - BK - Revenue, Cost &amp; Expenses Mar 7 05_BK - U - Revenue, Cost &amp; Expenses_WPS-2003 working paper_DEG- K - Fixed Assets_YF_K_Fixed Assets 03 &amp; 04-3_addition2003" xfId="22146"/>
    <cellStyle name="_U - BK - Revenue, Cost &amp; Expenses Mar 7 05_BK - U - Revenue, Cost &amp; Expenses_WPS-2003 working paper_DEG- K - Fixed Assets_YF_K_Fixed Assets 03 &amp; 04-3_addition2003 2" xfId="25226"/>
    <cellStyle name="_U - BK - Revenue, Cost &amp; Expenses Mar 7 05_BK - U - Revenue, Cost &amp; Expenses_WPS-2003 working paper_DEG- K - Fixed Assets_YF_K_Fixed Assets 03 &amp; 04-3_addition2003 3" xfId="25227"/>
    <cellStyle name="_U - BK - Revenue, Cost &amp; Expenses Mar 7 05_BK - U - Revenue, Cost &amp; Expenses_WPS-2003 working paper_DEG- K - Fixed Assets_YF_K_Fixed Assets 03 &amp; 04-3_Book1" xfId="24350"/>
    <cellStyle name="_U - BK - Revenue, Cost &amp; Expenses Mar 7 05_BK - U - Revenue, Cost &amp; Expenses_WPS-2003 working paper_DEG- K - Fixed Assets_YF_K_Fixed Assets 03 &amp; 04-3_Book1 2" xfId="25228"/>
    <cellStyle name="_U - BK - Revenue, Cost &amp; Expenses Mar 7 05_BK - U - Revenue, Cost &amp; Expenses_WPS-2003 working paper_DEG- K - Fixed Assets_YF_K_Fixed Assets 03 &amp; 04-3_Book1 3" xfId="25231"/>
    <cellStyle name="_U - BK - Revenue, Cost &amp; Expenses Mar 7 05_BK - U - Revenue, Cost &amp; Expenses_WPS-2003 working paper_DEG- K - Fixed Assets_YF_K_Fixed Assets 03 &amp; 04-3_D" xfId="25233"/>
    <cellStyle name="_U - BK - Revenue, Cost &amp; Expenses Mar 7 05_BK - U - Revenue, Cost &amp; Expenses_WPS-2003 working paper_DEG- K - Fixed Assets_YF_K_Fixed Assets 03 &amp; 04-3_D 2" xfId="22590"/>
    <cellStyle name="_U - BK - Revenue, Cost &amp; Expenses Mar 7 05_BK - U - Revenue, Cost &amp; Expenses_WPS-2003 working paper_DEG- K - Fixed Assets_YF_K_Fixed Assets 03 &amp; 04-3_D 3" xfId="25234"/>
    <cellStyle name="_U - BK - Revenue, Cost &amp; Expenses Mar 7 05_BK - U - Revenue, Cost &amp; Expenses_WPS-2003 working paper_DEG- K - Fixed Assets_YF_K_Fixed Assets 03 &amp; 04-3_K_YF_Fixed Assets-12.22" xfId="11531"/>
    <cellStyle name="_U - BK - Revenue, Cost &amp; Expenses Mar 7 05_BK - U - Revenue, Cost &amp; Expenses_WPS-2003 working paper_DEG- K - Fixed Assets_YF_K_Fixed Assets 03 &amp; 04-3_K_YF_Fixed Assets-12.22 2" xfId="11535"/>
    <cellStyle name="_U - BK - Revenue, Cost &amp; Expenses Mar 7 05_BK - U - Revenue, Cost &amp; Expenses_WPS-2003 working paper_DEG- K - Fixed Assets_YF_K_Fixed Assets 03 &amp; 04-3_K_YF_Fixed Assets-12.22 3" xfId="11150"/>
    <cellStyle name="_U - BK - Revenue, Cost &amp; Expenses Mar 7 05_BK - U - Revenue, Cost &amp; Expenses_WPS-2003 working paper_DEG- K - Fixed Assets_YF_K_Fixed assets 10" xfId="25235"/>
    <cellStyle name="_U - BK - Revenue, Cost &amp; Expenses Mar 7 05_BK - U - Revenue, Cost &amp; Expenses_WPS-2003 working paper_DEG- K - Fixed Assets_YF_K_Fixed assets 11" xfId="25237"/>
    <cellStyle name="_U - BK - Revenue, Cost &amp; Expenses Mar 7 05_BK - U - Revenue, Cost &amp; Expenses_WPS-2003 working paper_DEG- K - Fixed Assets_YF_K_Fixed assets 12" xfId="25239"/>
    <cellStyle name="_U - BK - Revenue, Cost &amp; Expenses Mar 7 05_BK - U - Revenue, Cost &amp; Expenses_WPS-2003 working paper_DEG- K - Fixed Assets_YF_K_Fixed assets 13" xfId="25241"/>
    <cellStyle name="_U - BK - Revenue, Cost &amp; Expenses Mar 7 05_BK - U - Revenue, Cost &amp; Expenses_WPS-2003 working paper_DEG- K - Fixed Assets_YF_K_Fixed assets 14" xfId="25243"/>
    <cellStyle name="_U - BK - Revenue, Cost &amp; Expenses Mar 7 05_BK - U - Revenue, Cost &amp; Expenses_WPS-2003 working paper_DEG- K - Fixed Assets_YF_K_Fixed assets 15" xfId="25244"/>
    <cellStyle name="_U - BK - Revenue, Cost &amp; Expenses Mar 7 05_BK - U - Revenue, Cost &amp; Expenses_WPS-2003 working paper_DEG- K - Fixed Assets_YF_K_Fixed assets 16" xfId="21225"/>
    <cellStyle name="_U - BK - Revenue, Cost &amp; Expenses Mar 7 05_BK - U - Revenue, Cost &amp; Expenses_WPS-2003 working paper_DEG- K - Fixed Assets_YF_K_Fixed assets 17" xfId="25245"/>
    <cellStyle name="_U - BK - Revenue, Cost &amp; Expenses Mar 7 05_BK - U - Revenue, Cost &amp; Expenses_WPS-2003 working paper_DEG- K - Fixed Assets_YF_K_Fixed assets 18" xfId="25246"/>
    <cellStyle name="_U - BK - Revenue, Cost &amp; Expenses Mar 7 05_BK - U - Revenue, Cost &amp; Expenses_WPS-2003 working paper_DEG- K - Fixed Assets_YF_K_Fixed assets 19" xfId="25247"/>
    <cellStyle name="_U - BK - Revenue, Cost &amp; Expenses Mar 7 05_BK - U - Revenue, Cost &amp; Expenses_WPS-2003 working paper_DEG- K - Fixed Assets_YF_K_Fixed assets 2" xfId="12886"/>
    <cellStyle name="_U - BK - Revenue, Cost &amp; Expenses Mar 7 05_BK - U - Revenue, Cost &amp; Expenses_WPS-2003 working paper_DEG- K - Fixed Assets_YF_K_Fixed assets 3" xfId="20577"/>
    <cellStyle name="_U - BK - Revenue, Cost &amp; Expenses Mar 7 05_BK - U - Revenue, Cost &amp; Expenses_WPS-2003 working paper_DEG- K - Fixed Assets_YF_K_Fixed assets 4" xfId="20580"/>
    <cellStyle name="_U - BK - Revenue, Cost &amp; Expenses Mar 7 05_BK - U - Revenue, Cost &amp; Expenses_WPS-2003 working paper_DEG- K - Fixed Assets_YF_K_Fixed assets 5" xfId="25248"/>
    <cellStyle name="_U - BK - Revenue, Cost &amp; Expenses Mar 7 05_BK - U - Revenue, Cost &amp; Expenses_WPS-2003 working paper_DEG- K - Fixed Assets_YF_K_Fixed assets 6" xfId="19843"/>
    <cellStyle name="_U - BK - Revenue, Cost &amp; Expenses Mar 7 05_BK - U - Revenue, Cost &amp; Expenses_WPS-2003 working paper_DEG- K - Fixed Assets_YF_K_Fixed assets 7" xfId="19849"/>
    <cellStyle name="_U - BK - Revenue, Cost &amp; Expenses Mar 7 05_BK - U - Revenue, Cost &amp; Expenses_WPS-2003 working paper_DEG- K - Fixed Assets_YF_K_Fixed assets 8" xfId="19853"/>
    <cellStyle name="_U - BK - Revenue, Cost &amp; Expenses Mar 7 05_BK - U - Revenue, Cost &amp; Expenses_WPS-2003 working paper_DEG- K - Fixed Assets_YF_K_Fixed assets 9" xfId="19856"/>
    <cellStyle name="_U - BK - Revenue, Cost &amp; Expenses Mar 7 05_BK - U - Revenue, Cost &amp; Expenses_WPS-2003 working paper_DEG- K - Fixed Assets_YF_K_Fixed assets_addition2003" xfId="21277"/>
    <cellStyle name="_U - BK - Revenue, Cost &amp; Expenses Mar 7 05_BK - U - Revenue, Cost &amp; Expenses_WPS-2003 working paper_DEG- K - Fixed Assets_YF_K_Fixed assets_addition2003 2" xfId="25250"/>
    <cellStyle name="_U - BK - Revenue, Cost &amp; Expenses Mar 7 05_BK - U - Revenue, Cost &amp; Expenses_WPS-2003 working paper_DEG- K - Fixed Assets_YF_K_Fixed assets_addition2003 3" xfId="25252"/>
    <cellStyle name="_U - BK - Revenue, Cost &amp; Expenses Mar 7 05_BK - U - Revenue, Cost &amp; Expenses_WPS-2003 working paper_DEG- K - Fixed Assets_YF_K_Fixed assets_Book1" xfId="12296"/>
    <cellStyle name="_U - BK - Revenue, Cost &amp; Expenses Mar 7 05_BK - U - Revenue, Cost &amp; Expenses_WPS-2003 working paper_DEG- K - Fixed Assets_YF_K_Fixed assets_Book1 2" xfId="12302"/>
    <cellStyle name="_U - BK - Revenue, Cost &amp; Expenses Mar 7 05_BK - U - Revenue, Cost &amp; Expenses_WPS-2003 working paper_DEG- K - Fixed Assets_YF_K_Fixed assets_Book1 3" xfId="25254"/>
    <cellStyle name="_U - BK - Revenue, Cost &amp; Expenses Mar 7 05_BK - U - Revenue, Cost &amp; Expenses_WPS-2003 working paper_DEG- K - Fixed Assets_YF_K_Fixed assets_D" xfId="15440"/>
    <cellStyle name="_U - BK - Revenue, Cost &amp; Expenses Mar 7 05_BK - U - Revenue, Cost &amp; Expenses_WPS-2003 working paper_DEG- K - Fixed Assets_YF_K_Fixed assets_D 2" xfId="16535"/>
    <cellStyle name="_U - BK - Revenue, Cost &amp; Expenses Mar 7 05_BK - U - Revenue, Cost &amp; Expenses_WPS-2003 working paper_DEG- K - Fixed Assets_YF_K_Fixed assets_D 3" xfId="16538"/>
    <cellStyle name="_U - BK - Revenue, Cost &amp; Expenses Mar 7 05_BK - U - Revenue, Cost &amp; Expenses_WPS-2003 working paper_DEG- K - Fixed Assets_YF_K_Fixed assets_K_YF_Fixed Assets-12.22" xfId="25258"/>
    <cellStyle name="_U - BK - Revenue, Cost &amp; Expenses Mar 7 05_BK - U - Revenue, Cost &amp; Expenses_WPS-2003 working paper_DEG- K - Fixed Assets_YF_K_Fixed assets_K_YF_Fixed Assets-12.22 2" xfId="25260"/>
    <cellStyle name="_U - BK - Revenue, Cost &amp; Expenses Mar 7 05_BK - U - Revenue, Cost &amp; Expenses_WPS-2003 working paper_DEG- K - Fixed Assets_YF_K_Fixed assets_K_YF_Fixed Assets-12.22 3" xfId="25263"/>
    <cellStyle name="_U - BK - Revenue, Cost &amp; Expenses Mar 7 05_BK - U - Revenue, Cost &amp; Expenses_WPS-2003 working paper_K_YF_Fixed Assets-12.22" xfId="7955"/>
    <cellStyle name="_U - BK - Revenue, Cost &amp; Expenses Mar 7 05_BK - U - Revenue, Cost &amp; Expenses_WPS-2003 working paper_K_YF_Fixed Assets-12.22 2" xfId="14827"/>
    <cellStyle name="_U - BK - Revenue, Cost &amp; Expenses Mar 7 05_BK - U - Revenue, Cost &amp; Expenses_WPS-2003 working paper_K_YF_Fixed Assets-12.22 3" xfId="14834"/>
    <cellStyle name="_U - BK - Revenue, Cost &amp; Expenses Mar 7 05_BK - U - Revenue, Cost &amp; Expenses_WPS-2004 working paper" xfId="25265"/>
    <cellStyle name="_U - BK - Revenue, Cost &amp; Expenses Mar 7 05_BK - U - Revenue, Cost &amp; Expenses_WPS-2004 working paper 2" xfId="7311"/>
    <cellStyle name="_U - BK - Revenue, Cost &amp; Expenses Mar 7 05_BK - U - Revenue, Cost &amp; Expenses_WPS-2004 working paper 3" xfId="25266"/>
    <cellStyle name="_U - BK - Revenue, Cost &amp; Expenses Mar 7 05_BK - U - Revenue, Cost &amp; Expenses_WPS-2004 working paper_addition2003" xfId="4319"/>
    <cellStyle name="_U - BK - Revenue, Cost &amp; Expenses Mar 7 05_BK - U - Revenue, Cost &amp; Expenses_WPS-2004 working paper_addition2003 2" xfId="4321"/>
    <cellStyle name="_U - BK - Revenue, Cost &amp; Expenses Mar 7 05_BK - U - Revenue, Cost &amp; Expenses_WPS-2004 working paper_addition2003 3" xfId="25267"/>
    <cellStyle name="_U - BK - Revenue, Cost &amp; Expenses Mar 7 05_BK - U - Revenue, Cost &amp; Expenses_WPS-2004 working paper_Book1" xfId="25268"/>
    <cellStyle name="_U - BK - Revenue, Cost &amp; Expenses Mar 7 05_BK - U - Revenue, Cost &amp; Expenses_WPS-2004 working paper_Book1 2" xfId="25269"/>
    <cellStyle name="_U - BK - Revenue, Cost &amp; Expenses Mar 7 05_BK - U - Revenue, Cost &amp; Expenses_WPS-2004 working paper_Book1 3" xfId="25271"/>
    <cellStyle name="_U - BK - Revenue, Cost &amp; Expenses Mar 7 05_BK - U - Revenue, Cost &amp; Expenses_WPS-2004 working paper_D" xfId="25273"/>
    <cellStyle name="_U - BK - Revenue, Cost &amp; Expenses Mar 7 05_BK - U - Revenue, Cost &amp; Expenses_WPS-2004 working paper_D 2" xfId="25274"/>
    <cellStyle name="_U - BK - Revenue, Cost &amp; Expenses Mar 7 05_BK - U - Revenue, Cost &amp; Expenses_WPS-2004 working paper_D 3" xfId="25276"/>
    <cellStyle name="_U - BK - Revenue, Cost &amp; Expenses Mar 7 05_BK - U - Revenue, Cost &amp; Expenses_WPS-2004 working paper_DEG- K - Fixed Assets" xfId="25278"/>
    <cellStyle name="_U - BK - Revenue, Cost &amp; Expenses Mar 7 05_BK - U - Revenue, Cost &amp; Expenses_WPS-2004 working paper_DEG- K - Fixed Assets 2" xfId="25280"/>
    <cellStyle name="_U - BK - Revenue, Cost &amp; Expenses Mar 7 05_BK - U - Revenue, Cost &amp; Expenses_WPS-2004 working paper_DEG- K - Fixed Assets 3" xfId="25283"/>
    <cellStyle name="_U - BK - Revenue, Cost &amp; Expenses Mar 7 05_BK - U - Revenue, Cost &amp; Expenses_WPS-2004 working paper_DEG- K - Fixed Assets_K_YF_Fixed Assets-12.13" xfId="13049"/>
    <cellStyle name="_U - BK - Revenue, Cost &amp; Expenses Mar 7 05_BK - U - Revenue, Cost &amp; Expenses_WPS-2004 working paper_DEG- K - Fixed Assets_K_YF_Fixed Assets-12.13 2" xfId="25286"/>
    <cellStyle name="_U - BK - Revenue, Cost &amp; Expenses Mar 7 05_BK - U - Revenue, Cost &amp; Expenses_WPS-2004 working paper_DEG- K - Fixed Assets_K_YF_Fixed Assets-12.13 3" xfId="14507"/>
    <cellStyle name="_U - BK - Revenue, Cost &amp; Expenses Mar 7 05_BK - U - Revenue, Cost &amp; Expenses_WPS-2004 working paper_DEG- K - Fixed Assets_K_YF_Fixed Assets-12.13_addition2003" xfId="25033"/>
    <cellStyle name="_U - BK - Revenue, Cost &amp; Expenses Mar 7 05_BK - U - Revenue, Cost &amp; Expenses_WPS-2004 working paper_DEG- K - Fixed Assets_K_YF_Fixed Assets-12.13_addition2003 2" xfId="22300"/>
    <cellStyle name="_U - BK - Revenue, Cost &amp; Expenses Mar 7 05_BK - U - Revenue, Cost &amp; Expenses_WPS-2004 working paper_DEG- K - Fixed Assets_K_YF_Fixed Assets-12.13_addition2003 3" xfId="22303"/>
    <cellStyle name="_U - BK - Revenue, Cost &amp; Expenses Mar 7 05_BK - U - Revenue, Cost &amp; Expenses_WPS-2004 working paper_DEG- K - Fixed Assets_K_YF_Fixed Assets-12.13_Book1" xfId="25287"/>
    <cellStyle name="_U - BK - Revenue, Cost &amp; Expenses Mar 7 05_BK - U - Revenue, Cost &amp; Expenses_WPS-2004 working paper_DEG- K - Fixed Assets_K_YF_Fixed Assets-12.13_Book1 2" xfId="8856"/>
    <cellStyle name="_U - BK - Revenue, Cost &amp; Expenses Mar 7 05_BK - U - Revenue, Cost &amp; Expenses_WPS-2004 working paper_DEG- K - Fixed Assets_K_YF_Fixed Assets-12.13_Book1 3" xfId="18231"/>
    <cellStyle name="_U - BK - Revenue, Cost &amp; Expenses Mar 7 05_BK - U - Revenue, Cost &amp; Expenses_WPS-2004 working paper_DEG- K - Fixed Assets_K_YF_Fixed Assets-12.13_D" xfId="25288"/>
    <cellStyle name="_U - BK - Revenue, Cost &amp; Expenses Mar 7 05_BK - U - Revenue, Cost &amp; Expenses_WPS-2004 working paper_DEG- K - Fixed Assets_K_YF_Fixed Assets-12.13_D 2" xfId="25289"/>
    <cellStyle name="_U - BK - Revenue, Cost &amp; Expenses Mar 7 05_BK - U - Revenue, Cost &amp; Expenses_WPS-2004 working paper_DEG- K - Fixed Assets_K_YF_Fixed Assets-12.13_D 3" xfId="25291"/>
    <cellStyle name="_U - BK - Revenue, Cost &amp; Expenses Mar 7 05_BK - U - Revenue, Cost &amp; Expenses_WPS-2004 working paper_DEG- K - Fixed Assets_K_YF_Fixed Assets-12.13_K_YF_Fixed Assets-12.22" xfId="25294"/>
    <cellStyle name="_U - BK - Revenue, Cost &amp; Expenses Mar 7 05_BK - U - Revenue, Cost &amp; Expenses_WPS-2004 working paper_DEG- K - Fixed Assets_K_YF_Fixed Assets-12.13_K_YF_Fixed Assets-12.22 2" xfId="12424"/>
    <cellStyle name="_U - BK - Revenue, Cost &amp; Expenses Mar 7 05_BK - U - Revenue, Cost &amp; Expenses_WPS-2004 working paper_DEG- K - Fixed Assets_K_YF_Fixed Assets-12.13_K_YF_Fixed Assets-12.22 3" xfId="25295"/>
    <cellStyle name="_U - BK - Revenue, Cost &amp; Expenses Mar 7 05_BK - U - Revenue, Cost &amp; Expenses_WPS-2004 working paper_DEG- K - Fixed Assets_SX-FA-12.14" xfId="25296"/>
    <cellStyle name="_U - BK - Revenue, Cost &amp; Expenses Mar 7 05_BK - U - Revenue, Cost &amp; Expenses_WPS-2004 working paper_DEG- K - Fixed Assets_SX-FA-12.14 2" xfId="25298"/>
    <cellStyle name="_U - BK - Revenue, Cost &amp; Expenses Mar 7 05_BK - U - Revenue, Cost &amp; Expenses_WPS-2004 working paper_DEG- K - Fixed Assets_SX-FA-12.14 3" xfId="25299"/>
    <cellStyle name="_U - BK - Revenue, Cost &amp; Expenses Mar 7 05_BK - U - Revenue, Cost &amp; Expenses_WPS-2004 working paper_DEG- K - Fixed Assets_SX-FA-12.14_addition2003" xfId="15263"/>
    <cellStyle name="_U - BK - Revenue, Cost &amp; Expenses Mar 7 05_BK - U - Revenue, Cost &amp; Expenses_WPS-2004 working paper_DEG- K - Fixed Assets_SX-FA-12.14_addition2003 2" xfId="17945"/>
    <cellStyle name="_U - BK - Revenue, Cost &amp; Expenses Mar 7 05_BK - U - Revenue, Cost &amp; Expenses_WPS-2004 working paper_DEG- K - Fixed Assets_SX-FA-12.14_addition2003 3" xfId="3367"/>
    <cellStyle name="_U - BK - Revenue, Cost &amp; Expenses Mar 7 05_BK - U - Revenue, Cost &amp; Expenses_WPS-2004 working paper_DEG- K - Fixed Assets_SX-FA-12.14_Book1" xfId="25301"/>
    <cellStyle name="_U - BK - Revenue, Cost &amp; Expenses Mar 7 05_BK - U - Revenue, Cost &amp; Expenses_WPS-2004 working paper_DEG- K - Fixed Assets_SX-FA-12.14_Book1 2" xfId="25304"/>
    <cellStyle name="_U - BK - Revenue, Cost &amp; Expenses Mar 7 05_BK - U - Revenue, Cost &amp; Expenses_WPS-2004 working paper_DEG- K - Fixed Assets_SX-FA-12.14_Book1 3" xfId="19677"/>
    <cellStyle name="_U - BK - Revenue, Cost &amp; Expenses Mar 7 05_BK - U - Revenue, Cost &amp; Expenses_WPS-2004 working paper_DEG- K - Fixed Assets_SX-FA-12.14_D" xfId="25306"/>
    <cellStyle name="_U - BK - Revenue, Cost &amp; Expenses Mar 7 05_BK - U - Revenue, Cost &amp; Expenses_WPS-2004 working paper_DEG- K - Fixed Assets_SX-FA-12.14_D 2" xfId="25307"/>
    <cellStyle name="_U - BK - Revenue, Cost &amp; Expenses Mar 7 05_BK - U - Revenue, Cost &amp; Expenses_WPS-2004 working paper_DEG- K - Fixed Assets_SX-FA-12.14_D 3" xfId="1042"/>
    <cellStyle name="_U - BK - Revenue, Cost &amp; Expenses Mar 7 05_BK - U - Revenue, Cost &amp; Expenses_WPS-2004 working paper_DEG- K - Fixed Assets_SX-FA-12.14_K_YF_Fixed Assets-12.22" xfId="25308"/>
    <cellStyle name="_U - BK - Revenue, Cost &amp; Expenses Mar 7 05_BK - U - Revenue, Cost &amp; Expenses_WPS-2004 working paper_DEG- K - Fixed Assets_SX-FA-12.14_K_YF_Fixed Assets-12.22 2" xfId="7443"/>
    <cellStyle name="_U - BK - Revenue, Cost &amp; Expenses Mar 7 05_BK - U - Revenue, Cost &amp; Expenses_WPS-2004 working paper_DEG- K - Fixed Assets_SX-FA-12.14_K_YF_Fixed Assets-12.22 3" xfId="25309"/>
    <cellStyle name="_U - BK - Revenue, Cost &amp; Expenses Mar 7 05_BK - U - Revenue, Cost &amp; Expenses_WPS-2004 working paper_DEG- K - Fixed Assets_YF_K_Fixed assets" xfId="5483"/>
    <cellStyle name="_U - BK - Revenue, Cost &amp; Expenses Mar 7 05_BK - U - Revenue, Cost &amp; Expenses_WPS-2004 working paper_DEG- K - Fixed Assets_YF_K_Fixed Assets 03 &amp; 04" xfId="25310"/>
    <cellStyle name="_U - BK - Revenue, Cost &amp; Expenses Mar 7 05_BK - U - Revenue, Cost &amp; Expenses_WPS-2004 working paper_DEG- K - Fixed Assets_YF_K_Fixed Assets 03 &amp; 04 2" xfId="17359"/>
    <cellStyle name="_U - BK - Revenue, Cost &amp; Expenses Mar 7 05_BK - U - Revenue, Cost &amp; Expenses_WPS-2004 working paper_DEG- K - Fixed Assets_YF_K_Fixed Assets 03 &amp; 04 3" xfId="6252"/>
    <cellStyle name="_U - BK - Revenue, Cost &amp; Expenses Mar 7 05_BK - U - Revenue, Cost &amp; Expenses_WPS-2004 working paper_DEG- K - Fixed Assets_YF_K_Fixed Assets 03 &amp; 04_addition2003" xfId="25311"/>
    <cellStyle name="_U - BK - Revenue, Cost &amp; Expenses Mar 7 05_BK - U - Revenue, Cost &amp; Expenses_WPS-2004 working paper_DEG- K - Fixed Assets_YF_K_Fixed Assets 03 &amp; 04_addition2003 2" xfId="25315"/>
    <cellStyle name="_U - BK - Revenue, Cost &amp; Expenses Mar 7 05_BK - U - Revenue, Cost &amp; Expenses_WPS-2004 working paper_DEG- K - Fixed Assets_YF_K_Fixed Assets 03 &amp; 04_addition2003 3" xfId="19031"/>
    <cellStyle name="_U - BK - Revenue, Cost &amp; Expenses Mar 7 05_BK - U - Revenue, Cost &amp; Expenses_WPS-2004 working paper_DEG- K - Fixed Assets_YF_K_Fixed Assets 03 &amp; 04_Book1" xfId="25319"/>
    <cellStyle name="_U - BK - Revenue, Cost &amp; Expenses Mar 7 05_BK - U - Revenue, Cost &amp; Expenses_WPS-2004 working paper_DEG- K - Fixed Assets_YF_K_Fixed Assets 03 &amp; 04_Book1 2" xfId="25320"/>
    <cellStyle name="_U - BK - Revenue, Cost &amp; Expenses Mar 7 05_BK - U - Revenue, Cost &amp; Expenses_WPS-2004 working paper_DEG- K - Fixed Assets_YF_K_Fixed Assets 03 &amp; 04_Book1 3" xfId="24967"/>
    <cellStyle name="_U - BK - Revenue, Cost &amp; Expenses Mar 7 05_BK - U - Revenue, Cost &amp; Expenses_WPS-2004 working paper_DEG- K - Fixed Assets_YF_K_Fixed Assets 03 &amp; 04_D" xfId="25322"/>
    <cellStyle name="_U - BK - Revenue, Cost &amp; Expenses Mar 7 05_BK - U - Revenue, Cost &amp; Expenses_WPS-2004 working paper_DEG- K - Fixed Assets_YF_K_Fixed Assets 03 &amp; 04_D 2" xfId="25323"/>
    <cellStyle name="_U - BK - Revenue, Cost &amp; Expenses Mar 7 05_BK - U - Revenue, Cost &amp; Expenses_WPS-2004 working paper_DEG- K - Fixed Assets_YF_K_Fixed Assets 03 &amp; 04_D 3" xfId="19349"/>
    <cellStyle name="_U - BK - Revenue, Cost &amp; Expenses Mar 7 05_BK - U - Revenue, Cost &amp; Expenses_WPS-2004 working paper_DEG- K - Fixed Assets_YF_K_Fixed Assets 03 &amp; 04_K_YF_Fixed Assets-12.22" xfId="25324"/>
    <cellStyle name="_U - BK - Revenue, Cost &amp; Expenses Mar 7 05_BK - U - Revenue, Cost &amp; Expenses_WPS-2004 working paper_DEG- K - Fixed Assets_YF_K_Fixed Assets 03 &amp; 04_K_YF_Fixed Assets-12.22 2" xfId="25326"/>
    <cellStyle name="_U - BK - Revenue, Cost &amp; Expenses Mar 7 05_BK - U - Revenue, Cost &amp; Expenses_WPS-2004 working paper_DEG- K - Fixed Assets_YF_K_Fixed Assets 03 &amp; 04_K_YF_Fixed Assets-12.22 3" xfId="25327"/>
    <cellStyle name="_U - BK - Revenue, Cost &amp; Expenses Mar 7 05_BK - U - Revenue, Cost &amp; Expenses_WPS-2004 working paper_DEG- K - Fixed Assets_YF_K_Fixed Assets 03 &amp; 04-1" xfId="25328"/>
    <cellStyle name="_U - BK - Revenue, Cost &amp; Expenses Mar 7 05_BK - U - Revenue, Cost &amp; Expenses_WPS-2004 working paper_DEG- K - Fixed Assets_YF_K_Fixed Assets 03 &amp; 04-1 2" xfId="25329"/>
    <cellStyle name="_U - BK - Revenue, Cost &amp; Expenses Mar 7 05_BK - U - Revenue, Cost &amp; Expenses_WPS-2004 working paper_DEG- K - Fixed Assets_YF_K_Fixed Assets 03 &amp; 04-1 3" xfId="25330"/>
    <cellStyle name="_U - BK - Revenue, Cost &amp; Expenses Mar 7 05_BK - U - Revenue, Cost &amp; Expenses_WPS-2004 working paper_DEG- K - Fixed Assets_YF_K_Fixed Assets 03 &amp; 04-1_addition2003" xfId="25331"/>
    <cellStyle name="_U - BK - Revenue, Cost &amp; Expenses Mar 7 05_BK - U - Revenue, Cost &amp; Expenses_WPS-2004 working paper_DEG- K - Fixed Assets_YF_K_Fixed Assets 03 &amp; 04-1_addition2003 2" xfId="25332"/>
    <cellStyle name="_U - BK - Revenue, Cost &amp; Expenses Mar 7 05_BK - U - Revenue, Cost &amp; Expenses_WPS-2004 working paper_DEG- K - Fixed Assets_YF_K_Fixed Assets 03 &amp; 04-1_addition2003 3" xfId="25333"/>
    <cellStyle name="_U - BK - Revenue, Cost &amp; Expenses Mar 7 05_BK - U - Revenue, Cost &amp; Expenses_WPS-2004 working paper_DEG- K - Fixed Assets_YF_K_Fixed Assets 03 &amp; 04-1_Book1" xfId="9940"/>
    <cellStyle name="_U - BK - Revenue, Cost &amp; Expenses Mar 7 05_BK - U - Revenue, Cost &amp; Expenses_WPS-2004 working paper_DEG- K - Fixed Assets_YF_K_Fixed Assets 03 &amp; 04-1_Book1 2" xfId="25335"/>
    <cellStyle name="_U - BK - Revenue, Cost &amp; Expenses Mar 7 05_BK - U - Revenue, Cost &amp; Expenses_WPS-2004 working paper_DEG- K - Fixed Assets_YF_K_Fixed Assets 03 &amp; 04-1_Book1 3" xfId="25336"/>
    <cellStyle name="_U - BK - Revenue, Cost &amp; Expenses Mar 7 05_BK - U - Revenue, Cost &amp; Expenses_WPS-2004 working paper_DEG- K - Fixed Assets_YF_K_Fixed Assets 03 &amp; 04-1_D" xfId="25337"/>
    <cellStyle name="_U - BK - Revenue, Cost &amp; Expenses Mar 7 05_BK - U - Revenue, Cost &amp; Expenses_WPS-2004 working paper_DEG- K - Fixed Assets_YF_K_Fixed Assets 03 &amp; 04-1_D 2" xfId="18142"/>
    <cellStyle name="_U - BK - Revenue, Cost &amp; Expenses Mar 7 05_BK - U - Revenue, Cost &amp; Expenses_WPS-2004 working paper_DEG- K - Fixed Assets_YF_K_Fixed Assets 03 &amp; 04-1_D 3" xfId="25340"/>
    <cellStyle name="_U - BK - Revenue, Cost &amp; Expenses Mar 7 05_BK - U - Revenue, Cost &amp; Expenses_WPS-2004 working paper_DEG- K - Fixed Assets_YF_K_Fixed Assets 03 &amp; 04-1_K_YF_Fixed Assets-12.22" xfId="25342"/>
    <cellStyle name="_U - BK - Revenue, Cost &amp; Expenses Mar 7 05_BK - U - Revenue, Cost &amp; Expenses_WPS-2004 working paper_DEG- K - Fixed Assets_YF_K_Fixed Assets 03 &amp; 04-1_K_YF_Fixed Assets-12.22 2" xfId="25343"/>
    <cellStyle name="_U - BK - Revenue, Cost &amp; Expenses Mar 7 05_BK - U - Revenue, Cost &amp; Expenses_WPS-2004 working paper_DEG- K - Fixed Assets_YF_K_Fixed Assets 03 &amp; 04-1_K_YF_Fixed Assets-12.22 3" xfId="25344"/>
    <cellStyle name="_U - BK - Revenue, Cost &amp; Expenses Mar 7 05_BK - U - Revenue, Cost &amp; Expenses_WPS-2004 working paper_DEG- K - Fixed Assets_YF_K_Fixed Assets 03 &amp; 04-2" xfId="17443"/>
    <cellStyle name="_U - BK - Revenue, Cost &amp; Expenses Mar 7 05_BK - U - Revenue, Cost &amp; Expenses_WPS-2004 working paper_DEG- K - Fixed Assets_YF_K_Fixed Assets 03 &amp; 04-2 2" xfId="731"/>
    <cellStyle name="_U - BK - Revenue, Cost &amp; Expenses Mar 7 05_BK - U - Revenue, Cost &amp; Expenses_WPS-2004 working paper_DEG- K - Fixed Assets_YF_K_Fixed Assets 03 &amp; 04-2 3" xfId="706"/>
    <cellStyle name="_U - BK - Revenue, Cost &amp; Expenses Mar 7 05_BK - U - Revenue, Cost &amp; Expenses_WPS-2004 working paper_DEG- K - Fixed Assets_YF_K_Fixed Assets 03 &amp; 04-2_addition2003" xfId="25249"/>
    <cellStyle name="_U - BK - Revenue, Cost &amp; Expenses Mar 7 05_BK - U - Revenue, Cost &amp; Expenses_WPS-2004 working paper_DEG- K - Fixed Assets_YF_K_Fixed Assets 03 &amp; 04-2_addition2003 2" xfId="25346"/>
    <cellStyle name="_U - BK - Revenue, Cost &amp; Expenses Mar 7 05_BK - U - Revenue, Cost &amp; Expenses_WPS-2004 working paper_DEG- K - Fixed Assets_YF_K_Fixed Assets 03 &amp; 04-2_addition2003 3" xfId="25347"/>
    <cellStyle name="_U - BK - Revenue, Cost &amp; Expenses Mar 7 05_BK - U - Revenue, Cost &amp; Expenses_WPS-2004 working paper_DEG- K - Fixed Assets_YF_K_Fixed Assets 03 &amp; 04-2_Book1" xfId="25348"/>
    <cellStyle name="_U - BK - Revenue, Cost &amp; Expenses Mar 7 05_BK - U - Revenue, Cost &amp; Expenses_WPS-2004 working paper_DEG- K - Fixed Assets_YF_K_Fixed Assets 03 &amp; 04-2_Book1 2" xfId="23839"/>
    <cellStyle name="_U - BK - Revenue, Cost &amp; Expenses Mar 7 05_BK - U - Revenue, Cost &amp; Expenses_WPS-2004 working paper_DEG- K - Fixed Assets_YF_K_Fixed Assets 03 &amp; 04-2_Book1 3" xfId="25349"/>
    <cellStyle name="_U - BK - Revenue, Cost &amp; Expenses Mar 7 05_BK - U - Revenue, Cost &amp; Expenses_WPS-2004 working paper_DEG- K - Fixed Assets_YF_K_Fixed Assets 03 &amp; 04-2_D" xfId="10159"/>
    <cellStyle name="_U - BK - Revenue, Cost &amp; Expenses Mar 7 05_BK - U - Revenue, Cost &amp; Expenses_WPS-2004 working paper_DEG- K - Fixed Assets_YF_K_Fixed Assets 03 &amp; 04-2_D 2" xfId="8077"/>
    <cellStyle name="_U - BK - Revenue, Cost &amp; Expenses Mar 7 05_BK - U - Revenue, Cost &amp; Expenses_WPS-2004 working paper_DEG- K - Fixed Assets_YF_K_Fixed Assets 03 &amp; 04-2_D 3" xfId="25350"/>
    <cellStyle name="_U - BK - Revenue, Cost &amp; Expenses Mar 7 05_BK - U - Revenue, Cost &amp; Expenses_WPS-2004 working paper_DEG- K - Fixed Assets_YF_K_Fixed Assets 03 &amp; 04-2_K_YF_Fixed Assets-12.22" xfId="21762"/>
    <cellStyle name="_U - BK - Revenue, Cost &amp; Expenses Mar 7 05_BK - U - Revenue, Cost &amp; Expenses_WPS-2004 working paper_DEG- K - Fixed Assets_YF_K_Fixed Assets 03 &amp; 04-2_K_YF_Fixed Assets-12.22 2" xfId="25353"/>
    <cellStyle name="_U - BK - Revenue, Cost &amp; Expenses Mar 7 05_BK - U - Revenue, Cost &amp; Expenses_WPS-2004 working paper_DEG- K - Fixed Assets_YF_K_Fixed Assets 03 &amp; 04-2_K_YF_Fixed Assets-12.22 3" xfId="25355"/>
    <cellStyle name="_U - BK - Revenue, Cost &amp; Expenses Mar 7 05_BK - U - Revenue, Cost &amp; Expenses_WPS-2004 working paper_DEG- K - Fixed Assets_YF_K_Fixed Assets 03 &amp; 04-3" xfId="7923"/>
    <cellStyle name="_U - BK - Revenue, Cost &amp; Expenses Mar 7 05_BK - U - Revenue, Cost &amp; Expenses_WPS-2004 working paper_DEG- K - Fixed Assets_YF_K_Fixed Assets 03 &amp; 04-3 2" xfId="9514"/>
    <cellStyle name="_U - BK - Revenue, Cost &amp; Expenses Mar 7 05_BK - U - Revenue, Cost &amp; Expenses_WPS-2004 working paper_DEG- K - Fixed Assets_YF_K_Fixed Assets 03 &amp; 04-3 3" xfId="17671"/>
    <cellStyle name="_U - BK - Revenue, Cost &amp; Expenses Mar 7 05_BK - U - Revenue, Cost &amp; Expenses_WPS-2004 working paper_DEG- K - Fixed Assets_YF_K_Fixed Assets 03 &amp; 04-3_addition2003" xfId="7218"/>
    <cellStyle name="_U - BK - Revenue, Cost &amp; Expenses Mar 7 05_BK - U - Revenue, Cost &amp; Expenses_WPS-2004 working paper_DEG- K - Fixed Assets_YF_K_Fixed Assets 03 &amp; 04-3_addition2003 2" xfId="25356"/>
    <cellStyle name="_U - BK - Revenue, Cost &amp; Expenses Mar 7 05_BK - U - Revenue, Cost &amp; Expenses_WPS-2004 working paper_DEG- K - Fixed Assets_YF_K_Fixed Assets 03 &amp; 04-3_addition2003 3" xfId="25357"/>
    <cellStyle name="_U - BK - Revenue, Cost &amp; Expenses Mar 7 05_BK - U - Revenue, Cost &amp; Expenses_WPS-2004 working paper_DEG- K - Fixed Assets_YF_K_Fixed Assets 03 &amp; 04-3_Book1" xfId="25358"/>
    <cellStyle name="_U - BK - Revenue, Cost &amp; Expenses Mar 7 05_BK - U - Revenue, Cost &amp; Expenses_WPS-2004 working paper_DEG- K - Fixed Assets_YF_K_Fixed Assets 03 &amp; 04-3_Book1 2" xfId="24821"/>
    <cellStyle name="_U - BK - Revenue, Cost &amp; Expenses Mar 7 05_BK - U - Revenue, Cost &amp; Expenses_WPS-2004 working paper_DEG- K - Fixed Assets_YF_K_Fixed Assets 03 &amp; 04-3_Book1 3" xfId="1629"/>
    <cellStyle name="_U - BK - Revenue, Cost &amp; Expenses Mar 7 05_BK - U - Revenue, Cost &amp; Expenses_WPS-2004 working paper_DEG- K - Fixed Assets_YF_K_Fixed Assets 03 &amp; 04-3_D" xfId="22846"/>
    <cellStyle name="_U - BK - Revenue, Cost &amp; Expenses Mar 7 05_BK - U - Revenue, Cost &amp; Expenses_WPS-2004 working paper_DEG- K - Fixed Assets_YF_K_Fixed Assets 03 &amp; 04-3_D 2" xfId="25363"/>
    <cellStyle name="_U - BK - Revenue, Cost &amp; Expenses Mar 7 05_BK - U - Revenue, Cost &amp; Expenses_WPS-2004 working paper_DEG- K - Fixed Assets_YF_K_Fixed Assets 03 &amp; 04-3_D 3" xfId="25367"/>
    <cellStyle name="_U - BK - Revenue, Cost &amp; Expenses Mar 7 05_BK - U - Revenue, Cost &amp; Expenses_WPS-2004 working paper_DEG- K - Fixed Assets_YF_K_Fixed Assets 03 &amp; 04-3_K_YF_Fixed Assets-12.22" xfId="2467"/>
    <cellStyle name="_U - BK - Revenue, Cost &amp; Expenses Mar 7 05_BK - U - Revenue, Cost &amp; Expenses_WPS-2004 working paper_DEG- K - Fixed Assets_YF_K_Fixed Assets 03 &amp; 04-3_K_YF_Fixed Assets-12.22 2" xfId="2470"/>
    <cellStyle name="_U - BK - Revenue, Cost &amp; Expenses Mar 7 05_BK - U - Revenue, Cost &amp; Expenses_WPS-2004 working paper_DEG- K - Fixed Assets_YF_K_Fixed Assets 03 &amp; 04-3_K_YF_Fixed Assets-12.22 3" xfId="25369"/>
    <cellStyle name="_U - BK - Revenue, Cost &amp; Expenses Mar 7 05_BK - U - Revenue, Cost &amp; Expenses_WPS-2004 working paper_DEG- K - Fixed Assets_YF_K_Fixed assets 10" xfId="19633"/>
    <cellStyle name="_U - BK - Revenue, Cost &amp; Expenses Mar 7 05_BK - U - Revenue, Cost &amp; Expenses_WPS-2004 working paper_DEG- K - Fixed Assets_YF_K_Fixed assets 11" xfId="25370"/>
    <cellStyle name="_U - BK - Revenue, Cost &amp; Expenses Mar 7 05_BK - U - Revenue, Cost &amp; Expenses_WPS-2004 working paper_DEG- K - Fixed Assets_YF_K_Fixed assets 12" xfId="25373"/>
    <cellStyle name="_U - BK - Revenue, Cost &amp; Expenses Mar 7 05_BK - U - Revenue, Cost &amp; Expenses_WPS-2004 working paper_DEG- K - Fixed Assets_YF_K_Fixed assets 13" xfId="25374"/>
    <cellStyle name="_U - BK - Revenue, Cost &amp; Expenses Mar 7 05_BK - U - Revenue, Cost &amp; Expenses_WPS-2004 working paper_DEG- K - Fixed Assets_YF_K_Fixed assets 14" xfId="25375"/>
    <cellStyle name="_U - BK - Revenue, Cost &amp; Expenses Mar 7 05_BK - U - Revenue, Cost &amp; Expenses_WPS-2004 working paper_DEG- K - Fixed Assets_YF_K_Fixed assets 15" xfId="25376"/>
    <cellStyle name="_U - BK - Revenue, Cost &amp; Expenses Mar 7 05_BK - U - Revenue, Cost &amp; Expenses_WPS-2004 working paper_DEG- K - Fixed Assets_YF_K_Fixed assets 16" xfId="25377"/>
    <cellStyle name="_U - BK - Revenue, Cost &amp; Expenses Mar 7 05_BK - U - Revenue, Cost &amp; Expenses_WPS-2004 working paper_DEG- K - Fixed Assets_YF_K_Fixed assets 17" xfId="22051"/>
    <cellStyle name="_U - BK - Revenue, Cost &amp; Expenses Mar 7 05_BK - U - Revenue, Cost &amp; Expenses_WPS-2004 working paper_DEG- K - Fixed Assets_YF_K_Fixed assets 18" xfId="22054"/>
    <cellStyle name="_U - BK - Revenue, Cost &amp; Expenses Mar 7 05_BK - U - Revenue, Cost &amp; Expenses_WPS-2004 working paper_DEG- K - Fixed Assets_YF_K_Fixed assets 19" xfId="25378"/>
    <cellStyle name="_U - BK - Revenue, Cost &amp; Expenses Mar 7 05_BK - U - Revenue, Cost &amp; Expenses_WPS-2004 working paper_DEG- K - Fixed Assets_YF_K_Fixed assets 2" xfId="6918"/>
    <cellStyle name="_U - BK - Revenue, Cost &amp; Expenses Mar 7 05_BK - U - Revenue, Cost &amp; Expenses_WPS-2004 working paper_DEG- K - Fixed Assets_YF_K_Fixed assets 3" xfId="25379"/>
    <cellStyle name="_U - BK - Revenue, Cost &amp; Expenses Mar 7 05_BK - U - Revenue, Cost &amp; Expenses_WPS-2004 working paper_DEG- K - Fixed Assets_YF_K_Fixed assets 4" xfId="7832"/>
    <cellStyle name="_U - BK - Revenue, Cost &amp; Expenses Mar 7 05_BK - U - Revenue, Cost &amp; Expenses_WPS-2004 working paper_DEG- K - Fixed Assets_YF_K_Fixed assets 5" xfId="10322"/>
    <cellStyle name="_U - BK - Revenue, Cost &amp; Expenses Mar 7 05_BK - U - Revenue, Cost &amp; Expenses_WPS-2004 working paper_DEG- K - Fixed Assets_YF_K_Fixed assets 6" xfId="25380"/>
    <cellStyle name="_U - BK - Revenue, Cost &amp; Expenses Mar 7 05_BK - U - Revenue, Cost &amp; Expenses_WPS-2004 working paper_DEG- K - Fixed Assets_YF_K_Fixed assets 7" xfId="19623"/>
    <cellStyle name="_U - BK - Revenue, Cost &amp; Expenses Mar 7 05_BK - U - Revenue, Cost &amp; Expenses_WPS-2004 working paper_DEG- K - Fixed Assets_YF_K_Fixed assets 8" xfId="25381"/>
    <cellStyle name="_U - BK - Revenue, Cost &amp; Expenses Mar 7 05_BK - U - Revenue, Cost &amp; Expenses_WPS-2004 working paper_DEG- K - Fixed Assets_YF_K_Fixed assets 9" xfId="25382"/>
    <cellStyle name="_U - BK - Revenue, Cost &amp; Expenses Mar 7 05_BK - U - Revenue, Cost &amp; Expenses_WPS-2004 working paper_DEG- K - Fixed Assets_YF_K_Fixed assets_addition2003" xfId="5374"/>
    <cellStyle name="_U - BK - Revenue, Cost &amp; Expenses Mar 7 05_BK - U - Revenue, Cost &amp; Expenses_WPS-2004 working paper_DEG- K - Fixed Assets_YF_K_Fixed assets_addition2003 2" xfId="21933"/>
    <cellStyle name="_U - BK - Revenue, Cost &amp; Expenses Mar 7 05_BK - U - Revenue, Cost &amp; Expenses_WPS-2004 working paper_DEG- K - Fixed Assets_YF_K_Fixed assets_addition2003 3" xfId="21936"/>
    <cellStyle name="_U - BK - Revenue, Cost &amp; Expenses Mar 7 05_BK - U - Revenue, Cost &amp; Expenses_WPS-2004 working paper_DEG- K - Fixed Assets_YF_K_Fixed assets_Book1" xfId="25384"/>
    <cellStyle name="_U - BK - Revenue, Cost &amp; Expenses Mar 7 05_BK - U - Revenue, Cost &amp; Expenses_WPS-2004 working paper_DEG- K - Fixed Assets_YF_K_Fixed assets_Book1 2" xfId="25385"/>
    <cellStyle name="_U - BK - Revenue, Cost &amp; Expenses Mar 7 05_BK - U - Revenue, Cost &amp; Expenses_WPS-2004 working paper_DEG- K - Fixed Assets_YF_K_Fixed assets_Book1 3" xfId="25387"/>
    <cellStyle name="_U - BK - Revenue, Cost &amp; Expenses Mar 7 05_BK - U - Revenue, Cost &amp; Expenses_WPS-2004 working paper_DEG- K - Fixed Assets_YF_K_Fixed assets_D" xfId="24873"/>
    <cellStyle name="_U - BK - Revenue, Cost &amp; Expenses Mar 7 05_BK - U - Revenue, Cost &amp; Expenses_WPS-2004 working paper_DEG- K - Fixed Assets_YF_K_Fixed assets_D 2" xfId="25388"/>
    <cellStyle name="_U - BK - Revenue, Cost &amp; Expenses Mar 7 05_BK - U - Revenue, Cost &amp; Expenses_WPS-2004 working paper_DEG- K - Fixed Assets_YF_K_Fixed assets_D 3" xfId="3930"/>
    <cellStyle name="_U - BK - Revenue, Cost &amp; Expenses Mar 7 05_BK - U - Revenue, Cost &amp; Expenses_WPS-2004 working paper_DEG- K - Fixed Assets_YF_K_Fixed assets_K_YF_Fixed Assets-12.22" xfId="25389"/>
    <cellStyle name="_U - BK - Revenue, Cost &amp; Expenses Mar 7 05_BK - U - Revenue, Cost &amp; Expenses_WPS-2004 working paper_DEG- K - Fixed Assets_YF_K_Fixed assets_K_YF_Fixed Assets-12.22 2" xfId="25392"/>
    <cellStyle name="_U - BK - Revenue, Cost &amp; Expenses Mar 7 05_BK - U - Revenue, Cost &amp; Expenses_WPS-2004 working paper_DEG- K - Fixed Assets_YF_K_Fixed assets_K_YF_Fixed Assets-12.22 3" xfId="847"/>
    <cellStyle name="_U - BK - Revenue, Cost &amp; Expenses Mar 7 05_BK - U - Revenue, Cost &amp; Expenses_WPS-2004 working paper_K_YF_Fixed Assets-12.22" xfId="18890"/>
    <cellStyle name="_U - BK - Revenue, Cost &amp; Expenses Mar 7 05_BK - U - Revenue, Cost &amp; Expenses_WPS-2004 working paper_K_YF_Fixed Assets-12.22 2" xfId="25394"/>
    <cellStyle name="_U - BK - Revenue, Cost &amp; Expenses Mar 7 05_BK - U - Revenue, Cost &amp; Expenses_WPS-2004 working paper_K_YF_Fixed Assets-12.22 3" xfId="25395"/>
    <cellStyle name="_U - BK - Revenue, Cost &amp; Expenses Mar 7 05_BK - U - Revenue, Cost &amp; Expenses_公司信息（往来款函证）" xfId="17717"/>
    <cellStyle name="_U - BK - Revenue, Cost &amp; Expenses Mar 7 05_BK - U - Revenue, Cost &amp; Expenses_公司信息（往来款函证） 2" xfId="25396"/>
    <cellStyle name="_U - BK - Revenue, Cost &amp; Expenses Mar 7 05_BK - U - Revenue, Cost &amp; Expenses_公司信息（往来款函证）_2006年佛山车轮审计资料（安永）" xfId="22333"/>
    <cellStyle name="_U - BK - Revenue, Cost &amp; Expenses Mar 7 05_BK - U - Revenue, Cost &amp; Expenses_公司信息（往来款函证）_2006年佛山车轮审计资料（安永） 2" xfId="25124"/>
    <cellStyle name="_U - BK - Revenue, Cost &amp; Expenses Mar 7 05_BK - U - Revenue, Cost &amp; Expenses_公司信息（往来款函证）_2006年佛山车轮审计资料（安永）_OS of F09" xfId="14385"/>
    <cellStyle name="_U - BK - Revenue, Cost &amp; Expenses Mar 7 05_BK - U - Revenue, Cost &amp; Expenses_公司信息（往来款函证）_2006年佛山车轮审计资料（安永）_OS of F09 2" xfId="25397"/>
    <cellStyle name="_U - BK - Revenue, Cost &amp; Expenses Mar 7 05_BK - U - Revenue, Cost &amp; Expenses_公司信息（往来款函证）_OS of F09" xfId="25398"/>
    <cellStyle name="_U - BK - Revenue, Cost &amp; Expenses Mar 7 05_BK - U - Revenue, Cost &amp; Expenses_公司信息（往来款函证）_OS of F09 2" xfId="25399"/>
    <cellStyle name="_U - BK - Revenue, Cost &amp; Expenses Mar 7 05_Book1" xfId="20835"/>
    <cellStyle name="_U - BK - Revenue, Cost &amp; Expenses Mar 7 05_Book1 2" xfId="10728"/>
    <cellStyle name="_U - BK - Revenue, Cost &amp; Expenses Mar 7 05_Book1 3" xfId="9563"/>
    <cellStyle name="_U - BK - Revenue, Cost &amp; Expenses Mar 7 05_D" xfId="25400"/>
    <cellStyle name="_U - BK - Revenue, Cost &amp; Expenses Mar 7 05_D 2" xfId="996"/>
    <cellStyle name="_U - BK - Revenue, Cost &amp; Expenses Mar 7 05_D 3" xfId="20497"/>
    <cellStyle name="_U - BK - Revenue, Cost &amp; Expenses Mar 7 05_DEG- K - Fixed Assets" xfId="24026"/>
    <cellStyle name="_U - BK - Revenue, Cost &amp; Expenses Mar 7 05_DEG- K - Fixed Assets 2" xfId="24028"/>
    <cellStyle name="_U - BK - Revenue, Cost &amp; Expenses Mar 7 05_DEG- K - Fixed Assets 3" xfId="25401"/>
    <cellStyle name="_U - BK - Revenue, Cost &amp; Expenses Mar 7 05_DEG- K - Fixed Assets_K_YF_Fixed Assets-12.13" xfId="11783"/>
    <cellStyle name="_U - BK - Revenue, Cost &amp; Expenses Mar 7 05_DEG- K - Fixed Assets_K_YF_Fixed Assets-12.13 2" xfId="25402"/>
    <cellStyle name="_U - BK - Revenue, Cost &amp; Expenses Mar 7 05_DEG- K - Fixed Assets_K_YF_Fixed Assets-12.13 3" xfId="10083"/>
    <cellStyle name="_U - BK - Revenue, Cost &amp; Expenses Mar 7 05_DEG- K - Fixed Assets_K_YF_Fixed Assets-12.13_addition2003" xfId="22956"/>
    <cellStyle name="_U - BK - Revenue, Cost &amp; Expenses Mar 7 05_DEG- K - Fixed Assets_K_YF_Fixed Assets-12.13_addition2003 2" xfId="25403"/>
    <cellStyle name="_U - BK - Revenue, Cost &amp; Expenses Mar 7 05_DEG- K - Fixed Assets_K_YF_Fixed Assets-12.13_addition2003 3" xfId="23153"/>
    <cellStyle name="_U - BK - Revenue, Cost &amp; Expenses Mar 7 05_DEG- K - Fixed Assets_K_YF_Fixed Assets-12.13_Book1" xfId="25404"/>
    <cellStyle name="_U - BK - Revenue, Cost &amp; Expenses Mar 7 05_DEG- K - Fixed Assets_K_YF_Fixed Assets-12.13_Book1 2" xfId="25405"/>
    <cellStyle name="_U - BK - Revenue, Cost &amp; Expenses Mar 7 05_DEG- K - Fixed Assets_K_YF_Fixed Assets-12.13_Book1 3" xfId="25407"/>
    <cellStyle name="_U - BK - Revenue, Cost &amp; Expenses Mar 7 05_DEG- K - Fixed Assets_K_YF_Fixed Assets-12.13_D" xfId="24518"/>
    <cellStyle name="_U - BK - Revenue, Cost &amp; Expenses Mar 7 05_DEG- K - Fixed Assets_K_YF_Fixed Assets-12.13_D 2" xfId="24520"/>
    <cellStyle name="_U - BK - Revenue, Cost &amp; Expenses Mar 7 05_DEG- K - Fixed Assets_K_YF_Fixed Assets-12.13_D 3" xfId="2884"/>
    <cellStyle name="_U - BK - Revenue, Cost &amp; Expenses Mar 7 05_DEG- K - Fixed Assets_K_YF_Fixed Assets-12.13_K_YF_Fixed Assets-12.22" xfId="25408"/>
    <cellStyle name="_U - BK - Revenue, Cost &amp; Expenses Mar 7 05_DEG- K - Fixed Assets_K_YF_Fixed Assets-12.13_K_YF_Fixed Assets-12.22 2" xfId="25409"/>
    <cellStyle name="_U - BK - Revenue, Cost &amp; Expenses Mar 7 05_DEG- K - Fixed Assets_K_YF_Fixed Assets-12.13_K_YF_Fixed Assets-12.22 3" xfId="24562"/>
    <cellStyle name="_U - BK - Revenue, Cost &amp; Expenses Mar 7 05_DEG- K - Fixed Assets_SX-FA-12.14" xfId="25410"/>
    <cellStyle name="_U - BK - Revenue, Cost &amp; Expenses Mar 7 05_DEG- K - Fixed Assets_SX-FA-12.14 2" xfId="25412"/>
    <cellStyle name="_U - BK - Revenue, Cost &amp; Expenses Mar 7 05_DEG- K - Fixed Assets_SX-FA-12.14 3" xfId="25415"/>
    <cellStyle name="_U - BK - Revenue, Cost &amp; Expenses Mar 7 05_DEG- K - Fixed Assets_SX-FA-12.14_addition2003" xfId="14326"/>
    <cellStyle name="_U - BK - Revenue, Cost &amp; Expenses Mar 7 05_DEG- K - Fixed Assets_SX-FA-12.14_addition2003 2" xfId="14331"/>
    <cellStyle name="_U - BK - Revenue, Cost &amp; Expenses Mar 7 05_DEG- K - Fixed Assets_SX-FA-12.14_addition2003 3" xfId="24749"/>
    <cellStyle name="_U - BK - Revenue, Cost &amp; Expenses Mar 7 05_DEG- K - Fixed Assets_SX-FA-12.14_Book1" xfId="25418"/>
    <cellStyle name="_U - BK - Revenue, Cost &amp; Expenses Mar 7 05_DEG- K - Fixed Assets_SX-FA-12.14_Book1 2" xfId="25421"/>
    <cellStyle name="_U - BK - Revenue, Cost &amp; Expenses Mar 7 05_DEG- K - Fixed Assets_SX-FA-12.14_Book1 3" xfId="9747"/>
    <cellStyle name="_U - BK - Revenue, Cost &amp; Expenses Mar 7 05_DEG- K - Fixed Assets_SX-FA-12.14_D" xfId="25422"/>
    <cellStyle name="_U - BK - Revenue, Cost &amp; Expenses Mar 7 05_DEG- K - Fixed Assets_SX-FA-12.14_D 2" xfId="25424"/>
    <cellStyle name="_U - BK - Revenue, Cost &amp; Expenses Mar 7 05_DEG- K - Fixed Assets_SX-FA-12.14_D 3" xfId="25425"/>
    <cellStyle name="_U - BK - Revenue, Cost &amp; Expenses Mar 7 05_DEG- K - Fixed Assets_SX-FA-12.14_K_YF_Fixed Assets-12.22" xfId="25426"/>
    <cellStyle name="_U - BK - Revenue, Cost &amp; Expenses Mar 7 05_DEG- K - Fixed Assets_SX-FA-12.14_K_YF_Fixed Assets-12.22 2" xfId="25427"/>
    <cellStyle name="_U - BK - Revenue, Cost &amp; Expenses Mar 7 05_DEG- K - Fixed Assets_SX-FA-12.14_K_YF_Fixed Assets-12.22 3" xfId="25428"/>
    <cellStyle name="_U - BK - Revenue, Cost &amp; Expenses Mar 7 05_DEG- K - Fixed Assets_YF_K_Fixed assets" xfId="25429"/>
    <cellStyle name="_U - BK - Revenue, Cost &amp; Expenses Mar 7 05_DEG- K - Fixed Assets_YF_K_Fixed Assets 03 &amp; 04" xfId="9152"/>
    <cellStyle name="_U - BK - Revenue, Cost &amp; Expenses Mar 7 05_DEG- K - Fixed Assets_YF_K_Fixed Assets 03 &amp; 04 2" xfId="6357"/>
    <cellStyle name="_U - BK - Revenue, Cost &amp; Expenses Mar 7 05_DEG- K - Fixed Assets_YF_K_Fixed Assets 03 &amp; 04 3" xfId="25430"/>
    <cellStyle name="_U - BK - Revenue, Cost &amp; Expenses Mar 7 05_DEG- K - Fixed Assets_YF_K_Fixed Assets 03 &amp; 04_addition2003" xfId="25431"/>
    <cellStyle name="_U - BK - Revenue, Cost &amp; Expenses Mar 7 05_DEG- K - Fixed Assets_YF_K_Fixed Assets 03 &amp; 04_addition2003 2" xfId="25433"/>
    <cellStyle name="_U - BK - Revenue, Cost &amp; Expenses Mar 7 05_DEG- K - Fixed Assets_YF_K_Fixed Assets 03 &amp; 04_addition2003 3" xfId="14434"/>
    <cellStyle name="_U - BK - Revenue, Cost &amp; Expenses Mar 7 05_DEG- K - Fixed Assets_YF_K_Fixed Assets 03 &amp; 04_Book1" xfId="25435"/>
    <cellStyle name="_U - BK - Revenue, Cost &amp; Expenses Mar 7 05_DEG- K - Fixed Assets_YF_K_Fixed Assets 03 &amp; 04_Book1 2" xfId="25436"/>
    <cellStyle name="_U - BK - Revenue, Cost &amp; Expenses Mar 7 05_DEG- K - Fixed Assets_YF_K_Fixed Assets 03 &amp; 04_Book1 3" xfId="5341"/>
    <cellStyle name="_U - BK - Revenue, Cost &amp; Expenses Mar 7 05_DEG- K - Fixed Assets_YF_K_Fixed Assets 03 &amp; 04_D" xfId="25437"/>
    <cellStyle name="_U - BK - Revenue, Cost &amp; Expenses Mar 7 05_DEG- K - Fixed Assets_YF_K_Fixed Assets 03 &amp; 04_D 2" xfId="21736"/>
    <cellStyle name="_U - BK - Revenue, Cost &amp; Expenses Mar 7 05_DEG- K - Fixed Assets_YF_K_Fixed Assets 03 &amp; 04_D 3" xfId="25439"/>
    <cellStyle name="_U - BK - Revenue, Cost &amp; Expenses Mar 7 05_DEG- K - Fixed Assets_YF_K_Fixed Assets 03 &amp; 04_K_YF_Fixed Assets-12.22" xfId="25440"/>
    <cellStyle name="_U - BK - Revenue, Cost &amp; Expenses Mar 7 05_DEG- K - Fixed Assets_YF_K_Fixed Assets 03 &amp; 04_K_YF_Fixed Assets-12.22 2" xfId="19450"/>
    <cellStyle name="_U - BK - Revenue, Cost &amp; Expenses Mar 7 05_DEG- K - Fixed Assets_YF_K_Fixed Assets 03 &amp; 04_K_YF_Fixed Assets-12.22 3" xfId="7054"/>
    <cellStyle name="_U - BK - Revenue, Cost &amp; Expenses Mar 7 05_DEG- K - Fixed Assets_YF_K_Fixed Assets 03 &amp; 04-1" xfId="16612"/>
    <cellStyle name="_U - BK - Revenue, Cost &amp; Expenses Mar 7 05_DEG- K - Fixed Assets_YF_K_Fixed Assets 03 &amp; 04-1 2" xfId="16615"/>
    <cellStyle name="_U - BK - Revenue, Cost &amp; Expenses Mar 7 05_DEG- K - Fixed Assets_YF_K_Fixed Assets 03 &amp; 04-1 3" xfId="25441"/>
    <cellStyle name="_U - BK - Revenue, Cost &amp; Expenses Mar 7 05_DEG- K - Fixed Assets_YF_K_Fixed Assets 03 &amp; 04-1_addition2003" xfId="25442"/>
    <cellStyle name="_U - BK - Revenue, Cost &amp; Expenses Mar 7 05_DEG- K - Fixed Assets_YF_K_Fixed Assets 03 &amp; 04-1_addition2003 2" xfId="25443"/>
    <cellStyle name="_U - BK - Revenue, Cost &amp; Expenses Mar 7 05_DEG- K - Fixed Assets_YF_K_Fixed Assets 03 &amp; 04-1_addition2003 3" xfId="17155"/>
    <cellStyle name="_U - BK - Revenue, Cost &amp; Expenses Mar 7 05_DEG- K - Fixed Assets_YF_K_Fixed Assets 03 &amp; 04-1_Book1" xfId="25445"/>
    <cellStyle name="_U - BK - Revenue, Cost &amp; Expenses Mar 7 05_DEG- K - Fixed Assets_YF_K_Fixed Assets 03 &amp; 04-1_Book1 2" xfId="25446"/>
    <cellStyle name="_U - BK - Revenue, Cost &amp; Expenses Mar 7 05_DEG- K - Fixed Assets_YF_K_Fixed Assets 03 &amp; 04-1_Book1 3" xfId="25447"/>
    <cellStyle name="_U - BK - Revenue, Cost &amp; Expenses Mar 7 05_DEG- K - Fixed Assets_YF_K_Fixed Assets 03 &amp; 04-1_D" xfId="16932"/>
    <cellStyle name="_U - BK - Revenue, Cost &amp; Expenses Mar 7 05_DEG- K - Fixed Assets_YF_K_Fixed Assets 03 &amp; 04-1_D 2" xfId="25448"/>
    <cellStyle name="_U - BK - Revenue, Cost &amp; Expenses Mar 7 05_DEG- K - Fixed Assets_YF_K_Fixed Assets 03 &amp; 04-1_D 3" xfId="25450"/>
    <cellStyle name="_U - BK - Revenue, Cost &amp; Expenses Mar 7 05_DEG- K - Fixed Assets_YF_K_Fixed Assets 03 &amp; 04-1_K_YF_Fixed Assets-12.22" xfId="25451"/>
    <cellStyle name="_U - BK - Revenue, Cost &amp; Expenses Mar 7 05_DEG- K - Fixed Assets_YF_K_Fixed Assets 03 &amp; 04-1_K_YF_Fixed Assets-12.22 2" xfId="25453"/>
    <cellStyle name="_U - BK - Revenue, Cost &amp; Expenses Mar 7 05_DEG- K - Fixed Assets_YF_K_Fixed Assets 03 &amp; 04-1_K_YF_Fixed Assets-12.22 3" xfId="25455"/>
    <cellStyle name="_U - BK - Revenue, Cost &amp; Expenses Mar 7 05_DEG- K - Fixed Assets_YF_K_Fixed Assets 03 &amp; 04-2" xfId="16617"/>
    <cellStyle name="_U - BK - Revenue, Cost &amp; Expenses Mar 7 05_DEG- K - Fixed Assets_YF_K_Fixed Assets 03 &amp; 04-2 2" xfId="25458"/>
    <cellStyle name="_U - BK - Revenue, Cost &amp; Expenses Mar 7 05_DEG- K - Fixed Assets_YF_K_Fixed Assets 03 &amp; 04-2 3" xfId="17474"/>
    <cellStyle name="_U - BK - Revenue, Cost &amp; Expenses Mar 7 05_DEG- K - Fixed Assets_YF_K_Fixed Assets 03 &amp; 04-2_addition2003" xfId="11760"/>
    <cellStyle name="_U - BK - Revenue, Cost &amp; Expenses Mar 7 05_DEG- K - Fixed Assets_YF_K_Fixed Assets 03 &amp; 04-2_addition2003 2" xfId="11762"/>
    <cellStyle name="_U - BK - Revenue, Cost &amp; Expenses Mar 7 05_DEG- K - Fixed Assets_YF_K_Fixed Assets 03 &amp; 04-2_addition2003 3" xfId="24780"/>
    <cellStyle name="_U - BK - Revenue, Cost &amp; Expenses Mar 7 05_DEG- K - Fixed Assets_YF_K_Fixed Assets 03 &amp; 04-2_Book1" xfId="23297"/>
    <cellStyle name="_U - BK - Revenue, Cost &amp; Expenses Mar 7 05_DEG- K - Fixed Assets_YF_K_Fixed Assets 03 &amp; 04-2_Book1 2" xfId="23299"/>
    <cellStyle name="_U - BK - Revenue, Cost &amp; Expenses Mar 7 05_DEG- K - Fixed Assets_YF_K_Fixed Assets 03 &amp; 04-2_Book1 3" xfId="25459"/>
    <cellStyle name="_U - BK - Revenue, Cost &amp; Expenses Mar 7 05_DEG- K - Fixed Assets_YF_K_Fixed Assets 03 &amp; 04-2_D" xfId="25461"/>
    <cellStyle name="_U - BK - Revenue, Cost &amp; Expenses Mar 7 05_DEG- K - Fixed Assets_YF_K_Fixed Assets 03 &amp; 04-2_D 2" xfId="16926"/>
    <cellStyle name="_U - BK - Revenue, Cost &amp; Expenses Mar 7 05_DEG- K - Fixed Assets_YF_K_Fixed Assets 03 &amp; 04-2_D 3" xfId="25465"/>
    <cellStyle name="_U - BK - Revenue, Cost &amp; Expenses Mar 7 05_DEG- K - Fixed Assets_YF_K_Fixed Assets 03 &amp; 04-2_K_YF_Fixed Assets-12.22" xfId="25467"/>
    <cellStyle name="_U - BK - Revenue, Cost &amp; Expenses Mar 7 05_DEG- K - Fixed Assets_YF_K_Fixed Assets 03 &amp; 04-2_K_YF_Fixed Assets-12.22 2" xfId="25468"/>
    <cellStyle name="_U - BK - Revenue, Cost &amp; Expenses Mar 7 05_DEG- K - Fixed Assets_YF_K_Fixed Assets 03 &amp; 04-2_K_YF_Fixed Assets-12.22 3" xfId="25469"/>
    <cellStyle name="_U - BK - Revenue, Cost &amp; Expenses Mar 7 05_DEG- K - Fixed Assets_YF_K_Fixed Assets 03 &amp; 04-3" xfId="25470"/>
    <cellStyle name="_U - BK - Revenue, Cost &amp; Expenses Mar 7 05_DEG- K - Fixed Assets_YF_K_Fixed Assets 03 &amp; 04-3 2" xfId="25472"/>
    <cellStyle name="_U - BK - Revenue, Cost &amp; Expenses Mar 7 05_DEG- K - Fixed Assets_YF_K_Fixed Assets 03 &amp; 04-3 3" xfId="25474"/>
    <cellStyle name="_U - BK - Revenue, Cost &amp; Expenses Mar 7 05_DEG- K - Fixed Assets_YF_K_Fixed Assets 03 &amp; 04-3_addition2003" xfId="10054"/>
    <cellStyle name="_U - BK - Revenue, Cost &amp; Expenses Mar 7 05_DEG- K - Fixed Assets_YF_K_Fixed Assets 03 &amp; 04-3_addition2003 2" xfId="21410"/>
    <cellStyle name="_U - BK - Revenue, Cost &amp; Expenses Mar 7 05_DEG- K - Fixed Assets_YF_K_Fixed Assets 03 &amp; 04-3_addition2003 3" xfId="25476"/>
    <cellStyle name="_U - BK - Revenue, Cost &amp; Expenses Mar 7 05_DEG- K - Fixed Assets_YF_K_Fixed Assets 03 &amp; 04-3_Book1" xfId="25478"/>
    <cellStyle name="_U - BK - Revenue, Cost &amp; Expenses Mar 7 05_DEG- K - Fixed Assets_YF_K_Fixed Assets 03 &amp; 04-3_Book1 2" xfId="25479"/>
    <cellStyle name="_U - BK - Revenue, Cost &amp; Expenses Mar 7 05_DEG- K - Fixed Assets_YF_K_Fixed Assets 03 &amp; 04-3_Book1 3" xfId="20873"/>
    <cellStyle name="_U - BK - Revenue, Cost &amp; Expenses Mar 7 05_DEG- K - Fixed Assets_YF_K_Fixed Assets 03 &amp; 04-3_D" xfId="16952"/>
    <cellStyle name="_U - BK - Revenue, Cost &amp; Expenses Mar 7 05_DEG- K - Fixed Assets_YF_K_Fixed Assets 03 &amp; 04-3_D 2" xfId="25480"/>
    <cellStyle name="_U - BK - Revenue, Cost &amp; Expenses Mar 7 05_DEG- K - Fixed Assets_YF_K_Fixed Assets 03 &amp; 04-3_D 3" xfId="25481"/>
    <cellStyle name="_U - BK - Revenue, Cost &amp; Expenses Mar 7 05_DEG- K - Fixed Assets_YF_K_Fixed Assets 03 &amp; 04-3_K_YF_Fixed Assets-12.22" xfId="20236"/>
    <cellStyle name="_U - BK - Revenue, Cost &amp; Expenses Mar 7 05_DEG- K - Fixed Assets_YF_K_Fixed Assets 03 &amp; 04-3_K_YF_Fixed Assets-12.22 2" xfId="25482"/>
    <cellStyle name="_U - BK - Revenue, Cost &amp; Expenses Mar 7 05_DEG- K - Fixed Assets_YF_K_Fixed Assets 03 &amp; 04-3_K_YF_Fixed Assets-12.22 3" xfId="25483"/>
    <cellStyle name="_U - BK - Revenue, Cost &amp; Expenses Mar 7 05_DEG- K - Fixed Assets_YF_K_Fixed assets 10" xfId="25484"/>
    <cellStyle name="_U - BK - Revenue, Cost &amp; Expenses Mar 7 05_DEG- K - Fixed Assets_YF_K_Fixed assets 11" xfId="25486"/>
    <cellStyle name="_U - BK - Revenue, Cost &amp; Expenses Mar 7 05_DEG- K - Fixed Assets_YF_K_Fixed assets 12" xfId="2144"/>
    <cellStyle name="_U - BK - Revenue, Cost &amp; Expenses Mar 7 05_DEG- K - Fixed Assets_YF_K_Fixed assets 13" xfId="7003"/>
    <cellStyle name="_U - BK - Revenue, Cost &amp; Expenses Mar 7 05_DEG- K - Fixed Assets_YF_K_Fixed assets 14" xfId="25488"/>
    <cellStyle name="_U - BK - Revenue, Cost &amp; Expenses Mar 7 05_DEG- K - Fixed Assets_YF_K_Fixed assets 15" xfId="25489"/>
    <cellStyle name="_U - BK - Revenue, Cost &amp; Expenses Mar 7 05_DEG- K - Fixed Assets_YF_K_Fixed assets 16" xfId="25490"/>
    <cellStyle name="_U - BK - Revenue, Cost &amp; Expenses Mar 7 05_DEG- K - Fixed Assets_YF_K_Fixed assets 17" xfId="25491"/>
    <cellStyle name="_U - BK - Revenue, Cost &amp; Expenses Mar 7 05_DEG- K - Fixed Assets_YF_K_Fixed assets 18" xfId="9024"/>
    <cellStyle name="_U - BK - Revenue, Cost &amp; Expenses Mar 7 05_DEG- K - Fixed Assets_YF_K_Fixed assets 19" xfId="25492"/>
    <cellStyle name="_U - BK - Revenue, Cost &amp; Expenses Mar 7 05_DEG- K - Fixed Assets_YF_K_Fixed assets 2" xfId="10491"/>
    <cellStyle name="_U - BK - Revenue, Cost &amp; Expenses Mar 7 05_DEG- K - Fixed Assets_YF_K_Fixed assets 3" xfId="1980"/>
    <cellStyle name="_U - BK - Revenue, Cost &amp; Expenses Mar 7 05_DEG- K - Fixed Assets_YF_K_Fixed assets 4" xfId="1793"/>
    <cellStyle name="_U - BK - Revenue, Cost &amp; Expenses Mar 7 05_DEG- K - Fixed Assets_YF_K_Fixed assets 5" xfId="25493"/>
    <cellStyle name="_U - BK - Revenue, Cost &amp; Expenses Mar 7 05_DEG- K - Fixed Assets_YF_K_Fixed assets 6" xfId="25494"/>
    <cellStyle name="_U - BK - Revenue, Cost &amp; Expenses Mar 7 05_DEG- K - Fixed Assets_YF_K_Fixed assets 7" xfId="25495"/>
    <cellStyle name="_U - BK - Revenue, Cost &amp; Expenses Mar 7 05_DEG- K - Fixed Assets_YF_K_Fixed assets 8" xfId="25496"/>
    <cellStyle name="_U - BK - Revenue, Cost &amp; Expenses Mar 7 05_DEG- K - Fixed Assets_YF_K_Fixed assets 9" xfId="25497"/>
    <cellStyle name="_U - BK - Revenue, Cost &amp; Expenses Mar 7 05_DEG- K - Fixed Assets_YF_K_Fixed assets_addition2003" xfId="25499"/>
    <cellStyle name="_U - BK - Revenue, Cost &amp; Expenses Mar 7 05_DEG- K - Fixed Assets_YF_K_Fixed assets_addition2003 2" xfId="4067"/>
    <cellStyle name="_U - BK - Revenue, Cost &amp; Expenses Mar 7 05_DEG- K - Fixed Assets_YF_K_Fixed assets_addition2003 3" xfId="25500"/>
    <cellStyle name="_U - BK - Revenue, Cost &amp; Expenses Mar 7 05_DEG- K - Fixed Assets_YF_K_Fixed assets_Book1" xfId="7724"/>
    <cellStyle name="_U - BK - Revenue, Cost &amp; Expenses Mar 7 05_DEG- K - Fixed Assets_YF_K_Fixed assets_Book1 2" xfId="9752"/>
    <cellStyle name="_U - BK - Revenue, Cost &amp; Expenses Mar 7 05_DEG- K - Fixed Assets_YF_K_Fixed assets_Book1 3" xfId="25501"/>
    <cellStyle name="_U - BK - Revenue, Cost &amp; Expenses Mar 7 05_DEG- K - Fixed Assets_YF_K_Fixed assets_D" xfId="25503"/>
    <cellStyle name="_U - BK - Revenue, Cost &amp; Expenses Mar 7 05_DEG- K - Fixed Assets_YF_K_Fixed assets_D 2" xfId="25504"/>
    <cellStyle name="_U - BK - Revenue, Cost &amp; Expenses Mar 7 05_DEG- K - Fixed Assets_YF_K_Fixed assets_D 3" xfId="25505"/>
    <cellStyle name="_U - BK - Revenue, Cost &amp; Expenses Mar 7 05_DEG- K - Fixed Assets_YF_K_Fixed assets_K_YF_Fixed Assets-12.22" xfId="7408"/>
    <cellStyle name="_U - BK - Revenue, Cost &amp; Expenses Mar 7 05_DEG- K - Fixed Assets_YF_K_Fixed assets_K_YF_Fixed Assets-12.22 2" xfId="25506"/>
    <cellStyle name="_U - BK - Revenue, Cost &amp; Expenses Mar 7 05_DEG- K - Fixed Assets_YF_K_Fixed assets_K_YF_Fixed Assets-12.22 3" xfId="25507"/>
    <cellStyle name="_U - BK - Revenue, Cost &amp; Expenses Mar 7 05_K_YF_Fixed Assets-12.22" xfId="25508"/>
    <cellStyle name="_U - BK - Revenue, Cost &amp; Expenses Mar 7 05_K_YF_Fixed Assets-12.22 2" xfId="25509"/>
    <cellStyle name="_U - BK - Revenue, Cost &amp; Expenses Mar 7 05_K_YF_Fixed Assets-12.22 3" xfId="21866"/>
    <cellStyle name="_U - BK - Revenue, Cost &amp; Expenses Mar 7 05_OS of F09" xfId="11375"/>
    <cellStyle name="_U - BK - Revenue, Cost &amp; Expenses Mar 7 05_OS of F09 2" xfId="7907"/>
    <cellStyle name="_U - BK - Revenue, Cost &amp; Expenses Mar 7 05_公司信息（往来款函证）" xfId="24040"/>
    <cellStyle name="_U - BK - Revenue, Cost &amp; Expenses Mar 7 05_公司信息（往来款函证） 2" xfId="19384"/>
    <cellStyle name="_U - BK - Revenue, Cost &amp; Expenses Mar 7 05_公司信息（往来款函证）_2006年佛山车轮审计资料（安永）" xfId="21188"/>
    <cellStyle name="_U - BK - Revenue, Cost &amp; Expenses Mar 7 05_公司信息（往来款函证）_2006年佛山车轮审计资料（安永） 2" xfId="21190"/>
    <cellStyle name="_U - BK - Revenue, Cost &amp; Expenses Mar 7 05_公司信息（往来款函证）_2006年佛山车轮审计资料（安永）_OS of F09" xfId="24936"/>
    <cellStyle name="_U - BK - Revenue, Cost &amp; Expenses Mar 7 05_公司信息（往来款函证）_2006年佛山车轮审计资料（安永）_OS of F09 2" xfId="25510"/>
    <cellStyle name="_U - BK - Revenue, Cost &amp; Expenses Mar 7 05_公司信息（往来款函证）_OS of F09" xfId="25512"/>
    <cellStyle name="_U - BK - Revenue, Cost &amp; Expenses Mar 7 05_公司信息（往来款函证）_OS of F09 2" xfId="25515"/>
    <cellStyle name="_U_Meifu" xfId="10781"/>
    <cellStyle name="_U_Meifu 2" xfId="10784"/>
    <cellStyle name="_U100 Revene 04_HG" xfId="3953"/>
    <cellStyle name="_U100 Revene 04_HG 2" xfId="11145"/>
    <cellStyle name="_U100 Revene 04_HG_2006年佛山车轮审计资料（安永）" xfId="2065"/>
    <cellStyle name="_U100 Revene 04_HG_2006年佛山车轮审计资料（安永） 2" xfId="680"/>
    <cellStyle name="_U100 Revene 04_HG_2006年佛山车轮审计资料（安永）_OS of F09" xfId="25516"/>
    <cellStyle name="_U100 Revene 04_HG_2006年佛山车轮审计资料（安永）_OS of F09 2" xfId="12137"/>
    <cellStyle name="_U100 Revene 04_HG_OS of F09" xfId="14604"/>
    <cellStyle name="_U100 Revene 04_HG_OS of F09 2" xfId="25521"/>
    <cellStyle name="_U100 Revenue 05_HG" xfId="12016"/>
    <cellStyle name="_U100 Revenue 05_HG 2" xfId="24337"/>
    <cellStyle name="_U100 Revenue 05_HG_2006年佛山车轮审计资料（安永）" xfId="25522"/>
    <cellStyle name="_U100 Revenue 05_HG_2006年佛山车轮审计资料（安永） 2" xfId="25524"/>
    <cellStyle name="_U100 Revenue 05_HG_2006年佛山车轮审计资料（安永）_OS of F09" xfId="25526"/>
    <cellStyle name="_U100 Revenue 05_HG_2006年佛山车轮审计资料（安永）_OS of F09 2" xfId="25528"/>
    <cellStyle name="_U100 Revenue 05_HG_OS of F09" xfId="25530"/>
    <cellStyle name="_U100 Revenue 05_HG_OS of F09 2" xfId="25532"/>
    <cellStyle name="_U1000 Sales report 2007" xfId="25533"/>
    <cellStyle name="_U1000 Sales report 2007 2" xfId="25535"/>
    <cellStyle name="_U1000 Sales report 2007_Evergreen Consolidation (RMB)-1118AM" xfId="25537"/>
    <cellStyle name="_U1000 Sales report 2007_Evergreen Consolidation (RMB)-1118AM 2" xfId="25538"/>
    <cellStyle name="_U100-300-SMSZ-311206" xfId="25539"/>
    <cellStyle name="_U100-300-SMSZ-311206 2" xfId="25544"/>
    <cellStyle name="_U100-300-SMSZ-311206 3" xfId="25546"/>
    <cellStyle name="_U100-300-SMSZ-311206 4" xfId="25548"/>
    <cellStyle name="_U200" xfId="15080"/>
    <cellStyle name="_U200 2" xfId="20977"/>
    <cellStyle name="_U200-09" xfId="12586"/>
    <cellStyle name="_U200-09 2" xfId="12588"/>
    <cellStyle name="_U200COS 2006" xfId="10904"/>
    <cellStyle name="_U200COS 2006 2" xfId="25549"/>
    <cellStyle name="_U300-800 as at 8-3-07" xfId="25550"/>
    <cellStyle name="_U300-800 as at 8-3-07 2" xfId="25551"/>
    <cellStyle name="_U500" xfId="6968"/>
    <cellStyle name="_U500 2" xfId="4734"/>
    <cellStyle name="_U510 Retest of rent expense" xfId="25553"/>
    <cellStyle name="_U510 Retest of rent expense 2" xfId="25555"/>
    <cellStyle name="_U510 Retest of rent expense 3" xfId="25556"/>
    <cellStyle name="_U510 Retest of rent expense 4" xfId="24672"/>
    <cellStyle name="_U520 Retest of 社保" xfId="25557"/>
    <cellStyle name="_U520 Retest of 社保 2" xfId="25558"/>
    <cellStyle name="_U520 Retest of 社保 3" xfId="24705"/>
    <cellStyle name="_U520 Retest of 社保 4" xfId="25559"/>
    <cellStyle name="_U600" xfId="18030"/>
    <cellStyle name="_U600 2" xfId="18033"/>
    <cellStyle name="_U-GP" xfId="5206"/>
    <cellStyle name="_U-GP 2" xfId="6878"/>
    <cellStyle name="_U-GP 3" xfId="25561"/>
    <cellStyle name="_U-GP 4" xfId="25563"/>
    <cellStyle name="_U-Rev &amp; Cost RHY_7.13" xfId="25564"/>
    <cellStyle name="_U-Rev &amp; Cost RHY_7.13 2" xfId="7411"/>
    <cellStyle name="_U-Rev &amp; Cost RHY_7.4" xfId="25566"/>
    <cellStyle name="_U-Rev &amp; Cost RHY_7.4 2" xfId="3471"/>
    <cellStyle name="_U-Rev &amp; Cost RHY_7.5" xfId="10616"/>
    <cellStyle name="_U-Rev &amp; Cost RHY_7.5 2" xfId="10619"/>
    <cellStyle name="_U-Rev &amp; Cost RHY_7.8" xfId="18435"/>
    <cellStyle name="_U-Rev &amp; Cost RHY_7.8 2" xfId="18437"/>
    <cellStyle name="_U-Rev &amp; Cost RHY_906" xfId="24624"/>
    <cellStyle name="_U-Rev &amp; Cost RHY_906 2" xfId="17813"/>
    <cellStyle name="_U营业外收支_JLX_2006" xfId="25567"/>
    <cellStyle name="_U营业外收支_JLX_2006 2" xfId="25568"/>
    <cellStyle name="_U营业外收支_JLX_2006 3" xfId="4688"/>
    <cellStyle name="_U营业外收支_JLX_2006 4" xfId="25569"/>
    <cellStyle name="_V0623中天盈05年" xfId="19885"/>
    <cellStyle name="_V0623中天盈05年 2" xfId="10020"/>
    <cellStyle name="_V0623中天盈05年_C600 - PUD Aug 2007" xfId="3776"/>
    <cellStyle name="_V0623中天盈05年_C600 - PUD Aug 2007 2" xfId="3778"/>
    <cellStyle name="_V0623中天盈05年_Note 18 - PUD" xfId="25570"/>
    <cellStyle name="_V0623中天盈05年_Note 18 - PUD 2" xfId="25571"/>
    <cellStyle name="_V0623中天盈05年_PUD breakdown (25 May 07)" xfId="14757"/>
    <cellStyle name="_V0623中天盈05年_PUD breakdown (25 May 07) 2" xfId="9989"/>
    <cellStyle name="_V0623中天盈05年_PUD by company (26 May 07)" xfId="25572"/>
    <cellStyle name="_V0623中天盈05年_PUD by company (26 May 07) 2" xfId="3604"/>
    <cellStyle name="_V0623中天盈05年_PUD by company (3 Sep 07)" xfId="19376"/>
    <cellStyle name="_V0623中天盈05年_PUD by company (3 Sep 07) 2" xfId="19650"/>
    <cellStyle name="_V0623中天盈05年_PUD to client" xfId="12915"/>
    <cellStyle name="_V0623中天盈05年_PUD to client 2" xfId="12917"/>
    <cellStyle name="_WH Water Heater - E - Trade receivables 2005" xfId="25573"/>
    <cellStyle name="_WH Water Heater - E - Trade receivables 2005 2" xfId="7207"/>
    <cellStyle name="_WH Water Heater - E - Trade receivables 2005_2006年审计待处理事项清单" xfId="25574"/>
    <cellStyle name="_WH Water Heater - E - Trade receivables 2005_2006年审计待处理事项清单 2" xfId="18734"/>
    <cellStyle name="_WH Water Heater - E - Trade receivables 2005_2006年审计待处理事项清单_Evergreen Consolidation (RMB)-1118AM" xfId="25576"/>
    <cellStyle name="_WH Water Heater - E - Trade receivables 2005_2006年审计待处理事项清单_Evergreen Consolidation (RMB)-1118AM 2" xfId="10080"/>
    <cellStyle name="_WH Water Heater - E - Trade receivables 2005_Evergreen Consolidation (RMB)-1118AM" xfId="12543"/>
    <cellStyle name="_WH Water Heater - E - Trade receivables 2005_Evergreen Consolidation (RMB)-1118AM 2" xfId="12545"/>
    <cellStyle name="_WH Water Heater - E - Trade receivables 2005_F - HeJing Developer" xfId="25577"/>
    <cellStyle name="_WH Water Heater - E - Trade receivables 2005_F - HeJing Developer 2" xfId="629"/>
    <cellStyle name="_WH Water Heater - E - Trade receivables 2005_F - HeJing Developer 2006" xfId="25578"/>
    <cellStyle name="_WH Water Heater - E - Trade receivables 2005_F - HeJing Developer 2006 2" xfId="25579"/>
    <cellStyle name="_WH Water Heater - E - Trade receivables 2005_F - HeJing Developer 2006_Evergreen Consolidation (RMB)-1118AM" xfId="9447"/>
    <cellStyle name="_WH Water Heater - E - Trade receivables 2005_F - HeJing Developer 2006_Evergreen Consolidation (RMB)-1118AM 2" xfId="25581"/>
    <cellStyle name="_WH Water Heater - E - Trade receivables 2005_F - HeJing Developer_Evergreen Consolidation (RMB)-1118AM" xfId="12082"/>
    <cellStyle name="_WH Water Heater - E - Trade receivables 2005_F - HeJing Developer_Evergreen Consolidation (RMB)-1118AM 2" xfId="12084"/>
    <cellStyle name="_WH Water Heater - E - Trade receivables 2005_OP OR Confirmation list to be sent @23.5.07" xfId="25582"/>
    <cellStyle name="_WH Water Heater - E - Trade receivables 2005_OP OR Confirmation list to be sent @23.5.07 2" xfId="25584"/>
    <cellStyle name="_WH Water Heater - E - Trade receivables 2005_OP OR Confirmation list to be sent @23.5.07_Evergreen Consolidation (RMB)-1118AM" xfId="25586"/>
    <cellStyle name="_WH Water Heater - E - Trade receivables 2005_OP OR Confirmation list to be sent @23.5.07_Evergreen Consolidation (RMB)-1118AM 2" xfId="25587"/>
    <cellStyle name="_WH Water Heater - E - Trade receivables 2005_P - HeJing Developer (06)" xfId="22536"/>
    <cellStyle name="_WH Water Heater - E - Trade receivables 2005_P - HeJing Developer (06) 2" xfId="25588"/>
    <cellStyle name="_WH Water Heater - E - Trade receivables 2005_P - HeJing Developer (06)_Evergreen Consolidation (RMB)-1118AM" xfId="25590"/>
    <cellStyle name="_WH Water Heater - E - Trade receivables 2005_P - HeJing Developer (06)_Evergreen Consolidation (RMB)-1118AM 2" xfId="18485"/>
    <cellStyle name="_WH Water Heater - E - Trade receivables 2005_P - HeJing Developer 2006 (MY) 15.2.07" xfId="25591"/>
    <cellStyle name="_WH Water Heater - E - Trade receivables 2005_P - HeJing Developer 2006 (MY) 15.2.07 2" xfId="25592"/>
    <cellStyle name="_WH Water Heater - E - Trade receivables 2005_P - HeJing Developer 2006 (MY) 15.2.07_Evergreen Consolidation (RMB)-1118AM" xfId="25593"/>
    <cellStyle name="_WH Water Heater - E - Trade receivables 2005_P - HeJing Developer 2006 (MY) 15.2.07_Evergreen Consolidation (RMB)-1118AM 2" xfId="25594"/>
    <cellStyle name="_WH Water Heater - E - Trade receivables 2005_P - HeJing Developer 2006 (MY) 3.2.07" xfId="25596"/>
    <cellStyle name="_WH Water Heater - E - Trade receivables 2005_P - HeJing Developer 2006 (MY) 3.2.07 2" xfId="25597"/>
    <cellStyle name="_WH Water Heater - E - Trade receivables 2005_P - HeJing Developer 2006 (MY) 3.2.07_Evergreen Consolidation (RMB)-1118AM" xfId="22592"/>
    <cellStyle name="_WH Water Heater - E - Trade receivables 2005_P - HeJing Developer 2006 (MY) 3.2.07_Evergreen Consolidation (RMB)-1118AM 2" xfId="25598"/>
    <cellStyle name="_WH Water Heater - E - Trade receivables 2005_P_HeJing Developer" xfId="22210"/>
    <cellStyle name="_WH Water Heater - E - Trade receivables 2005_P_HeJing Developer 2" xfId="25599"/>
    <cellStyle name="_WH Water Heater - E - Trade receivables 2005_P_HeJing Developer_Evergreen Consolidation (RMB)-1118AM" xfId="25600"/>
    <cellStyle name="_WH Water Heater - E - Trade receivables 2005_P_HeJing Developer_Evergreen Consolidation (RMB)-1118AM 2" xfId="25601"/>
    <cellStyle name="_WH Water Heater - E - Trade receivables 2005_Rental re-test 2005" xfId="25602"/>
    <cellStyle name="_WH Water Heater - E - Trade receivables 2005_Rental re-test 2005 2" xfId="25604"/>
    <cellStyle name="_WH Water Heater - E - Trade receivables 2005_Rental re-test 2005_Evergreen Consolidation (RMB)-1118AM" xfId="25606"/>
    <cellStyle name="_WH Water Heater - E - Trade receivables 2005_Rental re-test 2005_Evergreen Consolidation (RMB)-1118AM 2" xfId="25608"/>
    <cellStyle name="_WH Water Heater - E - Trade receivables 2005_合景" xfId="5880"/>
    <cellStyle name="_WH Water Heater - E - Trade receivables 2005_合景 2" xfId="25609"/>
    <cellStyle name="_WH Water Heater - E - Trade receivables 2005_合景_Evergreen Consolidation (RMB)-1118AM" xfId="25610"/>
    <cellStyle name="_WH Water Heater - E - Trade receivables 2005_合景_Evergreen Consolidation (RMB)-1118AM 2" xfId="25611"/>
    <cellStyle name="_WH Water Heater - E - Trade receivables 2005_合景泰富集團 - 待處理清單  (13.4.07)" xfId="25612"/>
    <cellStyle name="_WH Water Heater - E - Trade receivables 2005_合景泰富集團 - 待處理清單  (13.4.07) 2" xfId="25613"/>
    <cellStyle name="_WH Water Heater - E - Trade receivables 2005_合景泰富集團 - 待處理清單  (13.4.07)_Evergreen Consolidation (RMB)-1118AM" xfId="12320"/>
    <cellStyle name="_WH Water Heater - E - Trade receivables 2005_合景泰富集團 - 待處理清單  (13.4.07)_Evergreen Consolidation (RMB)-1118AM 2" xfId="25614"/>
    <cellStyle name="_WH Water Heater - E - Trade receivables 2005_合景泰富集團 - 待處理清單  (27.1.07)" xfId="25616"/>
    <cellStyle name="_WH Water Heater - E - Trade receivables 2005_合景泰富集團 - 待處理清單  (27.1.07) 2" xfId="25617"/>
    <cellStyle name="_WH Water Heater - E - Trade receivables 2005_合景泰富集團 - 待處理清單  (27.1.07)_Evergreen Consolidation (RMB)-1118AM" xfId="25618"/>
    <cellStyle name="_WH Water Heater - E - Trade receivables 2005_合景泰富集團 - 待處理清單  (27.1.07)_Evergreen Consolidation (RMB)-1118AM 2" xfId="25619"/>
    <cellStyle name="_WH Water Heater - E - Trade receivables 2005_待處理事项 - 所有公司 (2006年11月8日)  Discussion with KONG" xfId="14517"/>
    <cellStyle name="_WH Water Heater - E - Trade receivables 2005_待處理事项 - 所有公司 (2006年11月8日)  Discussion with KONG 2" xfId="14206"/>
    <cellStyle name="_WH Water Heater - E - Trade receivables 2005_待處理事项 - 所有公司 (2006年11月8日)  Discussion with KONG_Evergreen Consolidation (RMB)-1118AM" xfId="9639"/>
    <cellStyle name="_WH Water Heater - E - Trade receivables 2005_待處理事项 - 所有公司 (2006年11月8日)  Discussion with KONG_Evergreen Consolidation (RMB)-1118AM 2" xfId="9641"/>
    <cellStyle name="_Wiltec Ind. - A510 to A540_YE" xfId="25621"/>
    <cellStyle name="_Wiltec Ind. - A510 to A540_YE 2" xfId="25623"/>
    <cellStyle name="_Working - Current accounts reconciliation" xfId="25624"/>
    <cellStyle name="_Working - Current accounts reconciliation 2" xfId="25626"/>
    <cellStyle name="_Working - Recognition of sales-0607" xfId="4262"/>
    <cellStyle name="_Working - Recognition of sales-0607 2" xfId="1760"/>
    <cellStyle name="_Working - Variance on forecasting info_Oct 07" xfId="25627"/>
    <cellStyle name="_Working - Variance on forecasting info_Oct 07 2" xfId="7956"/>
    <cellStyle name="_worksheet" xfId="25628"/>
    <cellStyle name="_worksheet 2" xfId="25630"/>
    <cellStyle name="_worksheet 2 2" xfId="25632"/>
    <cellStyle name="_worksheet 3" xfId="3152"/>
    <cellStyle name="_worksheet 3 2" xfId="3155"/>
    <cellStyle name="_worksheet 4" xfId="18426"/>
    <cellStyle name="_worksheet 5" xfId="25633"/>
    <cellStyle name="_worksheet_2006年佛山车轮审计资料（安永）" xfId="25634"/>
    <cellStyle name="_worksheet_2006年佛山车轮审计资料（安永） 2" xfId="20371"/>
    <cellStyle name="_worksheet_2006年佛山车轮审计资料（安永）_OS of F09" xfId="18448"/>
    <cellStyle name="_worksheet_2006年佛山车轮审计资料（安永）_OS of F09 2" xfId="25636"/>
    <cellStyle name="_worksheet_addition2003" xfId="25637"/>
    <cellStyle name="_worksheet_addition2003 2" xfId="25639"/>
    <cellStyle name="_worksheet_addition2003 3" xfId="25641"/>
    <cellStyle name="_worksheet_Book1" xfId="1711"/>
    <cellStyle name="_worksheet_Book1 2" xfId="1382"/>
    <cellStyle name="_worksheet_Book1 3" xfId="25642"/>
    <cellStyle name="_worksheet_Consol package 8 April" xfId="5916"/>
    <cellStyle name="_worksheet_Consol package 8 April 2" xfId="25643"/>
    <cellStyle name="_worksheet_Consol package 8 April 3" xfId="5954"/>
    <cellStyle name="_worksheet_Consol package 8 April_addition2003" xfId="25644"/>
    <cellStyle name="_worksheet_Consol package 8 April_addition2003 2" xfId="25645"/>
    <cellStyle name="_worksheet_Consol package 8 April_addition2003 3" xfId="7784"/>
    <cellStyle name="_worksheet_Consol package 8 April_Book1" xfId="25411"/>
    <cellStyle name="_worksheet_Consol package 8 April_Book1 2" xfId="25413"/>
    <cellStyle name="_worksheet_Consol package 8 April_Book1 3" xfId="25416"/>
    <cellStyle name="_worksheet_Consol package 8 April_D" xfId="22978"/>
    <cellStyle name="_worksheet_Consol package 8 April_D 2" xfId="10275"/>
    <cellStyle name="_worksheet_Consol package 8 April_D 3" xfId="15181"/>
    <cellStyle name="_worksheet_Consol package 8 April_DEG- K - Fixed Assets" xfId="23484"/>
    <cellStyle name="_worksheet_Consol package 8 April_DEG- K - Fixed Assets 2" xfId="25648"/>
    <cellStyle name="_worksheet_Consol package 8 April_DEG- K - Fixed Assets 3" xfId="25651"/>
    <cellStyle name="_worksheet_Consol package 8 April_DEG- K - Fixed Assets_K_YF_Fixed Assets-12.13" xfId="25314"/>
    <cellStyle name="_worksheet_Consol package 8 April_DEG- K - Fixed Assets_K_YF_Fixed Assets-12.13 2" xfId="25653"/>
    <cellStyle name="_worksheet_Consol package 8 April_DEG- K - Fixed Assets_K_YF_Fixed Assets-12.13 3" xfId="14248"/>
    <cellStyle name="_worksheet_Consol package 8 April_DEG- K - Fixed Assets_K_YF_Fixed Assets-12.13_addition2003" xfId="25655"/>
    <cellStyle name="_worksheet_Consol package 8 April_DEG- K - Fixed Assets_K_YF_Fixed Assets-12.13_addition2003 2" xfId="25656"/>
    <cellStyle name="_worksheet_Consol package 8 April_DEG- K - Fixed Assets_K_YF_Fixed Assets-12.13_addition2003 3" xfId="25658"/>
    <cellStyle name="_worksheet_Consol package 8 April_DEG- K - Fixed Assets_K_YF_Fixed Assets-12.13_Book1" xfId="2688"/>
    <cellStyle name="_worksheet_Consol package 8 April_DEG- K - Fixed Assets_K_YF_Fixed Assets-12.13_Book1 2" xfId="3176"/>
    <cellStyle name="_worksheet_Consol package 8 April_DEG- K - Fixed Assets_K_YF_Fixed Assets-12.13_Book1 3" xfId="15889"/>
    <cellStyle name="_worksheet_Consol package 8 April_DEG- K - Fixed Assets_K_YF_Fixed Assets-12.13_D" xfId="25660"/>
    <cellStyle name="_worksheet_Consol package 8 April_DEG- K - Fixed Assets_K_YF_Fixed Assets-12.13_D 2" xfId="25661"/>
    <cellStyle name="_worksheet_Consol package 8 April_DEG- K - Fixed Assets_K_YF_Fixed Assets-12.13_D 3" xfId="25662"/>
    <cellStyle name="_worksheet_Consol package 8 April_DEG- K - Fixed Assets_K_YF_Fixed Assets-12.13_K_YF_Fixed Assets-12.22" xfId="25663"/>
    <cellStyle name="_worksheet_Consol package 8 April_DEG- K - Fixed Assets_K_YF_Fixed Assets-12.13_K_YF_Fixed Assets-12.22 2" xfId="22773"/>
    <cellStyle name="_worksheet_Consol package 8 April_DEG- K - Fixed Assets_K_YF_Fixed Assets-12.13_K_YF_Fixed Assets-12.22 3" xfId="9745"/>
    <cellStyle name="_worksheet_Consol package 8 April_DEG- K - Fixed Assets_SX-FA-12.14" xfId="25665"/>
    <cellStyle name="_worksheet_Consol package 8 April_DEG- K - Fixed Assets_SX-FA-12.14 2" xfId="12436"/>
    <cellStyle name="_worksheet_Consol package 8 April_DEG- K - Fixed Assets_SX-FA-12.14 3" xfId="13643"/>
    <cellStyle name="_worksheet_Consol package 8 April_DEG- K - Fixed Assets_SX-FA-12.14_addition2003" xfId="25666"/>
    <cellStyle name="_worksheet_Consol package 8 April_DEG- K - Fixed Assets_SX-FA-12.14_addition2003 2" xfId="25667"/>
    <cellStyle name="_worksheet_Consol package 8 April_DEG- K - Fixed Assets_SX-FA-12.14_addition2003 3" xfId="15945"/>
    <cellStyle name="_worksheet_Consol package 8 April_DEG- K - Fixed Assets_SX-FA-12.14_Book1" xfId="21080"/>
    <cellStyle name="_worksheet_Consol package 8 April_DEG- K - Fixed Assets_SX-FA-12.14_Book1 2" xfId="25668"/>
    <cellStyle name="_worksheet_Consol package 8 April_DEG- K - Fixed Assets_SX-FA-12.14_Book1 3" xfId="19038"/>
    <cellStyle name="_worksheet_Consol package 8 April_DEG- K - Fixed Assets_SX-FA-12.14_D" xfId="20920"/>
    <cellStyle name="_worksheet_Consol package 8 April_DEG- K - Fixed Assets_SX-FA-12.14_D 2" xfId="25669"/>
    <cellStyle name="_worksheet_Consol package 8 April_DEG- K - Fixed Assets_SX-FA-12.14_D 3" xfId="25670"/>
    <cellStyle name="_worksheet_Consol package 8 April_DEG- K - Fixed Assets_SX-FA-12.14_K_YF_Fixed Assets-12.22" xfId="14745"/>
    <cellStyle name="_worksheet_Consol package 8 April_DEG- K - Fixed Assets_SX-FA-12.14_K_YF_Fixed Assets-12.22 2" xfId="14747"/>
    <cellStyle name="_worksheet_Consol package 8 April_DEG- K - Fixed Assets_SX-FA-12.14_K_YF_Fixed Assets-12.22 3" xfId="25671"/>
    <cellStyle name="_worksheet_Consol package 8 April_DEG- K - Fixed Assets_YF_K_Fixed assets" xfId="25673"/>
    <cellStyle name="_worksheet_Consol package 8 April_DEG- K - Fixed Assets_YF_K_Fixed Assets 03 &amp; 04" xfId="22654"/>
    <cellStyle name="_worksheet_Consol package 8 April_DEG- K - Fixed Assets_YF_K_Fixed Assets 03 &amp; 04 2" xfId="24000"/>
    <cellStyle name="_worksheet_Consol package 8 April_DEG- K - Fixed Assets_YF_K_Fixed Assets 03 &amp; 04 3" xfId="25674"/>
    <cellStyle name="_worksheet_Consol package 8 April_DEG- K - Fixed Assets_YF_K_Fixed Assets 03 &amp; 04_addition2003" xfId="16781"/>
    <cellStyle name="_worksheet_Consol package 8 April_DEG- K - Fixed Assets_YF_K_Fixed Assets 03 &amp; 04_addition2003 2" xfId="16783"/>
    <cellStyle name="_worksheet_Consol package 8 April_DEG- K - Fixed Assets_YF_K_Fixed Assets 03 &amp; 04_addition2003 3" xfId="25675"/>
    <cellStyle name="_worksheet_Consol package 8 April_DEG- K - Fixed Assets_YF_K_Fixed Assets 03 &amp; 04_Book1" xfId="25676"/>
    <cellStyle name="_worksheet_Consol package 8 April_DEG- K - Fixed Assets_YF_K_Fixed Assets 03 &amp; 04_Book1 2" xfId="25677"/>
    <cellStyle name="_worksheet_Consol package 8 April_DEG- K - Fixed Assets_YF_K_Fixed Assets 03 &amp; 04_Book1 3" xfId="14386"/>
    <cellStyle name="_worksheet_Consol package 8 April_DEG- K - Fixed Assets_YF_K_Fixed Assets 03 &amp; 04_D" xfId="25678"/>
    <cellStyle name="_worksheet_Consol package 8 April_DEG- K - Fixed Assets_YF_K_Fixed Assets 03 &amp; 04_D 2" xfId="25680"/>
    <cellStyle name="_worksheet_Consol package 8 April_DEG- K - Fixed Assets_YF_K_Fixed Assets 03 &amp; 04_D 3" xfId="25681"/>
    <cellStyle name="_worksheet_Consol package 8 April_DEG- K - Fixed Assets_YF_K_Fixed Assets 03 &amp; 04_K_YF_Fixed Assets-12.22" xfId="18980"/>
    <cellStyle name="_worksheet_Consol package 8 April_DEG- K - Fixed Assets_YF_K_Fixed Assets 03 &amp; 04_K_YF_Fixed Assets-12.22 2" xfId="18981"/>
    <cellStyle name="_worksheet_Consol package 8 April_DEG- K - Fixed Assets_YF_K_Fixed Assets 03 &amp; 04_K_YF_Fixed Assets-12.22 3" xfId="25682"/>
    <cellStyle name="_worksheet_Consol package 8 April_DEG- K - Fixed Assets_YF_K_Fixed Assets 03 &amp; 04-1" xfId="6777"/>
    <cellStyle name="_worksheet_Consol package 8 April_DEG- K - Fixed Assets_YF_K_Fixed Assets 03 &amp; 04-1 2" xfId="8029"/>
    <cellStyle name="_worksheet_Consol package 8 April_DEG- K - Fixed Assets_YF_K_Fixed Assets 03 &amp; 04-1 3" xfId="16956"/>
    <cellStyle name="_worksheet_Consol package 8 April_DEG- K - Fixed Assets_YF_K_Fixed Assets 03 &amp; 04-1_addition2003" xfId="16958"/>
    <cellStyle name="_worksheet_Consol package 8 April_DEG- K - Fixed Assets_YF_K_Fixed Assets 03 &amp; 04-1_addition2003 2" xfId="13174"/>
    <cellStyle name="_worksheet_Consol package 8 April_DEG- K - Fixed Assets_YF_K_Fixed Assets 03 &amp; 04-1_addition2003 3" xfId="13180"/>
    <cellStyle name="_worksheet_Consol package 8 April_DEG- K - Fixed Assets_YF_K_Fixed Assets 03 &amp; 04-1_Book1" xfId="16961"/>
    <cellStyle name="_worksheet_Consol package 8 April_DEG- K - Fixed Assets_YF_K_Fixed Assets 03 &amp; 04-1_Book1 2" xfId="16966"/>
    <cellStyle name="_worksheet_Consol package 8 April_DEG- K - Fixed Assets_YF_K_Fixed Assets 03 &amp; 04-1_Book1 3" xfId="2569"/>
    <cellStyle name="_worksheet_Consol package 8 April_DEG- K - Fixed Assets_YF_K_Fixed Assets 03 &amp; 04-1_D" xfId="16972"/>
    <cellStyle name="_worksheet_Consol package 8 April_DEG- K - Fixed Assets_YF_K_Fixed Assets 03 &amp; 04-1_D 2" xfId="16975"/>
    <cellStyle name="_worksheet_Consol package 8 April_DEG- K - Fixed Assets_YF_K_Fixed Assets 03 &amp; 04-1_D 3" xfId="16977"/>
    <cellStyle name="_worksheet_Consol package 8 April_DEG- K - Fixed Assets_YF_K_Fixed Assets 03 &amp; 04-1_K_YF_Fixed Assets-12.22" xfId="1986"/>
    <cellStyle name="_worksheet_Consol package 8 April_DEG- K - Fixed Assets_YF_K_Fixed Assets 03 &amp; 04-1_K_YF_Fixed Assets-12.22 2" xfId="10896"/>
    <cellStyle name="_worksheet_Consol package 8 April_DEG- K - Fixed Assets_YF_K_Fixed Assets 03 &amp; 04-1_K_YF_Fixed Assets-12.22 3" xfId="16979"/>
    <cellStyle name="_worksheet_Consol package 8 April_DEG- K - Fixed Assets_YF_K_Fixed Assets 03 &amp; 04-2" xfId="4852"/>
    <cellStyle name="_worksheet_Consol package 8 April_DEG- K - Fixed Assets_YF_K_Fixed Assets 03 &amp; 04-2 2" xfId="25684"/>
    <cellStyle name="_worksheet_Consol package 8 April_DEG- K - Fixed Assets_YF_K_Fixed Assets 03 &amp; 04-2 3" xfId="25687"/>
    <cellStyle name="_worksheet_Consol package 8 April_DEG- K - Fixed Assets_YF_K_Fixed Assets 03 &amp; 04-2_addition2003" xfId="25690"/>
    <cellStyle name="_worksheet_Consol package 8 April_DEG- K - Fixed Assets_YF_K_Fixed Assets 03 &amp; 04-2_addition2003 2" xfId="24981"/>
    <cellStyle name="_worksheet_Consol package 8 April_DEG- K - Fixed Assets_YF_K_Fixed Assets 03 &amp; 04-2_addition2003 3" xfId="25691"/>
    <cellStyle name="_worksheet_Consol package 8 April_DEG- K - Fixed Assets_YF_K_Fixed Assets 03 &amp; 04-2_Book1" xfId="3854"/>
    <cellStyle name="_worksheet_Consol package 8 April_DEG- K - Fixed Assets_YF_K_Fixed Assets 03 &amp; 04-2_Book1 2" xfId="25692"/>
    <cellStyle name="_worksheet_Consol package 8 April_DEG- K - Fixed Assets_YF_K_Fixed Assets 03 &amp; 04-2_Book1 3" xfId="25693"/>
    <cellStyle name="_worksheet_Consol package 8 April_DEG- K - Fixed Assets_YF_K_Fixed Assets 03 &amp; 04-2_D" xfId="14282"/>
    <cellStyle name="_worksheet_Consol package 8 April_DEG- K - Fixed Assets_YF_K_Fixed Assets 03 &amp; 04-2_D 2" xfId="14289"/>
    <cellStyle name="_worksheet_Consol package 8 April_DEG- K - Fixed Assets_YF_K_Fixed Assets 03 &amp; 04-2_D 3" xfId="14295"/>
    <cellStyle name="_worksheet_Consol package 8 April_DEG- K - Fixed Assets_YF_K_Fixed Assets 03 &amp; 04-2_K_YF_Fixed Assets-12.22" xfId="25694"/>
    <cellStyle name="_worksheet_Consol package 8 April_DEG- K - Fixed Assets_YF_K_Fixed Assets 03 &amp; 04-2_K_YF_Fixed Assets-12.22 2" xfId="25695"/>
    <cellStyle name="_worksheet_Consol package 8 April_DEG- K - Fixed Assets_YF_K_Fixed Assets 03 &amp; 04-2_K_YF_Fixed Assets-12.22 3" xfId="25696"/>
    <cellStyle name="_worksheet_Consol package 8 April_DEG- K - Fixed Assets_YF_K_Fixed Assets 03 &amp; 04-3" xfId="14118"/>
    <cellStyle name="_worksheet_Consol package 8 April_DEG- K - Fixed Assets_YF_K_Fixed Assets 03 &amp; 04-3 2" xfId="25697"/>
    <cellStyle name="_worksheet_Consol package 8 April_DEG- K - Fixed Assets_YF_K_Fixed Assets 03 &amp; 04-3 3" xfId="25699"/>
    <cellStyle name="_worksheet_Consol package 8 April_DEG- K - Fixed Assets_YF_K_Fixed Assets 03 &amp; 04-3_addition2003" xfId="25700"/>
    <cellStyle name="_worksheet_Consol package 8 April_DEG- K - Fixed Assets_YF_K_Fixed Assets 03 &amp; 04-3_addition2003 2" xfId="25702"/>
    <cellStyle name="_worksheet_Consol package 8 April_DEG- K - Fixed Assets_YF_K_Fixed Assets 03 &amp; 04-3_addition2003 3" xfId="25703"/>
    <cellStyle name="_worksheet_Consol package 8 April_DEG- K - Fixed Assets_YF_K_Fixed Assets 03 &amp; 04-3_Book1" xfId="25704"/>
    <cellStyle name="_worksheet_Consol package 8 April_DEG- K - Fixed Assets_YF_K_Fixed Assets 03 &amp; 04-3_Book1 2" xfId="16524"/>
    <cellStyle name="_worksheet_Consol package 8 April_DEG- K - Fixed Assets_YF_K_Fixed Assets 03 &amp; 04-3_Book1 3" xfId="5188"/>
    <cellStyle name="_worksheet_Consol package 8 April_DEG- K - Fixed Assets_YF_K_Fixed Assets 03 &amp; 04-3_D" xfId="24658"/>
    <cellStyle name="_worksheet_Consol package 8 April_DEG- K - Fixed Assets_YF_K_Fixed Assets 03 &amp; 04-3_D 2" xfId="25707"/>
    <cellStyle name="_worksheet_Consol package 8 April_DEG- K - Fixed Assets_YF_K_Fixed Assets 03 &amp; 04-3_D 3" xfId="25708"/>
    <cellStyle name="_worksheet_Consol package 8 April_DEG- K - Fixed Assets_YF_K_Fixed Assets 03 &amp; 04-3_K_YF_Fixed Assets-12.22" xfId="1878"/>
    <cellStyle name="_worksheet_Consol package 8 April_DEG- K - Fixed Assets_YF_K_Fixed Assets 03 &amp; 04-3_K_YF_Fixed Assets-12.22 2" xfId="8573"/>
    <cellStyle name="_worksheet_Consol package 8 April_DEG- K - Fixed Assets_YF_K_Fixed Assets 03 &amp; 04-3_K_YF_Fixed Assets-12.22 3" xfId="8321"/>
    <cellStyle name="_worksheet_Consol package 8 April_DEG- K - Fixed Assets_YF_K_Fixed assets 10" xfId="11285"/>
    <cellStyle name="_worksheet_Consol package 8 April_DEG- K - Fixed Assets_YF_K_Fixed assets 11" xfId="25709"/>
    <cellStyle name="_worksheet_Consol package 8 April_DEG- K - Fixed Assets_YF_K_Fixed assets 12" xfId="6609"/>
    <cellStyle name="_worksheet_Consol package 8 April_DEG- K - Fixed Assets_YF_K_Fixed assets 13" xfId="13065"/>
    <cellStyle name="_worksheet_Consol package 8 April_DEG- K - Fixed Assets_YF_K_Fixed assets 14" xfId="16684"/>
    <cellStyle name="_worksheet_Consol package 8 April_DEG- K - Fixed Assets_YF_K_Fixed assets 15" xfId="16688"/>
    <cellStyle name="_worksheet_Consol package 8 April_DEG- K - Fixed Assets_YF_K_Fixed assets 16" xfId="16692"/>
    <cellStyle name="_worksheet_Consol package 8 April_DEG- K - Fixed Assets_YF_K_Fixed assets 17" xfId="25710"/>
    <cellStyle name="_worksheet_Consol package 8 April_DEG- K - Fixed Assets_YF_K_Fixed assets 18" xfId="9777"/>
    <cellStyle name="_worksheet_Consol package 8 April_DEG- K - Fixed Assets_YF_K_Fixed assets 19" xfId="25712"/>
    <cellStyle name="_worksheet_Consol package 8 April_DEG- K - Fixed Assets_YF_K_Fixed assets 2" xfId="25713"/>
    <cellStyle name="_worksheet_Consol package 8 April_DEG- K - Fixed Assets_YF_K_Fixed assets 3" xfId="25715"/>
    <cellStyle name="_worksheet_Consol package 8 April_DEG- K - Fixed Assets_YF_K_Fixed assets 4" xfId="25719"/>
    <cellStyle name="_worksheet_Consol package 8 April_DEG- K - Fixed Assets_YF_K_Fixed assets 5" xfId="25721"/>
    <cellStyle name="_worksheet_Consol package 8 April_DEG- K - Fixed Assets_YF_K_Fixed assets 6" xfId="5703"/>
    <cellStyle name="_worksheet_Consol package 8 April_DEG- K - Fixed Assets_YF_K_Fixed assets 7" xfId="25723"/>
    <cellStyle name="_worksheet_Consol package 8 April_DEG- K - Fixed Assets_YF_K_Fixed assets 8" xfId="17265"/>
    <cellStyle name="_worksheet_Consol package 8 April_DEG- K - Fixed Assets_YF_K_Fixed assets 9" xfId="17269"/>
    <cellStyle name="_worksheet_Consol package 8 April_DEG- K - Fixed Assets_YF_K_Fixed assets_addition2003" xfId="25724"/>
    <cellStyle name="_worksheet_Consol package 8 April_DEG- K - Fixed Assets_YF_K_Fixed assets_addition2003 2" xfId="12397"/>
    <cellStyle name="_worksheet_Consol package 8 April_DEG- K - Fixed Assets_YF_K_Fixed assets_addition2003 3" xfId="12403"/>
    <cellStyle name="_worksheet_Consol package 8 April_DEG- K - Fixed Assets_YF_K_Fixed assets_Book1" xfId="25726"/>
    <cellStyle name="_worksheet_Consol package 8 April_DEG- K - Fixed Assets_YF_K_Fixed assets_Book1 2" xfId="16083"/>
    <cellStyle name="_worksheet_Consol package 8 April_DEG- K - Fixed Assets_YF_K_Fixed assets_Book1 3" xfId="17967"/>
    <cellStyle name="_worksheet_Consol package 8 April_DEG- K - Fixed Assets_YF_K_Fixed assets_D" xfId="3373"/>
    <cellStyle name="_worksheet_Consol package 8 April_DEG- K - Fixed Assets_YF_K_Fixed assets_D 2" xfId="3731"/>
    <cellStyle name="_worksheet_Consol package 8 April_DEG- K - Fixed Assets_YF_K_Fixed assets_D 3" xfId="25727"/>
    <cellStyle name="_worksheet_Consol package 8 April_DEG- K - Fixed Assets_YF_K_Fixed assets_K_YF_Fixed Assets-12.22" xfId="20272"/>
    <cellStyle name="_worksheet_Consol package 8 April_DEG- K - Fixed Assets_YF_K_Fixed assets_K_YF_Fixed Assets-12.22 2" xfId="5439"/>
    <cellStyle name="_worksheet_Consol package 8 April_DEG- K - Fixed Assets_YF_K_Fixed assets_K_YF_Fixed Assets-12.22 3" xfId="18684"/>
    <cellStyle name="_worksheet_Consol package 8 April_K_YF_Fixed Assets-12.22" xfId="7421"/>
    <cellStyle name="_worksheet_Consol package 8 April_K_YF_Fixed Assets-12.22 2" xfId="8109"/>
    <cellStyle name="_worksheet_Consol package 8 April_K_YF_Fixed Assets-12.22 3" xfId="2812"/>
    <cellStyle name="_worksheet_D" xfId="25729"/>
    <cellStyle name="_worksheet_D 2" xfId="20606"/>
    <cellStyle name="_worksheet_D 3" xfId="20609"/>
    <cellStyle name="_worksheet_DEG- K - Fixed Assets" xfId="25730"/>
    <cellStyle name="_worksheet_DEG- K - Fixed Assets 2" xfId="25731"/>
    <cellStyle name="_worksheet_DEG- K - Fixed Assets 3" xfId="25733"/>
    <cellStyle name="_worksheet_DEG- K - Fixed Assets_K_YF_Fixed Assets-12.13" xfId="814"/>
    <cellStyle name="_worksheet_DEG- K - Fixed Assets_K_YF_Fixed Assets-12.13 2" xfId="13543"/>
    <cellStyle name="_worksheet_DEG- K - Fixed Assets_K_YF_Fixed Assets-12.13 3" xfId="25734"/>
    <cellStyle name="_worksheet_DEG- K - Fixed Assets_K_YF_Fixed Assets-12.13_addition2003" xfId="21916"/>
    <cellStyle name="_worksheet_DEG- K - Fixed Assets_K_YF_Fixed Assets-12.13_addition2003 2" xfId="25737"/>
    <cellStyle name="_worksheet_DEG- K - Fixed Assets_K_YF_Fixed Assets-12.13_addition2003 3" xfId="14037"/>
    <cellStyle name="_worksheet_DEG- K - Fixed Assets_K_YF_Fixed Assets-12.13_Book1" xfId="25738"/>
    <cellStyle name="_worksheet_DEG- K - Fixed Assets_K_YF_Fixed Assets-12.13_Book1 2" xfId="25739"/>
    <cellStyle name="_worksheet_DEG- K - Fixed Assets_K_YF_Fixed Assets-12.13_Book1 3" xfId="25740"/>
    <cellStyle name="_worksheet_DEG- K - Fixed Assets_K_YF_Fixed Assets-12.13_D" xfId="25741"/>
    <cellStyle name="_worksheet_DEG- K - Fixed Assets_K_YF_Fixed Assets-12.13_D 2" xfId="25742"/>
    <cellStyle name="_worksheet_DEG- K - Fixed Assets_K_YF_Fixed Assets-12.13_D 3" xfId="25743"/>
    <cellStyle name="_worksheet_DEG- K - Fixed Assets_K_YF_Fixed Assets-12.13_K_YF_Fixed Assets-12.22" xfId="8286"/>
    <cellStyle name="_worksheet_DEG- K - Fixed Assets_K_YF_Fixed Assets-12.13_K_YF_Fixed Assets-12.22 2" xfId="25745"/>
    <cellStyle name="_worksheet_DEG- K - Fixed Assets_K_YF_Fixed Assets-12.13_K_YF_Fixed Assets-12.22 3" xfId="25746"/>
    <cellStyle name="_worksheet_DEG- K - Fixed Assets_SX-FA-12.14" xfId="14297"/>
    <cellStyle name="_worksheet_DEG- K - Fixed Assets_SX-FA-12.14 2" xfId="20471"/>
    <cellStyle name="_worksheet_DEG- K - Fixed Assets_SX-FA-12.14 3" xfId="25747"/>
    <cellStyle name="_worksheet_DEG- K - Fixed Assets_SX-FA-12.14_addition2003" xfId="23959"/>
    <cellStyle name="_worksheet_DEG- K - Fixed Assets_SX-FA-12.14_addition2003 2" xfId="19716"/>
    <cellStyle name="_worksheet_DEG- K - Fixed Assets_SX-FA-12.14_addition2003 3" xfId="25748"/>
    <cellStyle name="_worksheet_DEG- K - Fixed Assets_SX-FA-12.14_Book1" xfId="11999"/>
    <cellStyle name="_worksheet_DEG- K - Fixed Assets_SX-FA-12.14_Book1 2" xfId="25749"/>
    <cellStyle name="_worksheet_DEG- K - Fixed Assets_SX-FA-12.14_Book1 3" xfId="25751"/>
    <cellStyle name="_worksheet_DEG- K - Fixed Assets_SX-FA-12.14_D" xfId="25754"/>
    <cellStyle name="_worksheet_DEG- K - Fixed Assets_SX-FA-12.14_D 2" xfId="25755"/>
    <cellStyle name="_worksheet_DEG- K - Fixed Assets_SX-FA-12.14_D 3" xfId="25756"/>
    <cellStyle name="_worksheet_DEG- K - Fixed Assets_SX-FA-12.14_K_YF_Fixed Assets-12.22" xfId="25757"/>
    <cellStyle name="_worksheet_DEG- K - Fixed Assets_SX-FA-12.14_K_YF_Fixed Assets-12.22 2" xfId="25758"/>
    <cellStyle name="_worksheet_DEG- K - Fixed Assets_SX-FA-12.14_K_YF_Fixed Assets-12.22 3" xfId="25523"/>
    <cellStyle name="_worksheet_DEG- K - Fixed Assets_YF_K_Fixed assets" xfId="25759"/>
    <cellStyle name="_worksheet_DEG- K - Fixed Assets_YF_K_Fixed Assets 03 &amp; 04" xfId="25761"/>
    <cellStyle name="_worksheet_DEG- K - Fixed Assets_YF_K_Fixed Assets 03 &amp; 04 2" xfId="25762"/>
    <cellStyle name="_worksheet_DEG- K - Fixed Assets_YF_K_Fixed Assets 03 &amp; 04 3" xfId="25763"/>
    <cellStyle name="_worksheet_DEG- K - Fixed Assets_YF_K_Fixed Assets 03 &amp; 04_addition2003" xfId="25764"/>
    <cellStyle name="_worksheet_DEG- K - Fixed Assets_YF_K_Fixed Assets 03 &amp; 04_addition2003 2" xfId="1445"/>
    <cellStyle name="_worksheet_DEG- K - Fixed Assets_YF_K_Fixed Assets 03 &amp; 04_addition2003 3" xfId="9015"/>
    <cellStyle name="_worksheet_DEG- K - Fixed Assets_YF_K_Fixed Assets 03 &amp; 04_Book1" xfId="25765"/>
    <cellStyle name="_worksheet_DEG- K - Fixed Assets_YF_K_Fixed Assets 03 &amp; 04_Book1 2" xfId="23181"/>
    <cellStyle name="_worksheet_DEG- K - Fixed Assets_YF_K_Fixed Assets 03 &amp; 04_Book1 3" xfId="25767"/>
    <cellStyle name="_worksheet_DEG- K - Fixed Assets_YF_K_Fixed Assets 03 &amp; 04_D" xfId="25768"/>
    <cellStyle name="_worksheet_DEG- K - Fixed Assets_YF_K_Fixed Assets 03 &amp; 04_D 2" xfId="25770"/>
    <cellStyle name="_worksheet_DEG- K - Fixed Assets_YF_K_Fixed Assets 03 &amp; 04_D 3" xfId="25772"/>
    <cellStyle name="_worksheet_DEG- K - Fixed Assets_YF_K_Fixed Assets 03 &amp; 04_K_YF_Fixed Assets-12.22" xfId="25774"/>
    <cellStyle name="_worksheet_DEG- K - Fixed Assets_YF_K_Fixed Assets 03 &amp; 04_K_YF_Fixed Assets-12.22 2" xfId="25775"/>
    <cellStyle name="_worksheet_DEG- K - Fixed Assets_YF_K_Fixed Assets 03 &amp; 04_K_YF_Fixed Assets-12.22 3" xfId="25776"/>
    <cellStyle name="_worksheet_DEG- K - Fixed Assets_YF_K_Fixed Assets 03 &amp; 04-1" xfId="25777"/>
    <cellStyle name="_worksheet_DEG- K - Fixed Assets_YF_K_Fixed Assets 03 &amp; 04-1 2" xfId="25779"/>
    <cellStyle name="_worksheet_DEG- K - Fixed Assets_YF_K_Fixed Assets 03 &amp; 04-1 3" xfId="25780"/>
    <cellStyle name="_worksheet_DEG- K - Fixed Assets_YF_K_Fixed Assets 03 &amp; 04-1_addition2003" xfId="25781"/>
    <cellStyle name="_worksheet_DEG- K - Fixed Assets_YF_K_Fixed Assets 03 &amp; 04-1_addition2003 2" xfId="16297"/>
    <cellStyle name="_worksheet_DEG- K - Fixed Assets_YF_K_Fixed Assets 03 &amp; 04-1_addition2003 3" xfId="23472"/>
    <cellStyle name="_worksheet_DEG- K - Fixed Assets_YF_K_Fixed Assets 03 &amp; 04-1_Book1" xfId="19347"/>
    <cellStyle name="_worksheet_DEG- K - Fixed Assets_YF_K_Fixed Assets 03 &amp; 04-1_Book1 2" xfId="19351"/>
    <cellStyle name="_worksheet_DEG- K - Fixed Assets_YF_K_Fixed Assets 03 &amp; 04-1_Book1 3" xfId="19353"/>
    <cellStyle name="_worksheet_DEG- K - Fixed Assets_YF_K_Fixed Assets 03 &amp; 04-1_D" xfId="25782"/>
    <cellStyle name="_worksheet_DEG- K - Fixed Assets_YF_K_Fixed Assets 03 &amp; 04-1_D 2" xfId="6536"/>
    <cellStyle name="_worksheet_DEG- K - Fixed Assets_YF_K_Fixed Assets 03 &amp; 04-1_D 3" xfId="25784"/>
    <cellStyle name="_worksheet_DEG- K - Fixed Assets_YF_K_Fixed Assets 03 &amp; 04-1_K_YF_Fixed Assets-12.22" xfId="25785"/>
    <cellStyle name="_worksheet_DEG- K - Fixed Assets_YF_K_Fixed Assets 03 &amp; 04-1_K_YF_Fixed Assets-12.22 2" xfId="23076"/>
    <cellStyle name="_worksheet_DEG- K - Fixed Assets_YF_K_Fixed Assets 03 &amp; 04-1_K_YF_Fixed Assets-12.22 3" xfId="25786"/>
    <cellStyle name="_worksheet_DEG- K - Fixed Assets_YF_K_Fixed Assets 03 &amp; 04-2" xfId="6516"/>
    <cellStyle name="_worksheet_DEG- K - Fixed Assets_YF_K_Fixed Assets 03 &amp; 04-2 2" xfId="25787"/>
    <cellStyle name="_worksheet_DEG- K - Fixed Assets_YF_K_Fixed Assets 03 &amp; 04-2 3" xfId="25788"/>
    <cellStyle name="_worksheet_DEG- K - Fixed Assets_YF_K_Fixed Assets 03 &amp; 04-2_addition2003" xfId="25789"/>
    <cellStyle name="_worksheet_DEG- K - Fixed Assets_YF_K_Fixed Assets 03 &amp; 04-2_addition2003 2" xfId="25790"/>
    <cellStyle name="_worksheet_DEG- K - Fixed Assets_YF_K_Fixed Assets 03 &amp; 04-2_addition2003 3" xfId="25791"/>
    <cellStyle name="_worksheet_DEG- K - Fixed Assets_YF_K_Fixed Assets 03 &amp; 04-2_Book1" xfId="25792"/>
    <cellStyle name="_worksheet_DEG- K - Fixed Assets_YF_K_Fixed Assets 03 &amp; 04-2_Book1 2" xfId="25793"/>
    <cellStyle name="_worksheet_DEG- K - Fixed Assets_YF_K_Fixed Assets 03 &amp; 04-2_Book1 3" xfId="25794"/>
    <cellStyle name="_worksheet_DEG- K - Fixed Assets_YF_K_Fixed Assets 03 &amp; 04-2_D" xfId="25797"/>
    <cellStyle name="_worksheet_DEG- K - Fixed Assets_YF_K_Fixed Assets 03 &amp; 04-2_D 2" xfId="25799"/>
    <cellStyle name="_worksheet_DEG- K - Fixed Assets_YF_K_Fixed Assets 03 &amp; 04-2_D 3" xfId="25583"/>
    <cellStyle name="_worksheet_DEG- K - Fixed Assets_YF_K_Fixed Assets 03 &amp; 04-2_K_YF_Fixed Assets-12.22" xfId="25801"/>
    <cellStyle name="_worksheet_DEG- K - Fixed Assets_YF_K_Fixed Assets 03 &amp; 04-2_K_YF_Fixed Assets-12.22 2" xfId="25802"/>
    <cellStyle name="_worksheet_DEG- K - Fixed Assets_YF_K_Fixed Assets 03 &amp; 04-2_K_YF_Fixed Assets-12.22 3" xfId="25803"/>
    <cellStyle name="_worksheet_DEG- K - Fixed Assets_YF_K_Fixed Assets 03 &amp; 04-3" xfId="12278"/>
    <cellStyle name="_worksheet_DEG- K - Fixed Assets_YF_K_Fixed Assets 03 &amp; 04-3 2" xfId="25804"/>
    <cellStyle name="_worksheet_DEG- K - Fixed Assets_YF_K_Fixed Assets 03 &amp; 04-3 3" xfId="25805"/>
    <cellStyle name="_worksheet_DEG- K - Fixed Assets_YF_K_Fixed Assets 03 &amp; 04-3_addition2003" xfId="25806"/>
    <cellStyle name="_worksheet_DEG- K - Fixed Assets_YF_K_Fixed Assets 03 &amp; 04-3_addition2003 2" xfId="25807"/>
    <cellStyle name="_worksheet_DEG- K - Fixed Assets_YF_K_Fixed Assets 03 &amp; 04-3_addition2003 3" xfId="25808"/>
    <cellStyle name="_worksheet_DEG- K - Fixed Assets_YF_K_Fixed Assets 03 &amp; 04-3_Book1" xfId="25809"/>
    <cellStyle name="_worksheet_DEG- K - Fixed Assets_YF_K_Fixed Assets 03 &amp; 04-3_Book1 2" xfId="10162"/>
    <cellStyle name="_worksheet_DEG- K - Fixed Assets_YF_K_Fixed Assets 03 &amp; 04-3_Book1 3" xfId="19967"/>
    <cellStyle name="_worksheet_DEG- K - Fixed Assets_YF_K_Fixed Assets 03 &amp; 04-3_D" xfId="25810"/>
    <cellStyle name="_worksheet_DEG- K - Fixed Assets_YF_K_Fixed Assets 03 &amp; 04-3_D 2" xfId="25813"/>
    <cellStyle name="_worksheet_DEG- K - Fixed Assets_YF_K_Fixed Assets 03 &amp; 04-3_D 3" xfId="12248"/>
    <cellStyle name="_worksheet_DEG- K - Fixed Assets_YF_K_Fixed Assets 03 &amp; 04-3_K_YF_Fixed Assets-12.22" xfId="23657"/>
    <cellStyle name="_worksheet_DEG- K - Fixed Assets_YF_K_Fixed Assets 03 &amp; 04-3_K_YF_Fixed Assets-12.22 2" xfId="16124"/>
    <cellStyle name="_worksheet_DEG- K - Fixed Assets_YF_K_Fixed Assets 03 &amp; 04-3_K_YF_Fixed Assets-12.22 3" xfId="25817"/>
    <cellStyle name="_worksheet_DEG- K - Fixed Assets_YF_K_Fixed assets 10" xfId="11452"/>
    <cellStyle name="_worksheet_DEG- K - Fixed Assets_YF_K_Fixed assets 11" xfId="11458"/>
    <cellStyle name="_worksheet_DEG- K - Fixed Assets_YF_K_Fixed assets 12" xfId="9437"/>
    <cellStyle name="_worksheet_DEG- K - Fixed Assets_YF_K_Fixed assets 13" xfId="25818"/>
    <cellStyle name="_worksheet_DEG- K - Fixed Assets_YF_K_Fixed assets 14" xfId="25819"/>
    <cellStyle name="_worksheet_DEG- K - Fixed Assets_YF_K_Fixed assets 15" xfId="25820"/>
    <cellStyle name="_worksheet_DEG- K - Fixed Assets_YF_K_Fixed assets 16" xfId="10620"/>
    <cellStyle name="_worksheet_DEG- K - Fixed Assets_YF_K_Fixed assets 17" xfId="10623"/>
    <cellStyle name="_worksheet_DEG- K - Fixed Assets_YF_K_Fixed assets 18" xfId="13035"/>
    <cellStyle name="_worksheet_DEG- K - Fixed Assets_YF_K_Fixed assets 19" xfId="8873"/>
    <cellStyle name="_worksheet_DEG- K - Fixed Assets_YF_K_Fixed assets 2" xfId="25821"/>
    <cellStyle name="_worksheet_DEG- K - Fixed Assets_YF_K_Fixed assets 3" xfId="25822"/>
    <cellStyle name="_worksheet_DEG- K - Fixed Assets_YF_K_Fixed assets 4" xfId="11907"/>
    <cellStyle name="_worksheet_DEG- K - Fixed Assets_YF_K_Fixed assets 5" xfId="11098"/>
    <cellStyle name="_worksheet_DEG- K - Fixed Assets_YF_K_Fixed assets 6" xfId="11106"/>
    <cellStyle name="_worksheet_DEG- K - Fixed Assets_YF_K_Fixed assets 7" xfId="15011"/>
    <cellStyle name="_worksheet_DEG- K - Fixed Assets_YF_K_Fixed assets 8" xfId="3635"/>
    <cellStyle name="_worksheet_DEG- K - Fixed Assets_YF_K_Fixed assets 9" xfId="9243"/>
    <cellStyle name="_worksheet_DEG- K - Fixed Assets_YF_K_Fixed assets_addition2003" xfId="25823"/>
    <cellStyle name="_worksheet_DEG- K - Fixed Assets_YF_K_Fixed assets_addition2003 2" xfId="25824"/>
    <cellStyle name="_worksheet_DEG- K - Fixed Assets_YF_K_Fixed assets_addition2003 3" xfId="25825"/>
    <cellStyle name="_worksheet_DEG- K - Fixed Assets_YF_K_Fixed assets_Book1" xfId="25827"/>
    <cellStyle name="_worksheet_DEG- K - Fixed Assets_YF_K_Fixed assets_Book1 2" xfId="17888"/>
    <cellStyle name="_worksheet_DEG- K - Fixed Assets_YF_K_Fixed assets_Book1 3" xfId="9040"/>
    <cellStyle name="_worksheet_DEG- K - Fixed Assets_YF_K_Fixed assets_D" xfId="24590"/>
    <cellStyle name="_worksheet_DEG- K - Fixed Assets_YF_K_Fixed assets_D 2" xfId="19525"/>
    <cellStyle name="_worksheet_DEG- K - Fixed Assets_YF_K_Fixed assets_D 3" xfId="25393"/>
    <cellStyle name="_worksheet_DEG- K - Fixed Assets_YF_K_Fixed assets_K_YF_Fixed Assets-12.22" xfId="16872"/>
    <cellStyle name="_worksheet_DEG- K - Fixed Assets_YF_K_Fixed assets_K_YF_Fixed Assets-12.22 2" xfId="16875"/>
    <cellStyle name="_worksheet_DEG- K - Fixed Assets_YF_K_Fixed assets_K_YF_Fixed Assets-12.22 3" xfId="21135"/>
    <cellStyle name="_worksheet_G-04" xfId="25830"/>
    <cellStyle name="_worksheet_G-04 2" xfId="25833"/>
    <cellStyle name="_worksheet_G-04_2006年佛山车轮审计资料（安永）" xfId="20718"/>
    <cellStyle name="_worksheet_G-04_2006年佛山车轮审计资料（安永） 2" xfId="25835"/>
    <cellStyle name="_worksheet_G-04_2006年佛山车轮审计资料（安永）_OS of F09" xfId="25836"/>
    <cellStyle name="_worksheet_G-04_2006年佛山车轮审计资料（安永）_OS of F09 2" xfId="25837"/>
    <cellStyle name="_worksheet_G-04_OS of F09" xfId="17167"/>
    <cellStyle name="_worksheet_G-04_OS of F09 2" xfId="25839"/>
    <cellStyle name="_worksheet_G-04_公司信息（往来款函证）" xfId="25840"/>
    <cellStyle name="_worksheet_G-04_公司信息（往来款函证） 2" xfId="5424"/>
    <cellStyle name="_worksheet_G-04_公司信息（往来款函证）_2006年佛山车轮审计资料（安永）" xfId="25841"/>
    <cellStyle name="_worksheet_G-04_公司信息（往来款函证）_2006年佛山车轮审计资料（安永） 2" xfId="25843"/>
    <cellStyle name="_worksheet_G-04_公司信息（往来款函证）_2006年佛山车轮审计资料（安永）_OS of F09" xfId="25845"/>
    <cellStyle name="_worksheet_G-04_公司信息（往来款函证）_2006年佛山车轮审计资料（安永）_OS of F09 2" xfId="25847"/>
    <cellStyle name="_worksheet_G-04_公司信息（往来款函证）_OS of F09" xfId="25850"/>
    <cellStyle name="_worksheet_G-04_公司信息（往来款函证）_OS of F09 2" xfId="25852"/>
    <cellStyle name="_worksheet_K_YF_Fixed Assets-12.22" xfId="25854"/>
    <cellStyle name="_worksheet_K_YF_Fixed Assets-12.22 2" xfId="25855"/>
    <cellStyle name="_worksheet_K_YF_Fixed Assets-12.22 3" xfId="6283"/>
    <cellStyle name="_worksheet_lead format" xfId="25857"/>
    <cellStyle name="_worksheet_lead format 2" xfId="25858"/>
    <cellStyle name="_worksheet_lead format_2006年佛山车轮审计资料（安永）" xfId="25859"/>
    <cellStyle name="_worksheet_lead format_2006年佛山车轮审计资料（安永） 2" xfId="25860"/>
    <cellStyle name="_worksheet_lead format_2006年佛山车轮审计资料（安永）_OS of F09" xfId="25862"/>
    <cellStyle name="_worksheet_lead format_2006年佛山车轮审计资料（安永）_OS of F09 2" xfId="25863"/>
    <cellStyle name="_worksheet_lead format_OS of F09" xfId="23604"/>
    <cellStyle name="_worksheet_lead format_OS of F09 2" xfId="23607"/>
    <cellStyle name="_worksheet_lead format_公司信息（往来款函证）" xfId="23725"/>
    <cellStyle name="_worksheet_lead format_公司信息（往来款函证） 2" xfId="23730"/>
    <cellStyle name="_worksheet_lead format_公司信息（往来款函证）_2006年佛山车轮审计资料（安永）" xfId="25864"/>
    <cellStyle name="_worksheet_lead format_公司信息（往来款函证）_2006年佛山车轮审计资料（安永） 2" xfId="25866"/>
    <cellStyle name="_worksheet_lead format_公司信息（往来款函证）_2006年佛山车轮审计资料（安永）_OS of F09" xfId="21940"/>
    <cellStyle name="_worksheet_lead format_公司信息（往来款函证）_2006年佛山车轮审计资料（安永）_OS of F09 2" xfId="21943"/>
    <cellStyle name="_worksheet_lead format_公司信息（往来款函证）_OS of F09" xfId="25868"/>
    <cellStyle name="_worksheet_lead format_公司信息（往来款函证）_OS of F09 2" xfId="25869"/>
    <cellStyle name="_worksheet_OS list-Tina" xfId="25870"/>
    <cellStyle name="_worksheet_OS list-Tina 2" xfId="25871"/>
    <cellStyle name="_worksheet_OS list-Tina_2006年佛山车轮审计资料（安永）" xfId="25872"/>
    <cellStyle name="_worksheet_OS list-Tina_2006年佛山车轮审计资料（安永） 2" xfId="25873"/>
    <cellStyle name="_worksheet_OS list-Tina_2006年佛山车轮审计资料（安永）_OS of F09" xfId="25875"/>
    <cellStyle name="_worksheet_OS list-Tina_2006年佛山车轮审计资料（安永）_OS of F09 2" xfId="25877"/>
    <cellStyle name="_worksheet_OS list-Tina_OS of F09" xfId="14976"/>
    <cellStyle name="_worksheet_OS list-Tina_OS of F09 2" xfId="14979"/>
    <cellStyle name="_worksheet_OS list-Tina_公司信息（往来款函证）" xfId="2882"/>
    <cellStyle name="_worksheet_OS list-Tina_公司信息（往来款函证） 2" xfId="25878"/>
    <cellStyle name="_worksheet_OS list-Tina_公司信息（往来款函证）_2006年佛山车轮审计资料（安永）" xfId="25879"/>
    <cellStyle name="_worksheet_OS list-Tina_公司信息（往来款函证）_2006年佛山车轮审计资料（安永） 2" xfId="25881"/>
    <cellStyle name="_worksheet_OS list-Tina_公司信息（往来款函证）_2006年佛山车轮审计资料（安永）_OS of F09" xfId="25882"/>
    <cellStyle name="_worksheet_OS list-Tina_公司信息（往来款函证）_2006年佛山车轮审计资料（安永）_OS of F09 2" xfId="25883"/>
    <cellStyle name="_worksheet_OS list-Tina_公司信息（往来款函证）_OS of F09" xfId="25884"/>
    <cellStyle name="_worksheet_OS list-Tina_公司信息（往来款函证）_OS of F09 2" xfId="25885"/>
    <cellStyle name="_worksheet_OS of F09" xfId="15979"/>
    <cellStyle name="_worksheet_OS of F09 2" xfId="15981"/>
    <cellStyle name="_worksheet_公司信息（往来款函证）" xfId="25886"/>
    <cellStyle name="_worksheet_公司信息（往来款函证） 2" xfId="25887"/>
    <cellStyle name="_worksheet_公司信息（往来款函证）_2006年佛山车轮审计资料（安永）" xfId="25888"/>
    <cellStyle name="_worksheet_公司信息（往来款函证）_2006年佛山车轮审计资料（安永） 2" xfId="13500"/>
    <cellStyle name="_worksheet_公司信息（往来款函证）_2006年佛山车轮审计资料（安永）_OS of F09" xfId="25889"/>
    <cellStyle name="_worksheet_公司信息（往来款函证）_2006年佛山车轮审计资料（安永）_OS of F09 2" xfId="25890"/>
    <cellStyle name="_worksheet_公司信息（往来款函证）_OS of F09" xfId="25891"/>
    <cellStyle name="_worksheet_公司信息（往来款函证）_OS of F09 2" xfId="25892"/>
    <cellStyle name="_WP_KaiHui_all sections" xfId="25893"/>
    <cellStyle name="_WP_KaiHui_all sections 2" xfId="25895"/>
    <cellStyle name="_WP_KaiHui_all sections_C600 - PUD Aug 2007" xfId="25897"/>
    <cellStyle name="_WP_KaiHui_all sections_C600 - PUD Aug 2007 2" xfId="1231"/>
    <cellStyle name="_WP_KaiHui_all sections_Note 18 - PUD" xfId="20805"/>
    <cellStyle name="_WP_KaiHui_all sections_Note 18 - PUD 2" xfId="25899"/>
    <cellStyle name="_WP_KaiHui_all sections_PUD breakdown (25 May 07)" xfId="25575"/>
    <cellStyle name="_WP_KaiHui_all sections_PUD breakdown (25 May 07) 2" xfId="18735"/>
    <cellStyle name="_WP_KaiHui_all sections_PUD by company (26 May 07)" xfId="25901"/>
    <cellStyle name="_WP_KaiHui_all sections_PUD by company (26 May 07) 2" xfId="25903"/>
    <cellStyle name="_WP_KaiHui_all sections_PUD by company (3 Sep 07)" xfId="25905"/>
    <cellStyle name="_WP_KaiHui_all sections_PUD by company (3 Sep 07) 2" xfId="22503"/>
    <cellStyle name="_WP_KaiHui_all sections_PUD to client" xfId="25906"/>
    <cellStyle name="_WP_KaiHui_all sections_PUD to client 2" xfId="25907"/>
    <cellStyle name="_WP-HeJing Developer" xfId="12989"/>
    <cellStyle name="_WP-HeJing Developer 2" xfId="12997"/>
    <cellStyle name="_WP-HeJing Developer_2006 PRC accounts (disposed cos)_290307 - combined" xfId="25908"/>
    <cellStyle name="_WP-HeJing Developer_2006 PRC accounts (disposed cos)_290307 - combined 2" xfId="25910"/>
    <cellStyle name="_WP-HeJing Developer_A_Zhongtianying" xfId="25911"/>
    <cellStyle name="_WP-HeJing Developer_A_Zhongtianying 2" xfId="25912"/>
    <cellStyle name="_WP-HeJing Developer_A_Zhongtianying_C600 - PUD Aug 2007" xfId="25913"/>
    <cellStyle name="_WP-HeJing Developer_A_Zhongtianying_C600 - PUD Aug 2007 2" xfId="25915"/>
    <cellStyle name="_WP-HeJing Developer_A_Zhongtianying_Note 18 - PUD" xfId="634"/>
    <cellStyle name="_WP-HeJing Developer_A_Zhongtianying_Note 18 - PUD 2" xfId="25916"/>
    <cellStyle name="_WP-HeJing Developer_A_Zhongtianying_PUD breakdown (25 May 07)" xfId="25917"/>
    <cellStyle name="_WP-HeJing Developer_A_Zhongtianying_PUD breakdown (25 May 07) 2" xfId="25918"/>
    <cellStyle name="_WP-HeJing Developer_A_Zhongtianying_PUD by company (26 May 07)" xfId="17845"/>
    <cellStyle name="_WP-HeJing Developer_A_Zhongtianying_PUD by company (26 May 07) 2" xfId="25920"/>
    <cellStyle name="_WP-HeJing Developer_A_Zhongtianying_PUD by company (3 Sep 07)" xfId="18136"/>
    <cellStyle name="_WP-HeJing Developer_A_Zhongtianying_PUD by company (3 Sep 07) 2" xfId="18139"/>
    <cellStyle name="_WP-HeJing Developer_A_Zhongtianying_PUD to client" xfId="25923"/>
    <cellStyle name="_WP-HeJing Developer_A_Zhongtianying_PUD to client 2" xfId="25925"/>
    <cellStyle name="_WP-HeJing Developer_A100-consolidation TB-2003 (3.3.07)(MY)" xfId="25926"/>
    <cellStyle name="_WP-HeJing Developer_A100-consolidation TB-2003 (3.3.07)(MY) 2" xfId="25927"/>
    <cellStyle name="_WP-HeJing Developer_A100-consolidation TB-2004 (5.3.07)_single co" xfId="25928"/>
    <cellStyle name="_WP-HeJing Developer_A100-consolidation TB-2004 (5.3.07)_single co 2" xfId="25929"/>
    <cellStyle name="_WP-HeJing Developer_A100-consolidation TB-2005 (5.3.07)_single co" xfId="25930"/>
    <cellStyle name="_WP-HeJing Developer_A100-consolidation TB-2005 (5.3.07)_single co 2" xfId="25932"/>
    <cellStyle name="_WP-HeJing Developer_A300_FuHui" xfId="25934"/>
    <cellStyle name="_WP-HeJing Developer_A300_FuHui 2" xfId="25935"/>
    <cellStyle name="_WP-HeJing Developer_C600 - PUD Aug 2007" xfId="25936"/>
    <cellStyle name="_WP-HeJing Developer_C600 - PUD Aug 2007 2" xfId="25937"/>
    <cellStyle name="_WP-HeJing Developer_I-FuHui 0818" xfId="20969"/>
    <cellStyle name="_WP-HeJing Developer_I-FuHui 0818 2" xfId="20972"/>
    <cellStyle name="_WP-HeJing Developer_I-FuHui completed with 1 OS" xfId="9083"/>
    <cellStyle name="_WP-HeJing Developer_I-FuHui completed with 1 OS 2" xfId="25938"/>
    <cellStyle name="_WP-HeJing Developer_I-KaiHui" xfId="13892"/>
    <cellStyle name="_WP-HeJing Developer_I-KaiHui 2" xfId="13895"/>
    <cellStyle name="_WP-HeJing Developer_I-KaiHui_C600 - PUD Aug 2007" xfId="25940"/>
    <cellStyle name="_WP-HeJing Developer_I-KaiHui_C600 - PUD Aug 2007 2" xfId="22702"/>
    <cellStyle name="_WP-HeJing Developer_I-KaiHui_Note 18 - PUD" xfId="7657"/>
    <cellStyle name="_WP-HeJing Developer_I-KaiHui_Note 18 - PUD 2" xfId="4974"/>
    <cellStyle name="_WP-HeJing Developer_I-KaiHui_PUD breakdown (25 May 07)" xfId="25943"/>
    <cellStyle name="_WP-HeJing Developer_I-KaiHui_PUD breakdown (25 May 07) 2" xfId="25944"/>
    <cellStyle name="_WP-HeJing Developer_I-KaiHui_PUD by company (26 May 07)" xfId="13007"/>
    <cellStyle name="_WP-HeJing Developer_I-KaiHui_PUD by company (26 May 07) 2" xfId="10092"/>
    <cellStyle name="_WP-HeJing Developer_I-KaiHui_PUD by company (3 Sep 07)" xfId="25945"/>
    <cellStyle name="_WP-HeJing Developer_I-KaiHui_PUD by company (3 Sep 07) 2" xfId="25946"/>
    <cellStyle name="_WP-HeJing Developer_I-KaiHui_PUD to client" xfId="14723"/>
    <cellStyle name="_WP-HeJing Developer_I-KaiHui_PUD to client 2" xfId="25947"/>
    <cellStyle name="_WP-HeJing Developer_Note 18 - PUD" xfId="25949"/>
    <cellStyle name="_WP-HeJing Developer_Note 18 - PUD 2" xfId="25950"/>
    <cellStyle name="_WP-HeJing Developer_PUD breakdown (25 May 07)" xfId="20557"/>
    <cellStyle name="_WP-HeJing Developer_PUD breakdown (25 May 07) 2" xfId="25951"/>
    <cellStyle name="_WP-HeJing Developer_PUD by company (26 May 07)" xfId="25952"/>
    <cellStyle name="_WP-HeJing Developer_PUD by company (26 May 07) 2" xfId="21552"/>
    <cellStyle name="_WP-HeJing Developer_PUD by company (3 Sep 07)" xfId="25954"/>
    <cellStyle name="_WP-HeJing Developer_PUD by company (3 Sep 07) 2" xfId="25955"/>
    <cellStyle name="_WP-HeJing Developer_PUD to client" xfId="15770"/>
    <cellStyle name="_WP-HeJing Developer_PUD to client 2" xfId="25956"/>
    <cellStyle name="_WP-HeJing Developer_WP_KaiHui_all sections" xfId="25646"/>
    <cellStyle name="_WP-HeJing Developer_WP_KaiHui_all sections 2" xfId="23755"/>
    <cellStyle name="_WP-HeJing Developer_WP_KaiHui_all sections_C600 - PUD Aug 2007" xfId="12261"/>
    <cellStyle name="_WP-HeJing Developer_WP_KaiHui_all sections_C600 - PUD Aug 2007 2" xfId="12264"/>
    <cellStyle name="_WP-HeJing Developer_WP_KaiHui_all sections_Note 18 - PUD" xfId="25957"/>
    <cellStyle name="_WP-HeJing Developer_WP_KaiHui_all sections_Note 18 - PUD 2" xfId="25960"/>
    <cellStyle name="_WP-HeJing Developer_WP_KaiHui_all sections_PUD breakdown (25 May 07)" xfId="20472"/>
    <cellStyle name="_WP-HeJing Developer_WP_KaiHui_all sections_PUD breakdown (25 May 07) 2" xfId="25962"/>
    <cellStyle name="_WP-HeJing Developer_WP_KaiHui_all sections_PUD by company (26 May 07)" xfId="23761"/>
    <cellStyle name="_WP-HeJing Developer_WP_KaiHui_all sections_PUD by company (26 May 07) 2" xfId="25963"/>
    <cellStyle name="_WP-HeJing Developer_WP_KaiHui_all sections_PUD by company (3 Sep 07)" xfId="25966"/>
    <cellStyle name="_WP-HeJing Developer_WP_KaiHui_all sections_PUD by company (3 Sep 07) 2" xfId="25969"/>
    <cellStyle name="_WP-HeJing Developer_WP_KaiHui_all sections_PUD to client" xfId="25970"/>
    <cellStyle name="_WP-HeJing Developer_WP_KaiHui_all sections_PUD to client 2" xfId="25972"/>
    <cellStyle name="_WPS-2002 working paper" xfId="18011"/>
    <cellStyle name="_WPS-2002 working paper 2" xfId="22393"/>
    <cellStyle name="_WPS-2002 working paper 3" xfId="25974"/>
    <cellStyle name="_WPS-2002 working paper_addition2003" xfId="18758"/>
    <cellStyle name="_WPS-2002 working paper_addition2003 2" xfId="18764"/>
    <cellStyle name="_WPS-2002 working paper_addition2003 3" xfId="25976"/>
    <cellStyle name="_WPS-2002 working paper_Book1" xfId="25978"/>
    <cellStyle name="_WPS-2002 working paper_Book1 2" xfId="25980"/>
    <cellStyle name="_WPS-2002 working paper_Book1 3" xfId="18680"/>
    <cellStyle name="_WPS-2002 working paper_D" xfId="20696"/>
    <cellStyle name="_WPS-2002 working paper_D 2" xfId="12289"/>
    <cellStyle name="_WPS-2002 working paper_D 3" xfId="12294"/>
    <cellStyle name="_WPS-2002 working paper_DEG- K - Fixed Assets" xfId="24886"/>
    <cellStyle name="_WPS-2002 working paper_DEG- K - Fixed Assets 2" xfId="24889"/>
    <cellStyle name="_WPS-2002 working paper_DEG- K - Fixed Assets 3" xfId="24891"/>
    <cellStyle name="_WPS-2002 working paper_DEG- K - Fixed Assets_K_YF_Fixed Assets-12.13" xfId="25981"/>
    <cellStyle name="_WPS-2002 working paper_DEG- K - Fixed Assets_K_YF_Fixed Assets-12.13 2" xfId="25982"/>
    <cellStyle name="_WPS-2002 working paper_DEG- K - Fixed Assets_K_YF_Fixed Assets-12.13 3" xfId="25983"/>
    <cellStyle name="_WPS-2002 working paper_DEG- K - Fixed Assets_K_YF_Fixed Assets-12.13_addition2003" xfId="5013"/>
    <cellStyle name="_WPS-2002 working paper_DEG- K - Fixed Assets_K_YF_Fixed Assets-12.13_addition2003 2" xfId="25984"/>
    <cellStyle name="_WPS-2002 working paper_DEG- K - Fixed Assets_K_YF_Fixed Assets-12.13_addition2003 3" xfId="24127"/>
    <cellStyle name="_WPS-2002 working paper_DEG- K - Fixed Assets_K_YF_Fixed Assets-12.13_Book1" xfId="25985"/>
    <cellStyle name="_WPS-2002 working paper_DEG- K - Fixed Assets_K_YF_Fixed Assets-12.13_Book1 2" xfId="25986"/>
    <cellStyle name="_WPS-2002 working paper_DEG- K - Fixed Assets_K_YF_Fixed Assets-12.13_Book1 3" xfId="25987"/>
    <cellStyle name="_WPS-2002 working paper_DEG- K - Fixed Assets_K_YF_Fixed Assets-12.13_D" xfId="11542"/>
    <cellStyle name="_WPS-2002 working paper_DEG- K - Fixed Assets_K_YF_Fixed Assets-12.13_D 2" xfId="20755"/>
    <cellStyle name="_WPS-2002 working paper_DEG- K - Fixed Assets_K_YF_Fixed Assets-12.13_D 3" xfId="17262"/>
    <cellStyle name="_WPS-2002 working paper_DEG- K - Fixed Assets_K_YF_Fixed Assets-12.13_K_YF_Fixed Assets-12.22" xfId="25989"/>
    <cellStyle name="_WPS-2002 working paper_DEG- K - Fixed Assets_K_YF_Fixed Assets-12.13_K_YF_Fixed Assets-12.22 2" xfId="25990"/>
    <cellStyle name="_WPS-2002 working paper_DEG- K - Fixed Assets_K_YF_Fixed Assets-12.13_K_YF_Fixed Assets-12.22 3" xfId="23192"/>
    <cellStyle name="_WPS-2002 working paper_DEG- K - Fixed Assets_SX-FA-12.14" xfId="25991"/>
    <cellStyle name="_WPS-2002 working paper_DEG- K - Fixed Assets_SX-FA-12.14 2" xfId="25992"/>
    <cellStyle name="_WPS-2002 working paper_DEG- K - Fixed Assets_SX-FA-12.14 3" xfId="25993"/>
    <cellStyle name="_WPS-2002 working paper_DEG- K - Fixed Assets_SX-FA-12.14_addition2003" xfId="20611"/>
    <cellStyle name="_WPS-2002 working paper_DEG- K - Fixed Assets_SX-FA-12.14_addition2003 2" xfId="25994"/>
    <cellStyle name="_WPS-2002 working paper_DEG- K - Fixed Assets_SX-FA-12.14_addition2003 3" xfId="25996"/>
    <cellStyle name="_WPS-2002 working paper_DEG- K - Fixed Assets_SX-FA-12.14_Book1" xfId="17581"/>
    <cellStyle name="_WPS-2002 working paper_DEG- K - Fixed Assets_SX-FA-12.14_Book1 2" xfId="25998"/>
    <cellStyle name="_WPS-2002 working paper_DEG- K - Fixed Assets_SX-FA-12.14_Book1 3" xfId="25999"/>
    <cellStyle name="_WPS-2002 working paper_DEG- K - Fixed Assets_SX-FA-12.14_D" xfId="26001"/>
    <cellStyle name="_WPS-2002 working paper_DEG- K - Fixed Assets_SX-FA-12.14_D 2" xfId="24665"/>
    <cellStyle name="_WPS-2002 working paper_DEG- K - Fixed Assets_SX-FA-12.14_D 3" xfId="26003"/>
    <cellStyle name="_WPS-2002 working paper_DEG- K - Fixed Assets_SX-FA-12.14_K_YF_Fixed Assets-12.22" xfId="26004"/>
    <cellStyle name="_WPS-2002 working paper_DEG- K - Fixed Assets_SX-FA-12.14_K_YF_Fixed Assets-12.22 2" xfId="26006"/>
    <cellStyle name="_WPS-2002 working paper_DEG- K - Fixed Assets_SX-FA-12.14_K_YF_Fixed Assets-12.22 3" xfId="26008"/>
    <cellStyle name="_WPS-2002 working paper_DEG- K - Fixed Assets_YF_K_Fixed assets" xfId="23687"/>
    <cellStyle name="_WPS-2002 working paper_DEG- K - Fixed Assets_YF_K_Fixed Assets 03 &amp; 04" xfId="26009"/>
    <cellStyle name="_WPS-2002 working paper_DEG- K - Fixed Assets_YF_K_Fixed Assets 03 &amp; 04 2" xfId="26010"/>
    <cellStyle name="_WPS-2002 working paper_DEG- K - Fixed Assets_YF_K_Fixed Assets 03 &amp; 04 3" xfId="7640"/>
    <cellStyle name="_WPS-2002 working paper_DEG- K - Fixed Assets_YF_K_Fixed Assets 03 &amp; 04_Book1" xfId="18767"/>
    <cellStyle name="_WPS-2002 working paper_DEG- K - Fixed Assets_YF_K_Fixed Assets 03 &amp; 04_Book1 2" xfId="18769"/>
    <cellStyle name="_WPS-2002 working paper_DEG- K - Fixed Assets_YF_K_Fixed Assets 03 &amp; 04_Book1 3" xfId="5397"/>
    <cellStyle name="_WPS-2002 working paper_DEG- K - Fixed Assets_YF_K_Fixed Assets 03 &amp; 04_D" xfId="8950"/>
    <cellStyle name="_WPS-2002 working paper_DEG- K - Fixed Assets_YF_K_Fixed Assets 03 &amp; 04_D 2" xfId="8954"/>
    <cellStyle name="_WPS-2002 working paper_DEG- K - Fixed Assets_YF_K_Fixed Assets 03 &amp; 04_D 3" xfId="22473"/>
    <cellStyle name="_WPS-2002 working paper_DEG- K - Fixed Assets_YF_K_Fixed Assets 03 &amp; 04_K_YF_Fixed Assets-12.22" xfId="26011"/>
    <cellStyle name="_WPS-2002 working paper_DEG- K - Fixed Assets_YF_K_Fixed Assets 03 &amp; 04_K_YF_Fixed Assets-12.22 2" xfId="21825"/>
    <cellStyle name="_WPS-2002 working paper_DEG- K - Fixed Assets_YF_K_Fixed Assets 03 &amp; 04_K_YF_Fixed Assets-12.22 3" xfId="26015"/>
    <cellStyle name="_WPS-2002 working paper_DEG- K - Fixed Assets_YF_K_Fixed Assets 03 &amp; 04-1" xfId="2333"/>
    <cellStyle name="_WPS-2002 working paper_DEG- K - Fixed Assets_YF_K_Fixed Assets 03 &amp; 04-1 2" xfId="26016"/>
    <cellStyle name="_WPS-2002 working paper_DEG- K - Fixed Assets_YF_K_Fixed Assets 03 &amp; 04-1 3" xfId="4485"/>
    <cellStyle name="_WPS-2002 working paper_DEG- K - Fixed Assets_YF_K_Fixed Assets 03 &amp; 04-1_addition2003" xfId="654"/>
    <cellStyle name="_WPS-2002 working paper_DEG- K - Fixed Assets_YF_K_Fixed Assets 03 &amp; 04-1_addition2003 2" xfId="890"/>
    <cellStyle name="_WPS-2002 working paper_DEG- K - Fixed Assets_YF_K_Fixed Assets 03 &amp; 04-1_addition2003 3" xfId="932"/>
    <cellStyle name="_WPS-2002 working paper_DEG- K - Fixed Assets_YF_K_Fixed Assets 03 &amp; 04-1_Book1" xfId="24215"/>
    <cellStyle name="_WPS-2002 working paper_DEG- K - Fixed Assets_YF_K_Fixed Assets 03 &amp; 04-1_Book1 2" xfId="26019"/>
    <cellStyle name="_WPS-2002 working paper_DEG- K - Fixed Assets_YF_K_Fixed Assets 03 &amp; 04-1_Book1 3" xfId="26021"/>
    <cellStyle name="_WPS-2002 working paper_DEG- K - Fixed Assets_YF_K_Fixed Assets 03 &amp; 04-1_D" xfId="26023"/>
    <cellStyle name="_WPS-2002 working paper_DEG- K - Fixed Assets_YF_K_Fixed Assets 03 &amp; 04-1_D 2" xfId="26024"/>
    <cellStyle name="_WPS-2002 working paper_DEG- K - Fixed Assets_YF_K_Fixed Assets 03 &amp; 04-1_D 3" xfId="26025"/>
    <cellStyle name="_WPS-2002 working paper_DEG- K - Fixed Assets_YF_K_Fixed Assets 03 &amp; 04-1_K_YF_Fixed Assets-12.22" xfId="15936"/>
    <cellStyle name="_WPS-2002 working paper_DEG- K - Fixed Assets_YF_K_Fixed Assets 03 &amp; 04-1_K_YF_Fixed Assets-12.22 2" xfId="26026"/>
    <cellStyle name="_WPS-2002 working paper_DEG- K - Fixed Assets_YF_K_Fixed Assets 03 &amp; 04-1_K_YF_Fixed Assets-12.22 3" xfId="26027"/>
    <cellStyle name="_WPS-2002 working paper_DEG- K - Fixed Assets_YF_K_Fixed Assets 03 &amp; 04-2" xfId="12332"/>
    <cellStyle name="_WPS-2002 working paper_DEG- K - Fixed Assets_YF_K_Fixed Assets 03 &amp; 04-2 2" xfId="26028"/>
    <cellStyle name="_WPS-2002 working paper_DEG- K - Fixed Assets_YF_K_Fixed Assets 03 &amp; 04-2 3" xfId="26029"/>
    <cellStyle name="_WPS-2002 working paper_DEG- K - Fixed Assets_YF_K_Fixed Assets 03 &amp; 04-2_addition2003" xfId="26030"/>
    <cellStyle name="_WPS-2002 working paper_DEG- K - Fixed Assets_YF_K_Fixed Assets 03 &amp; 04-2_addition2003 2" xfId="6900"/>
    <cellStyle name="_WPS-2002 working paper_DEG- K - Fixed Assets_YF_K_Fixed Assets 03 &amp; 04-2_addition2003 3" xfId="6907"/>
    <cellStyle name="_WPS-2002 working paper_DEG- K - Fixed Assets_YF_K_Fixed Assets 03 &amp; 04-2_Book1" xfId="21213"/>
    <cellStyle name="_WPS-2002 working paper_DEG- K - Fixed Assets_YF_K_Fixed Assets 03 &amp; 04-2_Book1 2" xfId="763"/>
    <cellStyle name="_WPS-2002 working paper_DEG- K - Fixed Assets_YF_K_Fixed Assets 03 &amp; 04-2_Book1 3" xfId="24375"/>
    <cellStyle name="_WPS-2002 working paper_DEG- K - Fixed Assets_YF_K_Fixed Assets 03 &amp; 04-2_D" xfId="21926"/>
    <cellStyle name="_WPS-2002 working paper_DEG- K - Fixed Assets_YF_K_Fixed Assets 03 &amp; 04-2_D 2" xfId="14004"/>
    <cellStyle name="_WPS-2002 working paper_DEG- K - Fixed Assets_YF_K_Fixed Assets 03 &amp; 04-2_D 3" xfId="14007"/>
    <cellStyle name="_WPS-2002 working paper_DEG- K - Fixed Assets_YF_K_Fixed Assets 03 &amp; 04-2_K_YF_Fixed Assets-12.22" xfId="4474"/>
    <cellStyle name="_WPS-2002 working paper_DEG- K - Fixed Assets_YF_K_Fixed Assets 03 &amp; 04-2_K_YF_Fixed Assets-12.22 2" xfId="26032"/>
    <cellStyle name="_WPS-2002 working paper_DEG- K - Fixed Assets_YF_K_Fixed Assets 03 &amp; 04-2_K_YF_Fixed Assets-12.22 3" xfId="26033"/>
    <cellStyle name="_WPS-2002 working paper_DEG- K - Fixed Assets_YF_K_Fixed Assets 03 &amp; 04-3" xfId="26034"/>
    <cellStyle name="_WPS-2002 working paper_DEG- K - Fixed Assets_YF_K_Fixed Assets 03 &amp; 04-3 2" xfId="26036"/>
    <cellStyle name="_WPS-2002 working paper_DEG- K - Fixed Assets_YF_K_Fixed Assets 03 &amp; 04-3 3" xfId="17988"/>
    <cellStyle name="_WPS-2002 working paper_DEG- K - Fixed Assets_YF_K_Fixed Assets 03 &amp; 04-3_addition2003" xfId="26037"/>
    <cellStyle name="_WPS-2002 working paper_DEG- K - Fixed Assets_YF_K_Fixed Assets 03 &amp; 04-3_addition2003 2" xfId="26040"/>
    <cellStyle name="_WPS-2002 working paper_DEG- K - Fixed Assets_YF_K_Fixed Assets 03 &amp; 04-3_addition2003 3" xfId="6362"/>
    <cellStyle name="_WPS-2002 working paper_DEG- K - Fixed Assets_YF_K_Fixed Assets 03 &amp; 04-3_Book1" xfId="23250"/>
    <cellStyle name="_WPS-2002 working paper_DEG- K - Fixed Assets_YF_K_Fixed Assets 03 &amp; 04-3_Book1 2" xfId="26041"/>
    <cellStyle name="_WPS-2002 working paper_DEG- K - Fixed Assets_YF_K_Fixed Assets 03 &amp; 04-3_Book1 3" xfId="26043"/>
    <cellStyle name="_WPS-2002 working paper_DEG- K - Fixed Assets_YF_K_Fixed Assets 03 &amp; 04-3_D" xfId="26047"/>
    <cellStyle name="_WPS-2002 working paper_DEG- K - Fixed Assets_YF_K_Fixed Assets 03 &amp; 04-3_D 2" xfId="26048"/>
    <cellStyle name="_WPS-2002 working paper_DEG- K - Fixed Assets_YF_K_Fixed Assets 03 &amp; 04-3_D 3" xfId="26049"/>
    <cellStyle name="_WPS-2002 working paper_DEG- K - Fixed Assets_YF_K_Fixed Assets 03 &amp; 04-3_K_YF_Fixed Assets-12.22" xfId="26050"/>
    <cellStyle name="_WPS-2002 working paper_DEG- K - Fixed Assets_YF_K_Fixed Assets 03 &amp; 04-3_K_YF_Fixed Assets-12.22 2" xfId="26053"/>
    <cellStyle name="_WPS-2002 working paper_DEG- K - Fixed Assets_YF_K_Fixed Assets 03 &amp; 04-3_K_YF_Fixed Assets-12.22 3" xfId="16048"/>
    <cellStyle name="_WPS-2002 working paper_DEG- K - Fixed Assets_YF_K_Fixed assets 10" xfId="17275"/>
    <cellStyle name="_WPS-2002 working paper_DEG- K - Fixed Assets_YF_K_Fixed assets 11" xfId="3291"/>
    <cellStyle name="_WPS-2002 working paper_DEG- K - Fixed Assets_YF_K_Fixed assets 12" xfId="26055"/>
    <cellStyle name="_WPS-2002 working paper_DEG- K - Fixed Assets_YF_K_Fixed assets 13" xfId="13937"/>
    <cellStyle name="_WPS-2002 working paper_DEG- K - Fixed Assets_YF_K_Fixed assets 14" xfId="26057"/>
    <cellStyle name="_WPS-2002 working paper_DEG- K - Fixed Assets_YF_K_Fixed assets 15" xfId="26059"/>
    <cellStyle name="_WPS-2002 working paper_DEG- K - Fixed Assets_YF_K_Fixed assets 16" xfId="26061"/>
    <cellStyle name="_WPS-2002 working paper_DEG- K - Fixed Assets_YF_K_Fixed assets 17" xfId="26065"/>
    <cellStyle name="_WPS-2002 working paper_DEG- K - Fixed Assets_YF_K_Fixed assets 18" xfId="26069"/>
    <cellStyle name="_WPS-2002 working paper_DEG- K - Fixed Assets_YF_K_Fixed assets 19" xfId="6634"/>
    <cellStyle name="_WPS-2002 working paper_DEG- K - Fixed Assets_YF_K_Fixed assets 2" xfId="20154"/>
    <cellStyle name="_WPS-2002 working paper_DEG- K - Fixed Assets_YF_K_Fixed assets 3" xfId="26071"/>
    <cellStyle name="_WPS-2002 working paper_DEG- K - Fixed Assets_YF_K_Fixed assets 4" xfId="8173"/>
    <cellStyle name="_WPS-2002 working paper_DEG- K - Fixed Assets_YF_K_Fixed assets 5" xfId="26072"/>
    <cellStyle name="_WPS-2002 working paper_DEG- K - Fixed Assets_YF_K_Fixed assets 6" xfId="26042"/>
    <cellStyle name="_WPS-2002 working paper_DEG- K - Fixed Assets_YF_K_Fixed assets 7" xfId="26044"/>
    <cellStyle name="_WPS-2002 working paper_DEG- K - Fixed Assets_YF_K_Fixed assets 8" xfId="9282"/>
    <cellStyle name="_WPS-2002 working paper_DEG- K - Fixed Assets_YF_K_Fixed assets 9" xfId="26073"/>
    <cellStyle name="_WPS-2002 working paper_DEG- K - Fixed Assets_YF_K_Fixed assets_addition2003" xfId="26075"/>
    <cellStyle name="_WPS-2002 working paper_DEG- K - Fixed Assets_YF_K_Fixed assets_addition2003 2" xfId="26076"/>
    <cellStyle name="_WPS-2002 working paper_DEG- K - Fixed Assets_YF_K_Fixed assets_addition2003 3" xfId="26077"/>
    <cellStyle name="_WPS-2002 working paper_DEG- K - Fixed Assets_YF_K_Fixed assets_Book1" xfId="26078"/>
    <cellStyle name="_WPS-2002 working paper_DEG- K - Fixed Assets_YF_K_Fixed assets_Book1 2" xfId="26079"/>
    <cellStyle name="_WPS-2002 working paper_DEG- K - Fixed Assets_YF_K_Fixed assets_Book1 3" xfId="26080"/>
    <cellStyle name="_WPS-2002 working paper_DEG- K - Fixed Assets_YF_K_Fixed assets_D" xfId="26081"/>
    <cellStyle name="_WPS-2002 working paper_DEG- K - Fixed Assets_YF_K_Fixed assets_D 2" xfId="2540"/>
    <cellStyle name="_WPS-2002 working paper_DEG- K - Fixed Assets_YF_K_Fixed assets_D 3" xfId="26082"/>
    <cellStyle name="_WPS-2002 working paper_DEG- K - Fixed Assets_YF_K_Fixed assets_K_YF_Fixed Assets-12.22" xfId="26083"/>
    <cellStyle name="_WPS-2002 working paper_DEG- K - Fixed Assets_YF_K_Fixed assets_K_YF_Fixed Assets-12.22 2" xfId="26086"/>
    <cellStyle name="_WPS-2002 working paper_DEG- K - Fixed Assets_YF_K_Fixed assets_K_YF_Fixed Assets-12.22 3" xfId="26089"/>
    <cellStyle name="_WPS-2002 working paper_K_YF_Fixed Assets-12.22" xfId="26090"/>
    <cellStyle name="_WPS-2002 working paper_K_YF_Fixed Assets-12.22 2" xfId="26091"/>
    <cellStyle name="_WPS-2002 working paper_K_YF_Fixed Assets-12.22 3" xfId="25848"/>
    <cellStyle name="_WPS-2003 working paper" xfId="26093"/>
    <cellStyle name="_WPS-2003 working paper 2" xfId="26094"/>
    <cellStyle name="_WPS-2003 working paper 3" xfId="26095"/>
    <cellStyle name="_WPS-2003 working paper_addition2003" xfId="23288"/>
    <cellStyle name="_WPS-2003 working paper_addition2003 2" xfId="20405"/>
    <cellStyle name="_WPS-2003 working paper_addition2003 3" xfId="6423"/>
    <cellStyle name="_WPS-2003 working paper_Book1" xfId="26096"/>
    <cellStyle name="_WPS-2003 working paper_Book1 2" xfId="26098"/>
    <cellStyle name="_WPS-2003 working paper_Book1 3" xfId="26099"/>
    <cellStyle name="_WPS-2003 working paper_D" xfId="26101"/>
    <cellStyle name="_WPS-2003 working paper_D 2" xfId="26103"/>
    <cellStyle name="_WPS-2003 working paper_D 3" xfId="26105"/>
    <cellStyle name="_WPS-2003 working paper_DEG- K - Fixed Assets" xfId="26106"/>
    <cellStyle name="_WPS-2003 working paper_DEG- K - Fixed Assets 2" xfId="26107"/>
    <cellStyle name="_WPS-2003 working paper_DEG- K - Fixed Assets 3" xfId="26108"/>
    <cellStyle name="_WPS-2003 working paper_DEG- K - Fixed Assets_K_YF_Fixed Assets-12.13" xfId="19630"/>
    <cellStyle name="_WPS-2003 working paper_DEG- K - Fixed Assets_K_YF_Fixed Assets-12.13 2" xfId="19635"/>
    <cellStyle name="_WPS-2003 working paper_DEG- K - Fixed Assets_K_YF_Fixed Assets-12.13 3" xfId="25371"/>
    <cellStyle name="_WPS-2003 working paper_DEG- K - Fixed Assets_K_YF_Fixed Assets-12.13_addition2003" xfId="10939"/>
    <cellStyle name="_WPS-2003 working paper_DEG- K - Fixed Assets_K_YF_Fixed Assets-12.13_addition2003 2" xfId="11545"/>
    <cellStyle name="_WPS-2003 working paper_DEG- K - Fixed Assets_K_YF_Fixed Assets-12.13_addition2003 3" xfId="26109"/>
    <cellStyle name="_WPS-2003 working paper_DEG- K - Fixed Assets_K_YF_Fixed Assets-12.13_Book1" xfId="17495"/>
    <cellStyle name="_WPS-2003 working paper_DEG- K - Fixed Assets_K_YF_Fixed Assets-12.13_Book1 2" xfId="26110"/>
    <cellStyle name="_WPS-2003 working paper_DEG- K - Fixed Assets_K_YF_Fixed Assets-12.13_Book1 3" xfId="4965"/>
    <cellStyle name="_WPS-2003 working paper_DEG- K - Fixed Assets_K_YF_Fixed Assets-12.13_D" xfId="26111"/>
    <cellStyle name="_WPS-2003 working paper_DEG- K - Fixed Assets_K_YF_Fixed Assets-12.13_D 2" xfId="26112"/>
    <cellStyle name="_WPS-2003 working paper_DEG- K - Fixed Assets_K_YF_Fixed Assets-12.13_D 3" xfId="14179"/>
    <cellStyle name="_WPS-2003 working paper_DEG- K - Fixed Assets_K_YF_Fixed Assets-12.13_K_YF_Fixed Assets-12.22" xfId="26113"/>
    <cellStyle name="_WPS-2003 working paper_DEG- K - Fixed Assets_K_YF_Fixed Assets-12.13_K_YF_Fixed Assets-12.22 2" xfId="21537"/>
    <cellStyle name="_WPS-2003 working paper_DEG- K - Fixed Assets_K_YF_Fixed Assets-12.13_K_YF_Fixed Assets-12.22 3" xfId="5745"/>
    <cellStyle name="_WPS-2003 working paper_DEG- K - Fixed Assets_SX-FA-12.14" xfId="26114"/>
    <cellStyle name="_WPS-2003 working paper_DEG- K - Fixed Assets_SX-FA-12.14 2" xfId="26115"/>
    <cellStyle name="_WPS-2003 working paper_DEG- K - Fixed Assets_SX-FA-12.14 3" xfId="26117"/>
    <cellStyle name="_WPS-2003 working paper_DEG- K - Fixed Assets_SX-FA-12.14_addition2003" xfId="22569"/>
    <cellStyle name="_WPS-2003 working paper_DEG- K - Fixed Assets_SX-FA-12.14_addition2003 2" xfId="26118"/>
    <cellStyle name="_WPS-2003 working paper_DEG- K - Fixed Assets_SX-FA-12.14_addition2003 3" xfId="26120"/>
    <cellStyle name="_WPS-2003 working paper_DEG- K - Fixed Assets_SX-FA-12.14_Book1" xfId="26122"/>
    <cellStyle name="_WPS-2003 working paper_DEG- K - Fixed Assets_SX-FA-12.14_Book1 2" xfId="26123"/>
    <cellStyle name="_WPS-2003 working paper_DEG- K - Fixed Assets_SX-FA-12.14_Book1 3" xfId="26126"/>
    <cellStyle name="_WPS-2003 working paper_DEG- K - Fixed Assets_SX-FA-12.14_D" xfId="13365"/>
    <cellStyle name="_WPS-2003 working paper_DEG- K - Fixed Assets_SX-FA-12.14_D 2" xfId="13366"/>
    <cellStyle name="_WPS-2003 working paper_DEG- K - Fixed Assets_SX-FA-12.14_D 3" xfId="26127"/>
    <cellStyle name="_WPS-2003 working paper_DEG- K - Fixed Assets_SX-FA-12.14_K_YF_Fixed Assets-12.22" xfId="26129"/>
    <cellStyle name="_WPS-2003 working paper_DEG- K - Fixed Assets_SX-FA-12.14_K_YF_Fixed Assets-12.22 2" xfId="26130"/>
    <cellStyle name="_WPS-2003 working paper_DEG- K - Fixed Assets_SX-FA-12.14_K_YF_Fixed Assets-12.22 3" xfId="26131"/>
    <cellStyle name="_WPS-2003 working paper_DEG- K - Fixed Assets_YF_K_Fixed assets" xfId="26132"/>
    <cellStyle name="_WPS-2003 working paper_DEG- K - Fixed Assets_YF_K_Fixed Assets 03 &amp; 04" xfId="17645"/>
    <cellStyle name="_WPS-2003 working paper_DEG- K - Fixed Assets_YF_K_Fixed Assets 03 &amp; 04 2" xfId="17647"/>
    <cellStyle name="_WPS-2003 working paper_DEG- K - Fixed Assets_YF_K_Fixed Assets 03 &amp; 04 3" xfId="17648"/>
    <cellStyle name="_WPS-2003 working paper_DEG- K - Fixed Assets_YF_K_Fixed Assets 03 &amp; 04_addition2003" xfId="26133"/>
    <cellStyle name="_WPS-2003 working paper_DEG- K - Fixed Assets_YF_K_Fixed Assets 03 &amp; 04_addition2003 2" xfId="26135"/>
    <cellStyle name="_WPS-2003 working paper_DEG- K - Fixed Assets_YF_K_Fixed Assets 03 &amp; 04_addition2003 3" xfId="26137"/>
    <cellStyle name="_WPS-2003 working paper_DEG- K - Fixed Assets_YF_K_Fixed Assets 03 &amp; 04_Book1" xfId="7902"/>
    <cellStyle name="_WPS-2003 working paper_DEG- K - Fixed Assets_YF_K_Fixed Assets 03 &amp; 04_Book1 2" xfId="26139"/>
    <cellStyle name="_WPS-2003 working paper_DEG- K - Fixed Assets_YF_K_Fixed Assets 03 &amp; 04_Book1 3" xfId="26141"/>
    <cellStyle name="_WPS-2003 working paper_DEG- K - Fixed Assets_YF_K_Fixed Assets 03 &amp; 04_D" xfId="26143"/>
    <cellStyle name="_WPS-2003 working paper_DEG- K - Fixed Assets_YF_K_Fixed Assets 03 &amp; 04_D 2" xfId="26144"/>
    <cellStyle name="_WPS-2003 working paper_DEG- K - Fixed Assets_YF_K_Fixed Assets 03 &amp; 04_D 3" xfId="6374"/>
    <cellStyle name="_WPS-2003 working paper_DEG- K - Fixed Assets_YF_K_Fixed Assets 03 &amp; 04_K_YF_Fixed Assets-12.22" xfId="26145"/>
    <cellStyle name="_WPS-2003 working paper_DEG- K - Fixed Assets_YF_K_Fixed Assets 03 &amp; 04_K_YF_Fixed Assets-12.22 2" xfId="26146"/>
    <cellStyle name="_WPS-2003 working paper_DEG- K - Fixed Assets_YF_K_Fixed Assets 03 &amp; 04_K_YF_Fixed Assets-12.22 3" xfId="19002"/>
    <cellStyle name="_WPS-2003 working paper_DEG- K - Fixed Assets_YF_K_Fixed Assets 03 &amp; 04-1" xfId="26148"/>
    <cellStyle name="_WPS-2003 working paper_DEG- K - Fixed Assets_YF_K_Fixed Assets 03 &amp; 04-1 2" xfId="26149"/>
    <cellStyle name="_WPS-2003 working paper_DEG- K - Fixed Assets_YF_K_Fixed Assets 03 &amp; 04-1 3" xfId="26151"/>
    <cellStyle name="_WPS-2003 working paper_DEG- K - Fixed Assets_YF_K_Fixed Assets 03 &amp; 04-1_addition2003" xfId="26152"/>
    <cellStyle name="_WPS-2003 working paper_DEG- K - Fixed Assets_YF_K_Fixed Assets 03 &amp; 04-1_addition2003 2" xfId="17295"/>
    <cellStyle name="_WPS-2003 working paper_DEG- K - Fixed Assets_YF_K_Fixed Assets 03 &amp; 04-1_addition2003 3" xfId="6154"/>
    <cellStyle name="_WPS-2003 working paper_DEG- K - Fixed Assets_YF_K_Fixed Assets 03 &amp; 04-1_Book1" xfId="26153"/>
    <cellStyle name="_WPS-2003 working paper_DEG- K - Fixed Assets_YF_K_Fixed Assets 03 &amp; 04-1_Book1 2" xfId="26154"/>
    <cellStyle name="_WPS-2003 working paper_DEG- K - Fixed Assets_YF_K_Fixed Assets 03 &amp; 04-1_Book1 3" xfId="2390"/>
    <cellStyle name="_WPS-2003 working paper_DEG- K - Fixed Assets_YF_K_Fixed Assets 03 &amp; 04-1_D" xfId="26155"/>
    <cellStyle name="_WPS-2003 working paper_DEG- K - Fixed Assets_YF_K_Fixed Assets 03 &amp; 04-1_D 2" xfId="26157"/>
    <cellStyle name="_WPS-2003 working paper_DEG- K - Fixed Assets_YF_K_Fixed Assets 03 &amp; 04-1_D 3" xfId="26159"/>
    <cellStyle name="_WPS-2003 working paper_DEG- K - Fixed Assets_YF_K_Fixed Assets 03 &amp; 04-1_K_YF_Fixed Assets-12.22" xfId="16680"/>
    <cellStyle name="_WPS-2003 working paper_DEG- K - Fixed Assets_YF_K_Fixed Assets 03 &amp; 04-1_K_YF_Fixed Assets-12.22 2" xfId="21137"/>
    <cellStyle name="_WPS-2003 working paper_DEG- K - Fixed Assets_YF_K_Fixed Assets 03 &amp; 04-1_K_YF_Fixed Assets-12.22 3" xfId="21141"/>
    <cellStyle name="_WPS-2003 working paper_DEG- K - Fixed Assets_YF_K_Fixed Assets 03 &amp; 04-2" xfId="8341"/>
    <cellStyle name="_WPS-2003 working paper_DEG- K - Fixed Assets_YF_K_Fixed Assets 03 &amp; 04-2 2" xfId="8343"/>
    <cellStyle name="_WPS-2003 working paper_DEG- K - Fixed Assets_YF_K_Fixed Assets 03 &amp; 04-2 3" xfId="26161"/>
    <cellStyle name="_WPS-2003 working paper_DEG- K - Fixed Assets_YF_K_Fixed Assets 03 &amp; 04-2_addition2003" xfId="19809"/>
    <cellStyle name="_WPS-2003 working paper_DEG- K - Fixed Assets_YF_K_Fixed Assets 03 &amp; 04-2_addition2003 2" xfId="9127"/>
    <cellStyle name="_WPS-2003 working paper_DEG- K - Fixed Assets_YF_K_Fixed Assets 03 &amp; 04-2_addition2003 3" xfId="9147"/>
    <cellStyle name="_WPS-2003 working paper_DEG- K - Fixed Assets_YF_K_Fixed Assets 03 &amp; 04-2_Book1" xfId="20103"/>
    <cellStyle name="_WPS-2003 working paper_DEG- K - Fixed Assets_YF_K_Fixed Assets 03 &amp; 04-2_Book1 2" xfId="5963"/>
    <cellStyle name="_WPS-2003 working paper_DEG- K - Fixed Assets_YF_K_Fixed Assets 03 &amp; 04-2_Book1 3" xfId="26162"/>
    <cellStyle name="_WPS-2003 working paper_DEG- K - Fixed Assets_YF_K_Fixed Assets 03 &amp; 04-2_D" xfId="26163"/>
    <cellStyle name="_WPS-2003 working paper_DEG- K - Fixed Assets_YF_K_Fixed Assets 03 &amp; 04-2_D 2" xfId="21174"/>
    <cellStyle name="_WPS-2003 working paper_DEG- K - Fixed Assets_YF_K_Fixed Assets 03 &amp; 04-2_D 3" xfId="26164"/>
    <cellStyle name="_WPS-2003 working paper_DEG- K - Fixed Assets_YF_K_Fixed Assets 03 &amp; 04-2_K_YF_Fixed Assets-12.22" xfId="10063"/>
    <cellStyle name="_WPS-2003 working paper_DEG- K - Fixed Assets_YF_K_Fixed Assets 03 &amp; 04-2_K_YF_Fixed Assets-12.22 2" xfId="10066"/>
    <cellStyle name="_WPS-2003 working paper_DEG- K - Fixed Assets_YF_K_Fixed Assets 03 &amp; 04-2_K_YF_Fixed Assets-12.22 3" xfId="17309"/>
    <cellStyle name="_WPS-2003 working paper_DEG- K - Fixed Assets_YF_K_Fixed Assets 03 &amp; 04-3" xfId="9647"/>
    <cellStyle name="_WPS-2003 working paper_DEG- K - Fixed Assets_YF_K_Fixed Assets 03 &amp; 04-3 2" xfId="26165"/>
    <cellStyle name="_WPS-2003 working paper_DEG- K - Fixed Assets_YF_K_Fixed Assets 03 &amp; 04-3 3" xfId="26166"/>
    <cellStyle name="_WPS-2003 working paper_DEG- K - Fixed Assets_YF_K_Fixed Assets 03 &amp; 04-3_addition2003" xfId="26167"/>
    <cellStyle name="_WPS-2003 working paper_DEG- K - Fixed Assets_YF_K_Fixed Assets 03 &amp; 04-3_addition2003 2" xfId="18038"/>
    <cellStyle name="_WPS-2003 working paper_DEG- K - Fixed Assets_YF_K_Fixed Assets 03 &amp; 04-3_addition2003 3" xfId="26012"/>
    <cellStyle name="_WPS-2003 working paper_DEG- K - Fixed Assets_YF_K_Fixed Assets 03 &amp; 04-3_Book1" xfId="979"/>
    <cellStyle name="_WPS-2003 working paper_DEG- K - Fixed Assets_YF_K_Fixed Assets 03 &amp; 04-3_Book1 2" xfId="988"/>
    <cellStyle name="_WPS-2003 working paper_DEG- K - Fixed Assets_YF_K_Fixed Assets 03 &amp; 04-3_Book1 3" xfId="994"/>
    <cellStyle name="_WPS-2003 working paper_DEG- K - Fixed Assets_YF_K_Fixed Assets 03 &amp; 04-3_D" xfId="22304"/>
    <cellStyle name="_WPS-2003 working paper_DEG- K - Fixed Assets_YF_K_Fixed Assets 03 &amp; 04-3_D 2" xfId="8860"/>
    <cellStyle name="_WPS-2003 working paper_DEG- K - Fixed Assets_YF_K_Fixed Assets 03 &amp; 04-3_D 3" xfId="26170"/>
    <cellStyle name="_WPS-2003 working paper_DEG- K - Fixed Assets_YF_K_Fixed Assets 03 &amp; 04-3_K_YF_Fixed Assets-12.22" xfId="16838"/>
    <cellStyle name="_WPS-2003 working paper_DEG- K - Fixed Assets_YF_K_Fixed Assets 03 &amp; 04-3_K_YF_Fixed Assets-12.22 2" xfId="20981"/>
    <cellStyle name="_WPS-2003 working paper_DEG- K - Fixed Assets_YF_K_Fixed Assets 03 &amp; 04-3_K_YF_Fixed Assets-12.22 3" xfId="26171"/>
    <cellStyle name="_WPS-2003 working paper_DEG- K - Fixed Assets_YF_K_Fixed assets 10" xfId="26172"/>
    <cellStyle name="_WPS-2003 working paper_DEG- K - Fixed Assets_YF_K_Fixed assets 11" xfId="26173"/>
    <cellStyle name="_WPS-2003 working paper_DEG- K - Fixed Assets_YF_K_Fixed assets 12" xfId="26174"/>
    <cellStyle name="_WPS-2003 working paper_DEG- K - Fixed Assets_YF_K_Fixed assets 13" xfId="8858"/>
    <cellStyle name="_WPS-2003 working paper_DEG- K - Fixed Assets_YF_K_Fixed assets 14" xfId="23950"/>
    <cellStyle name="_WPS-2003 working paper_DEG- K - Fixed Assets_YF_K_Fixed assets 15" xfId="26175"/>
    <cellStyle name="_WPS-2003 working paper_DEG- K - Fixed Assets_YF_K_Fixed assets 16" xfId="10545"/>
    <cellStyle name="_WPS-2003 working paper_DEG- K - Fixed Assets_YF_K_Fixed assets 17" xfId="14868"/>
    <cellStyle name="_WPS-2003 working paper_DEG- K - Fixed Assets_YF_K_Fixed assets 18" xfId="14872"/>
    <cellStyle name="_WPS-2003 working paper_DEG- K - Fixed Assets_YF_K_Fixed assets 19" xfId="5380"/>
    <cellStyle name="_WPS-2003 working paper_DEG- K - Fixed Assets_YF_K_Fixed assets 2" xfId="26176"/>
    <cellStyle name="_WPS-2003 working paper_DEG- K - Fixed Assets_YF_K_Fixed assets 3" xfId="19125"/>
    <cellStyle name="_WPS-2003 working paper_DEG- K - Fixed Assets_YF_K_Fixed assets 4" xfId="26177"/>
    <cellStyle name="_WPS-2003 working paper_DEG- K - Fixed Assets_YF_K_Fixed assets 5" xfId="20700"/>
    <cellStyle name="_WPS-2003 working paper_DEG- K - Fixed Assets_YF_K_Fixed assets 6" xfId="8252"/>
    <cellStyle name="_WPS-2003 working paper_DEG- K - Fixed Assets_YF_K_Fixed assets 7" xfId="26178"/>
    <cellStyle name="_WPS-2003 working paper_DEG- K - Fixed Assets_YF_K_Fixed assets 8" xfId="26179"/>
    <cellStyle name="_WPS-2003 working paper_DEG- K - Fixed Assets_YF_K_Fixed assets 9" xfId="26180"/>
    <cellStyle name="_WPS-2003 working paper_DEG- K - Fixed Assets_YF_K_Fixed assets_addition2003" xfId="26181"/>
    <cellStyle name="_WPS-2003 working paper_DEG- K - Fixed Assets_YF_K_Fixed assets_addition2003 2" xfId="22337"/>
    <cellStyle name="_WPS-2003 working paper_DEG- K - Fixed Assets_YF_K_Fixed assets_addition2003 3" xfId="22339"/>
    <cellStyle name="_WPS-2003 working paper_DEG- K - Fixed Assets_YF_K_Fixed assets_Book1" xfId="26182"/>
    <cellStyle name="_WPS-2003 working paper_DEG- K - Fixed Assets_YF_K_Fixed assets_Book1 2" xfId="26183"/>
    <cellStyle name="_WPS-2003 working paper_DEG- K - Fixed Assets_YF_K_Fixed assets_Book1 3" xfId="25842"/>
    <cellStyle name="_WPS-2003 working paper_DEG- K - Fixed Assets_YF_K_Fixed assets_D" xfId="18638"/>
    <cellStyle name="_WPS-2003 working paper_DEG- K - Fixed Assets_YF_K_Fixed assets_D 2" xfId="18640"/>
    <cellStyle name="_WPS-2003 working paper_DEG- K - Fixed Assets_YF_K_Fixed assets_D 3" xfId="26184"/>
    <cellStyle name="_WPS-2003 working paper_DEG- K - Fixed Assets_YF_K_Fixed assets_K_YF_Fixed Assets-12.22" xfId="26186"/>
    <cellStyle name="_WPS-2003 working paper_DEG- K - Fixed Assets_YF_K_Fixed assets_K_YF_Fixed Assets-12.22 2" xfId="26187"/>
    <cellStyle name="_WPS-2003 working paper_DEG- K - Fixed Assets_YF_K_Fixed assets_K_YF_Fixed Assets-12.22 3" xfId="1520"/>
    <cellStyle name="_WPS-2003 working paper_K_YF_Fixed Assets-12.22" xfId="26188"/>
    <cellStyle name="_WPS-2003 working paper_K_YF_Fixed Assets-12.22 2" xfId="26191"/>
    <cellStyle name="_WPS-2003 working paper_K_YF_Fixed Assets-12.22 3" xfId="26192"/>
    <cellStyle name="_WPS-2004 working paper" xfId="26193"/>
    <cellStyle name="_WPS-2004 working paper 2" xfId="26195"/>
    <cellStyle name="_WPS-2004 working paper 3" xfId="14717"/>
    <cellStyle name="_WPS-2004 working paper_addition2003" xfId="19086"/>
    <cellStyle name="_WPS-2004 working paper_addition2003 2" xfId="11162"/>
    <cellStyle name="_WPS-2004 working paper_addition2003 3" xfId="26196"/>
    <cellStyle name="_WPS-2004 working paper_Book1" xfId="26197"/>
    <cellStyle name="_WPS-2004 working paper_Book1 2" xfId="26199"/>
    <cellStyle name="_WPS-2004 working paper_Book1 3" xfId="26200"/>
    <cellStyle name="_WPS-2004 working paper_D" xfId="26201"/>
    <cellStyle name="_WPS-2004 working paper_D 2" xfId="26202"/>
    <cellStyle name="_WPS-2004 working paper_D 3" xfId="26203"/>
    <cellStyle name="_WPS-2004 working paper_DEG- K - Fixed Assets" xfId="4028"/>
    <cellStyle name="_WPS-2004 working paper_DEG- K - Fixed Assets 2" xfId="4034"/>
    <cellStyle name="_WPS-2004 working paper_DEG- K - Fixed Assets 3" xfId="26205"/>
    <cellStyle name="_WPS-2004 working paper_DEG- K - Fixed Assets_K_YF_Fixed Assets-12.13" xfId="26209"/>
    <cellStyle name="_WPS-2004 working paper_DEG- K - Fixed Assets_K_YF_Fixed Assets-12.13 2" xfId="8470"/>
    <cellStyle name="_WPS-2004 working paper_DEG- K - Fixed Assets_K_YF_Fixed Assets-12.13 3" xfId="26210"/>
    <cellStyle name="_WPS-2004 working paper_DEG- K - Fixed Assets_K_YF_Fixed Assets-12.13_addition2003" xfId="24053"/>
    <cellStyle name="_WPS-2004 working paper_DEG- K - Fixed Assets_K_YF_Fixed Assets-12.13_addition2003 2" xfId="26211"/>
    <cellStyle name="_WPS-2004 working paper_DEG- K - Fixed Assets_K_YF_Fixed Assets-12.13_addition2003 3" xfId="25953"/>
    <cellStyle name="_WPS-2004 working paper_DEG- K - Fixed Assets_K_YF_Fixed Assets-12.13_Book1" xfId="26212"/>
    <cellStyle name="_WPS-2004 working paper_DEG- K - Fixed Assets_K_YF_Fixed Assets-12.13_Book1 2" xfId="26213"/>
    <cellStyle name="_WPS-2004 working paper_DEG- K - Fixed Assets_K_YF_Fixed Assets-12.13_Book1 3" xfId="4341"/>
    <cellStyle name="_WPS-2004 working paper_DEG- K - Fixed Assets_K_YF_Fixed Assets-12.13_D" xfId="4198"/>
    <cellStyle name="_WPS-2004 working paper_DEG- K - Fixed Assets_K_YF_Fixed Assets-12.13_D 2" xfId="16908"/>
    <cellStyle name="_WPS-2004 working paper_DEG- K - Fixed Assets_K_YF_Fixed Assets-12.13_D 3" xfId="16194"/>
    <cellStyle name="_WPS-2004 working paper_DEG- K - Fixed Assets_K_YF_Fixed Assets-12.13_K_YF_Fixed Assets-12.22" xfId="26215"/>
    <cellStyle name="_WPS-2004 working paper_DEG- K - Fixed Assets_K_YF_Fixed Assets-12.13_K_YF_Fixed Assets-12.22 2" xfId="26216"/>
    <cellStyle name="_WPS-2004 working paper_DEG- K - Fixed Assets_K_YF_Fixed Assets-12.13_K_YF_Fixed Assets-12.22 3" xfId="26217"/>
    <cellStyle name="_WPS-2004 working paper_DEG- K - Fixed Assets_SX-FA-12.14" xfId="10744"/>
    <cellStyle name="_WPS-2004 working paper_DEG- K - Fixed Assets_SX-FA-12.14 2" xfId="10748"/>
    <cellStyle name="_WPS-2004 working paper_DEG- K - Fixed Assets_SX-FA-12.14 3" xfId="3341"/>
    <cellStyle name="_WPS-2004 working paper_DEG- K - Fixed Assets_SX-FA-12.14_addition2003" xfId="26219"/>
    <cellStyle name="_WPS-2004 working paper_DEG- K - Fixed Assets_SX-FA-12.14_addition2003 2" xfId="26206"/>
    <cellStyle name="_WPS-2004 working paper_DEG- K - Fixed Assets_SX-FA-12.14_addition2003 3" xfId="9216"/>
    <cellStyle name="_WPS-2004 working paper_DEG- K - Fixed Assets_SX-FA-12.14_Book1" xfId="18208"/>
    <cellStyle name="_WPS-2004 working paper_DEG- K - Fixed Assets_SX-FA-12.14_Book1 2" xfId="18210"/>
    <cellStyle name="_WPS-2004 working paper_DEG- K - Fixed Assets_SX-FA-12.14_Book1 3" xfId="26220"/>
    <cellStyle name="_WPS-2004 working paper_DEG- K - Fixed Assets_SX-FA-12.14_D" xfId="13881"/>
    <cellStyle name="_WPS-2004 working paper_DEG- K - Fixed Assets_SX-FA-12.14_D 2" xfId="14546"/>
    <cellStyle name="_WPS-2004 working paper_DEG- K - Fixed Assets_SX-FA-12.14_D 3" xfId="26221"/>
    <cellStyle name="_WPS-2004 working paper_DEG- K - Fixed Assets_SX-FA-12.14_K_YF_Fixed Assets-12.22" xfId="26223"/>
    <cellStyle name="_WPS-2004 working paper_DEG- K - Fixed Assets_SX-FA-12.14_K_YF_Fixed Assets-12.22 2" xfId="6769"/>
    <cellStyle name="_WPS-2004 working paper_DEG- K - Fixed Assets_SX-FA-12.14_K_YF_Fixed Assets-12.22 3" xfId="26225"/>
    <cellStyle name="_WPS-2004 working paper_DEG- K - Fixed Assets_YF_K_Fixed assets" xfId="8670"/>
    <cellStyle name="_WPS-2004 working paper_DEG- K - Fixed Assets_YF_K_Fixed Assets 03 &amp; 04" xfId="26227"/>
    <cellStyle name="_WPS-2004 working paper_DEG- K - Fixed Assets_YF_K_Fixed Assets 03 &amp; 04 2" xfId="2993"/>
    <cellStyle name="_WPS-2004 working paper_DEG- K - Fixed Assets_YF_K_Fixed Assets 03 &amp; 04 3" xfId="11758"/>
    <cellStyle name="_WPS-2004 working paper_DEG- K - Fixed Assets_YF_K_Fixed Assets 03 &amp; 04_addition2003" xfId="25452"/>
    <cellStyle name="_WPS-2004 working paper_DEG- K - Fixed Assets_YF_K_Fixed Assets 03 &amp; 04_addition2003 2" xfId="25454"/>
    <cellStyle name="_WPS-2004 working paper_DEG- K - Fixed Assets_YF_K_Fixed Assets 03 &amp; 04_addition2003 3" xfId="25456"/>
    <cellStyle name="_WPS-2004 working paper_DEG- K - Fixed Assets_YF_K_Fixed Assets 03 &amp; 04_Book1" xfId="25829"/>
    <cellStyle name="_WPS-2004 working paper_DEG- K - Fixed Assets_YF_K_Fixed Assets 03 &amp; 04_Book1 2" xfId="25832"/>
    <cellStyle name="_WPS-2004 working paper_DEG- K - Fixed Assets_YF_K_Fixed Assets 03 &amp; 04_Book1 3" xfId="1515"/>
    <cellStyle name="_WPS-2004 working paper_DEG- K - Fixed Assets_YF_K_Fixed Assets 03 &amp; 04_D" xfId="20840"/>
    <cellStyle name="_WPS-2004 working paper_DEG- K - Fixed Assets_YF_K_Fixed Assets 03 &amp; 04_D 2" xfId="20846"/>
    <cellStyle name="_WPS-2004 working paper_DEG- K - Fixed Assets_YF_K_Fixed Assets 03 &amp; 04_D 3" xfId="20849"/>
    <cellStyle name="_WPS-2004 working paper_DEG- K - Fixed Assets_YF_K_Fixed Assets 03 &amp; 04_K_YF_Fixed Assets-12.22" xfId="26228"/>
    <cellStyle name="_WPS-2004 working paper_DEG- K - Fixed Assets_YF_K_Fixed Assets 03 &amp; 04_K_YF_Fixed Assets-12.22 2" xfId="26230"/>
    <cellStyle name="_WPS-2004 working paper_DEG- K - Fixed Assets_YF_K_Fixed Assets 03 &amp; 04_K_YF_Fixed Assets-12.22 3" xfId="10952"/>
    <cellStyle name="_WPS-2004 working paper_DEG- K - Fixed Assets_YF_K_Fixed Assets 03 &amp; 04-1" xfId="2962"/>
    <cellStyle name="_WPS-2004 working paper_DEG- K - Fixed Assets_YF_K_Fixed Assets 03 &amp; 04-1 2" xfId="26232"/>
    <cellStyle name="_WPS-2004 working paper_DEG- K - Fixed Assets_YF_K_Fixed Assets 03 &amp; 04-1 3" xfId="12922"/>
    <cellStyle name="_WPS-2004 working paper_DEG- K - Fixed Assets_YF_K_Fixed Assets 03 &amp; 04-1_addition2003" xfId="4272"/>
    <cellStyle name="_WPS-2004 working paper_DEG- K - Fixed Assets_YF_K_Fixed Assets 03 &amp; 04-1_addition2003 2" xfId="4286"/>
    <cellStyle name="_WPS-2004 working paper_DEG- K - Fixed Assets_YF_K_Fixed Assets 03 &amp; 04-1_addition2003 3" xfId="14378"/>
    <cellStyle name="_WPS-2004 working paper_DEG- K - Fixed Assets_YF_K_Fixed Assets 03 &amp; 04-1_Book1" xfId="23443"/>
    <cellStyle name="_WPS-2004 working paper_DEG- K - Fixed Assets_YF_K_Fixed Assets 03 &amp; 04-1_Book1 2" xfId="26233"/>
    <cellStyle name="_WPS-2004 working paper_DEG- K - Fixed Assets_YF_K_Fixed Assets 03 &amp; 04-1_Book1 3" xfId="13003"/>
    <cellStyle name="_WPS-2004 working paper_DEG- K - Fixed Assets_YF_K_Fixed Assets 03 &amp; 04-1_D" xfId="23290"/>
    <cellStyle name="_WPS-2004 working paper_DEG- K - Fixed Assets_YF_K_Fixed Assets 03 &amp; 04-1_D 2" xfId="20406"/>
    <cellStyle name="_WPS-2004 working paper_DEG- K - Fixed Assets_YF_K_Fixed Assets 03 &amp; 04-1_D 3" xfId="6425"/>
    <cellStyle name="_WPS-2004 working paper_DEG- K - Fixed Assets_YF_K_Fixed Assets 03 &amp; 04-1_K_YF_Fixed Assets-12.22" xfId="19134"/>
    <cellStyle name="_WPS-2004 working paper_DEG- K - Fixed Assets_YF_K_Fixed Assets 03 &amp; 04-1_K_YF_Fixed Assets-12.22 2" xfId="8181"/>
    <cellStyle name="_WPS-2004 working paper_DEG- K - Fixed Assets_YF_K_Fixed Assets 03 &amp; 04-1_K_YF_Fixed Assets-12.22 3" xfId="26235"/>
    <cellStyle name="_WPS-2004 working paper_DEG- K - Fixed Assets_YF_K_Fixed Assets 03 &amp; 04-2" xfId="26237"/>
    <cellStyle name="_WPS-2004 working paper_DEG- K - Fixed Assets_YF_K_Fixed Assets 03 &amp; 04-2 2" xfId="26238"/>
    <cellStyle name="_WPS-2004 working paper_DEG- K - Fixed Assets_YF_K_Fixed Assets 03 &amp; 04-2 3" xfId="26239"/>
    <cellStyle name="_WPS-2004 working paper_DEG- K - Fixed Assets_YF_K_Fixed Assets 03 &amp; 04-2_addition2003" xfId="26241"/>
    <cellStyle name="_WPS-2004 working paper_DEG- K - Fixed Assets_YF_K_Fixed Assets 03 &amp; 04-2_addition2003 2" xfId="13088"/>
    <cellStyle name="_WPS-2004 working paper_DEG- K - Fixed Assets_YF_K_Fixed Assets 03 &amp; 04-2_addition2003 3" xfId="26243"/>
    <cellStyle name="_WPS-2004 working paper_DEG- K - Fixed Assets_YF_K_Fixed Assets 03 &amp; 04-2_Book1" xfId="25902"/>
    <cellStyle name="_WPS-2004 working paper_DEG- K - Fixed Assets_YF_K_Fixed Assets 03 &amp; 04-2_Book1 2" xfId="25904"/>
    <cellStyle name="_WPS-2004 working paper_DEG- K - Fixed Assets_YF_K_Fixed Assets 03 &amp; 04-2_Book1 3" xfId="2903"/>
    <cellStyle name="_WPS-2004 working paper_DEG- K - Fixed Assets_YF_K_Fixed Assets 03 &amp; 04-2_D" xfId="21558"/>
    <cellStyle name="_WPS-2004 working paper_DEG- K - Fixed Assets_YF_K_Fixed Assets 03 &amp; 04-2_D 2" xfId="21560"/>
    <cellStyle name="_WPS-2004 working paper_DEG- K - Fixed Assets_YF_K_Fixed Assets 03 &amp; 04-2_D 3" xfId="21562"/>
    <cellStyle name="_WPS-2004 working paper_DEG- K - Fixed Assets_YF_K_Fixed Assets 03 &amp; 04-2_K_YF_Fixed Assets-12.22" xfId="26244"/>
    <cellStyle name="_WPS-2004 working paper_DEG- K - Fixed Assets_YF_K_Fixed Assets 03 &amp; 04-2_K_YF_Fixed Assets-12.22 2" xfId="26246"/>
    <cellStyle name="_WPS-2004 working paper_DEG- K - Fixed Assets_YF_K_Fixed Assets 03 &amp; 04-2_K_YF_Fixed Assets-12.22 3" xfId="26248"/>
    <cellStyle name="_WPS-2004 working paper_DEG- K - Fixed Assets_YF_K_Fixed Assets 03 &amp; 04-3" xfId="16914"/>
    <cellStyle name="_WPS-2004 working paper_DEG- K - Fixed Assets_YF_K_Fixed Assets 03 &amp; 04-3 2" xfId="20653"/>
    <cellStyle name="_WPS-2004 working paper_DEG- K - Fixed Assets_YF_K_Fixed Assets 03 &amp; 04-3 3" xfId="20657"/>
    <cellStyle name="_WPS-2004 working paper_DEG- K - Fixed Assets_YF_K_Fixed Assets 03 &amp; 04-3_addition2003" xfId="26250"/>
    <cellStyle name="_WPS-2004 working paper_DEG- K - Fixed Assets_YF_K_Fixed Assets 03 &amp; 04-3_addition2003 2" xfId="26252"/>
    <cellStyle name="_WPS-2004 working paper_DEG- K - Fixed Assets_YF_K_Fixed Assets 03 &amp; 04-3_addition2003 3" xfId="11485"/>
    <cellStyle name="_WPS-2004 working paper_DEG- K - Fixed Assets_YF_K_Fixed Assets 03 &amp; 04-3_Book1" xfId="17363"/>
    <cellStyle name="_WPS-2004 working paper_DEG- K - Fixed Assets_YF_K_Fixed Assets 03 &amp; 04-3_Book1 2" xfId="26253"/>
    <cellStyle name="_WPS-2004 working paper_DEG- K - Fixed Assets_YF_K_Fixed Assets 03 &amp; 04-3_Book1 3" xfId="886"/>
    <cellStyle name="_WPS-2004 working paper_DEG- K - Fixed Assets_YF_K_Fixed Assets 03 &amp; 04-3_D" xfId="26256"/>
    <cellStyle name="_WPS-2004 working paper_DEG- K - Fixed Assets_YF_K_Fixed Assets 03 &amp; 04-3_D 2" xfId="4653"/>
    <cellStyle name="_WPS-2004 working paper_DEG- K - Fixed Assets_YF_K_Fixed Assets 03 &amp; 04-3_D 3" xfId="26257"/>
    <cellStyle name="_WPS-2004 working paper_DEG- K - Fixed Assets_YF_K_Fixed Assets 03 &amp; 04-3_K_YF_Fixed Assets-12.22" xfId="21742"/>
    <cellStyle name="_WPS-2004 working paper_DEG- K - Fixed Assets_YF_K_Fixed Assets 03 &amp; 04-3_K_YF_Fixed Assets-12.22 2" xfId="26259"/>
    <cellStyle name="_WPS-2004 working paper_DEG- K - Fixed Assets_YF_K_Fixed Assets 03 &amp; 04-3_K_YF_Fixed Assets-12.22 3" xfId="23150"/>
    <cellStyle name="_WPS-2004 working paper_DEG- K - Fixed Assets_YF_K_Fixed assets 10" xfId="26260"/>
    <cellStyle name="_WPS-2004 working paper_DEG- K - Fixed Assets_YF_K_Fixed assets 11" xfId="26261"/>
    <cellStyle name="_WPS-2004 working paper_DEG- K - Fixed Assets_YF_K_Fixed assets 12" xfId="26262"/>
    <cellStyle name="_WPS-2004 working paper_DEG- K - Fixed Assets_YF_K_Fixed assets 13" xfId="26264"/>
    <cellStyle name="_WPS-2004 working paper_DEG- K - Fixed Assets_YF_K_Fixed assets 14" xfId="26265"/>
    <cellStyle name="_WPS-2004 working paper_DEG- K - Fixed Assets_YF_K_Fixed assets 15" xfId="4281"/>
    <cellStyle name="_WPS-2004 working paper_DEG- K - Fixed Assets_YF_K_Fixed assets 16" xfId="26266"/>
    <cellStyle name="_WPS-2004 working paper_DEG- K - Fixed Assets_YF_K_Fixed assets 17" xfId="13386"/>
    <cellStyle name="_WPS-2004 working paper_DEG- K - Fixed Assets_YF_K_Fixed assets 18" xfId="13390"/>
    <cellStyle name="_WPS-2004 working paper_DEG- K - Fixed Assets_YF_K_Fixed assets 19" xfId="13394"/>
    <cellStyle name="_WPS-2004 working paper_DEG- K - Fixed Assets_YF_K_Fixed assets 2" xfId="23987"/>
    <cellStyle name="_WPS-2004 working paper_DEG- K - Fixed Assets_YF_K_Fixed assets 3" xfId="26267"/>
    <cellStyle name="_WPS-2004 working paper_DEG- K - Fixed Assets_YF_K_Fixed assets 4" xfId="26269"/>
    <cellStyle name="_WPS-2004 working paper_DEG- K - Fixed Assets_YF_K_Fixed assets 5" xfId="26271"/>
    <cellStyle name="_WPS-2004 working paper_DEG- K - Fixed Assets_YF_K_Fixed assets 6" xfId="4150"/>
    <cellStyle name="_WPS-2004 working paper_DEG- K - Fixed Assets_YF_K_Fixed assets 7" xfId="26272"/>
    <cellStyle name="_WPS-2004 working paper_DEG- K - Fixed Assets_YF_K_Fixed assets 8" xfId="26274"/>
    <cellStyle name="_WPS-2004 working paper_DEG- K - Fixed Assets_YF_K_Fixed assets 9" xfId="26276"/>
    <cellStyle name="_WPS-2004 working paper_DEG- K - Fixed Assets_YF_K_Fixed assets_addition2003" xfId="8611"/>
    <cellStyle name="_WPS-2004 working paper_DEG- K - Fixed Assets_YF_K_Fixed assets_addition2003 2" xfId="26277"/>
    <cellStyle name="_WPS-2004 working paper_DEG- K - Fixed Assets_YF_K_Fixed assets_addition2003 3" xfId="26278"/>
    <cellStyle name="_WPS-2004 working paper_DEG- K - Fixed Assets_YF_K_Fixed assets_Book1" xfId="23085"/>
    <cellStyle name="_WPS-2004 working paper_DEG- K - Fixed Assets_YF_K_Fixed assets_Book1 2" xfId="26279"/>
    <cellStyle name="_WPS-2004 working paper_DEG- K - Fixed Assets_YF_K_Fixed assets_Book1 3" xfId="1460"/>
    <cellStyle name="_WPS-2004 working paper_DEG- K - Fixed Assets_YF_K_Fixed assets_D" xfId="26280"/>
    <cellStyle name="_WPS-2004 working paper_DEG- K - Fixed Assets_YF_K_Fixed assets_D 2" xfId="18741"/>
    <cellStyle name="_WPS-2004 working paper_DEG- K - Fixed Assets_YF_K_Fixed assets_D 3" xfId="26281"/>
    <cellStyle name="_WPS-2004 working paper_DEG- K - Fixed Assets_YF_K_Fixed assets_K_YF_Fixed Assets-12.22" xfId="26282"/>
    <cellStyle name="_WPS-2004 working paper_DEG- K - Fixed Assets_YF_K_Fixed assets_K_YF_Fixed Assets-12.22 2" xfId="26284"/>
    <cellStyle name="_WPS-2004 working paper_DEG- K - Fixed Assets_YF_K_Fixed assets_K_YF_Fixed Assets-12.22 3" xfId="26285"/>
    <cellStyle name="_WPS-2004 working paper_K_YF_Fixed Assets-12.22" xfId="26286"/>
    <cellStyle name="_WPS-2004 working paper_K_YF_Fixed Assets-12.22 2" xfId="26287"/>
    <cellStyle name="_WPS-2004 working paper_K_YF_Fixed Assets-12.22 3" xfId="26288"/>
    <cellStyle name="_Yingfu LAT Summary" xfId="26289"/>
    <cellStyle name="_Yingfu LAT Summary 2" xfId="11493"/>
    <cellStyle name="_YTH EY Reporting Package V3_05_0124" xfId="26291"/>
    <cellStyle name="_YTH EY Reporting Package V3_05_0124 2" xfId="26292"/>
    <cellStyle name="_YTH EY Reporting Package V3_05_0124 3" xfId="26294"/>
    <cellStyle name="_YTH EY Reporting Package-2003" xfId="26296"/>
    <cellStyle name="_YTH EY Reporting Package-2003 2" xfId="26298"/>
    <cellStyle name="_YTH EY Reporting Package-2003 3" xfId="26302"/>
    <cellStyle name="_YTH EY Reporting Package-2003_package" xfId="14865"/>
    <cellStyle name="_YTH EY Reporting Package-2003_package 2" xfId="26304"/>
    <cellStyle name="_YTH EY Reporting Package-2003_package 3" xfId="26305"/>
    <cellStyle name="_YTH EY Reporting Package-2003_package_disclousure need provide by management" xfId="26307"/>
    <cellStyle name="_YTH EY Reporting Package-2003_package_disclousure need provide by management 2" xfId="12046"/>
    <cellStyle name="_YTH EY Reporting Package-2003_package_disclousure need provide by management 3" xfId="12051"/>
    <cellStyle name="_YTH EY Reporting Package-2003_package_YTH EY Reporting Package-2005-james" xfId="26308"/>
    <cellStyle name="_YTH EY Reporting Package-2003_package_YTH EY Reporting Package-2005-james 2" xfId="20552"/>
    <cellStyle name="_YTH EY Reporting Package-2003_package_YTH EY Reporting Package-2005-james 3" xfId="26309"/>
    <cellStyle name="_YTH EY Reporting Package-2003_reporting K&amp;J" xfId="16417"/>
    <cellStyle name="_YTH EY Reporting Package-2003_reporting K&amp;J 05" xfId="11377"/>
    <cellStyle name="_YTH EY Reporting Package-2003_reporting K&amp;J 05 2" xfId="8330"/>
    <cellStyle name="_YTH EY Reporting Package-2003_reporting K&amp;J 05 3" xfId="26311"/>
    <cellStyle name="_YTH EY Reporting Package-2003_reporting K&amp;J 05_disclousure need provide by management" xfId="26312"/>
    <cellStyle name="_YTH EY Reporting Package-2003_reporting K&amp;J 05_disclousure need provide by management 2" xfId="1430"/>
    <cellStyle name="_YTH EY Reporting Package-2003_reporting K&amp;J 05_disclousure need provide by management 3" xfId="1518"/>
    <cellStyle name="_YTH EY Reporting Package-2003_reporting K&amp;J 05_YTH EY Reporting Package-2005-james" xfId="15549"/>
    <cellStyle name="_YTH EY Reporting Package-2003_reporting K&amp;J 05_YTH EY Reporting Package-2005-james 2" xfId="15552"/>
    <cellStyle name="_YTH EY Reporting Package-2003_reporting K&amp;J 05_YTH EY Reporting Package-2005-james 3" xfId="26313"/>
    <cellStyle name="_YTH EY Reporting Package-2003_reporting K&amp;J 2" xfId="26315"/>
    <cellStyle name="_YTH EY Reporting Package-2003_reporting K&amp;J 3" xfId="26316"/>
    <cellStyle name="_YTH EY Reporting Package-2003_reporting K&amp;J_disclousure need provide by management" xfId="10585"/>
    <cellStyle name="_YTH EY Reporting Package-2003_reporting K&amp;J_disclousure need provide by management 2" xfId="26317"/>
    <cellStyle name="_YTH EY Reporting Package-2003_reporting K&amp;J_disclousure need provide by management 3" xfId="26318"/>
    <cellStyle name="_YTH EY Reporting Package-2003_reporting K&amp;J_YTH EY Reporting Package-2005-james" xfId="19945"/>
    <cellStyle name="_YTH EY Reporting Package-2003_reporting K&amp;J_YTH EY Reporting Package-2005-james 2" xfId="19951"/>
    <cellStyle name="_YTH EY Reporting Package-2003_reporting K&amp;J_YTH EY Reporting Package-2005-james 3" xfId="19955"/>
    <cellStyle name="_YTH EY Reporting Package-2004v10" xfId="11303"/>
    <cellStyle name="_YTH EY Reporting Package-2004v10 2" xfId="26319"/>
    <cellStyle name="_YTH EY Reporting Package-2004v10 3" xfId="26320"/>
    <cellStyle name="_YTH EY Reporting Package-2004v10-james" xfId="26322"/>
    <cellStyle name="_YTH EY Reporting Package-2004v10-james 2" xfId="25255"/>
    <cellStyle name="_YTH EY Reporting Package-2004v10-james 3" xfId="8485"/>
    <cellStyle name="_YTH EY Reporting Package-2004v7" xfId="26323"/>
    <cellStyle name="_YTH EY Reporting Package-2004v7 2" xfId="26326"/>
    <cellStyle name="_YTH EY Reporting Package-2004v7 3" xfId="26328"/>
    <cellStyle name="_YTH EY Reporting Package-2004v9" xfId="26330"/>
    <cellStyle name="_YTH EY Reporting Package-2004v9 2" xfId="26331"/>
    <cellStyle name="_YTH EY Reporting Package-2004v9 3" xfId="26334"/>
    <cellStyle name="_YTH EY Reporting Package-2004v9_package" xfId="1895"/>
    <cellStyle name="_YTH EY Reporting Package-2004v9_package 2" xfId="1909"/>
    <cellStyle name="_YTH EY Reporting Package-2004v9_package 3" xfId="26337"/>
    <cellStyle name="_YTH EY Reporting Package-2004v9_package_disclousure need provide by management" xfId="17995"/>
    <cellStyle name="_YTH EY Reporting Package-2004v9_package_disclousure need provide by management 2" xfId="14493"/>
    <cellStyle name="_YTH EY Reporting Package-2004v9_package_disclousure need provide by management 3" xfId="5567"/>
    <cellStyle name="_YTH EY Reporting Package-2004v9_package_YTH EY Reporting Package-2005-james" xfId="10737"/>
    <cellStyle name="_YTH EY Reporting Package-2004v9_package_YTH EY Reporting Package-2005-james 2" xfId="10740"/>
    <cellStyle name="_YTH EY Reporting Package-2004v9_package_YTH EY Reporting Package-2005-james 3" xfId="10745"/>
    <cellStyle name="_YTH EY Reporting Package-2004v9_reporting K&amp;J" xfId="26339"/>
    <cellStyle name="_YTH EY Reporting Package-2004v9_reporting K&amp;J 05" xfId="26340"/>
    <cellStyle name="_YTH EY Reporting Package-2004v9_reporting K&amp;J 05 2" xfId="26343"/>
    <cellStyle name="_YTH EY Reporting Package-2004v9_reporting K&amp;J 05 3" xfId="11959"/>
    <cellStyle name="_YTH EY Reporting Package-2004v9_reporting K&amp;J 05_disclousure need provide by management" xfId="22106"/>
    <cellStyle name="_YTH EY Reporting Package-2004v9_reporting K&amp;J 05_disclousure need provide by management 2" xfId="22371"/>
    <cellStyle name="_YTH EY Reporting Package-2004v9_reporting K&amp;J 05_disclousure need provide by management 3" xfId="22375"/>
    <cellStyle name="_YTH EY Reporting Package-2004v9_reporting K&amp;J 05_YTH EY Reporting Package-2005-james" xfId="24240"/>
    <cellStyle name="_YTH EY Reporting Package-2004v9_reporting K&amp;J 05_YTH EY Reporting Package-2005-james 2" xfId="26346"/>
    <cellStyle name="_YTH EY Reporting Package-2004v9_reporting K&amp;J 05_YTH EY Reporting Package-2005-james 3" xfId="26347"/>
    <cellStyle name="_YTH EY Reporting Package-2004v9_reporting K&amp;J 2" xfId="17930"/>
    <cellStyle name="_YTH EY Reporting Package-2004v9_reporting K&amp;J 3" xfId="26348"/>
    <cellStyle name="_YTH EY Reporting Package-2004v9_reporting K&amp;J_disclousure need provide by management" xfId="26349"/>
    <cellStyle name="_YTH EY Reporting Package-2004v9_reporting K&amp;J_disclousure need provide by management 2" xfId="26351"/>
    <cellStyle name="_YTH EY Reporting Package-2004v9_reporting K&amp;J_disclousure need provide by management 3" xfId="21305"/>
    <cellStyle name="_YTH EY Reporting Package-2004v9_reporting K&amp;J_YTH EY Reporting Package-2005-james" xfId="26353"/>
    <cellStyle name="_YTH EY Reporting Package-2004v9_reporting K&amp;J_YTH EY Reporting Package-2005-james 2" xfId="26356"/>
    <cellStyle name="_YTH EY Reporting Package-2004v9_reporting K&amp;J_YTH EY Reporting Package-2005-james 3" xfId="14429"/>
    <cellStyle name="_一部底稿" xfId="24633"/>
    <cellStyle name="_业务人员MAS销售报表&amp;相关公式" xfId="17373"/>
    <cellStyle name="_业务人员MAS销售报表&amp;相关公式 2" xfId="6921"/>
    <cellStyle name="_业务人员MAS销售报表&amp;相关公式_2011年应收酬金总表(20120322)" xfId="27001"/>
    <cellStyle name="_业务人员MAS销售报表&amp;相关公式_2011年应收酬金总表(20120322) 2" xfId="27003"/>
    <cellStyle name="_业务人员MAS销售报表&amp;相关公式_2012年5月报表-20120628" xfId="27004"/>
    <cellStyle name="_业务人员MAS销售报表&amp;相关公式_2012年5月报表-20120628 2" xfId="27006"/>
    <cellStyle name="_业务人员MAS销售报表&amp;相关公式_2012年应收酬金总表(20120618)" xfId="22559"/>
    <cellStyle name="_业务人员MAS销售报表&amp;相关公式_2012年应收酬金总表(20120618) 2" xfId="27008"/>
    <cellStyle name="_主营业务成本" xfId="27123"/>
    <cellStyle name="_主营业务收入" xfId="27125"/>
    <cellStyle name="_保税" xfId="4215"/>
    <cellStyle name="_保税 2" xfId="2559"/>
    <cellStyle name="_保税_C600 - PUD Aug 2007" xfId="26365"/>
    <cellStyle name="_保税_C600 - PUD Aug 2007 2" xfId="7604"/>
    <cellStyle name="_保税_K - Yingfu Developer" xfId="26366"/>
    <cellStyle name="_保税_K - Yingfu Developer 2" xfId="26370"/>
    <cellStyle name="_保税_K as at 3-2-2007" xfId="26372"/>
    <cellStyle name="_保税_K as at 3-2-2007 2" xfId="26373"/>
    <cellStyle name="_保税_K as from CW" xfId="26375"/>
    <cellStyle name="_保税_K as from CW 2" xfId="26324"/>
    <cellStyle name="_保税_Note 18 - PUD" xfId="21668"/>
    <cellStyle name="_保税_Note 18 - PUD 2" xfId="17454"/>
    <cellStyle name="_保税_PUD breakdown (25 May 07)" xfId="26377"/>
    <cellStyle name="_保税_PUD breakdown (25 May 07) 2" xfId="26379"/>
    <cellStyle name="_保税_PUD by company (26 May 07)" xfId="26380"/>
    <cellStyle name="_保税_PUD by company (26 May 07) 2" xfId="9767"/>
    <cellStyle name="_保税_PUD by company (3 Sep 07)" xfId="20691"/>
    <cellStyle name="_保税_PUD by company (3 Sep 07) 2" xfId="20693"/>
    <cellStyle name="_保税_PUD to client" xfId="26381"/>
    <cellStyle name="_保税_PUD to client 2" xfId="26382"/>
    <cellStyle name="_倡信2" xfId="2249"/>
    <cellStyle name="_倡信2 2" xfId="2261"/>
    <cellStyle name="_公司4" xfId="26704"/>
    <cellStyle name="_利润表汇总（07(1).10）" xfId="2073"/>
    <cellStyle name="_利润表汇总（07(1).10） 2" xfId="2076"/>
    <cellStyle name="_利润调整表" xfId="26789"/>
    <cellStyle name="_利润调整表 2" xfId="26790"/>
    <cellStyle name="_利润调整表_C600 - PUD Aug 2007" xfId="6152"/>
    <cellStyle name="_利润调整表_C600 - PUD Aug 2007 2" xfId="6155"/>
    <cellStyle name="_利润调整表_Note 18 - PUD" xfId="21045"/>
    <cellStyle name="_利润调整表_Note 18 - PUD 2" xfId="7971"/>
    <cellStyle name="_利润调整表_PUD breakdown (25 May 07)" xfId="26791"/>
    <cellStyle name="_利润调整表_PUD breakdown (25 May 07) 2" xfId="26794"/>
    <cellStyle name="_利润调整表_PUD by company (26 May 07)" xfId="26795"/>
    <cellStyle name="_利润调整表_PUD by company (26 May 07) 2" xfId="26792"/>
    <cellStyle name="_利润调整表_PUD by company (3 Sep 07)" xfId="26797"/>
    <cellStyle name="_利润调整表_PUD by company (3 Sep 07) 2" xfId="26798"/>
    <cellStyle name="_利润调整表_PUD to client" xfId="26800"/>
    <cellStyle name="_利润调整表_PUD to client 2" xfId="26802"/>
    <cellStyle name="_利润调节表" xfId="26776"/>
    <cellStyle name="_利润调节表 2" xfId="26777"/>
    <cellStyle name="_利润调节表_C600 - PUD Aug 2007" xfId="18220"/>
    <cellStyle name="_利润调节表_C600 - PUD Aug 2007 2" xfId="26778"/>
    <cellStyle name="_利润调节表_Note 18 - PUD" xfId="26781"/>
    <cellStyle name="_利润调节表_Note 18 - PUD 2" xfId="26782"/>
    <cellStyle name="_利润调节表_PUD breakdown (25 May 07)" xfId="26783"/>
    <cellStyle name="_利润调节表_PUD breakdown (25 May 07) 2" xfId="26785"/>
    <cellStyle name="_利润调节表_PUD by company (26 May 07)" xfId="26786"/>
    <cellStyle name="_利润调节表_PUD by company (26 May 07) 2" xfId="26788"/>
    <cellStyle name="_利润调节表_PUD by company (3 Sep 07)" xfId="16808"/>
    <cellStyle name="_利润调节表_PUD by company (3 Sep 07) 2" xfId="7931"/>
    <cellStyle name="_利润调节表_PUD to client" xfId="17202"/>
    <cellStyle name="_利润调节表_PUD to client 2" xfId="17206"/>
    <cellStyle name="_力軒" xfId="26774"/>
    <cellStyle name="_力軒 2" xfId="26775"/>
    <cellStyle name="_動力" xfId="26524"/>
    <cellStyle name="_動力 2" xfId="26525"/>
    <cellStyle name="_卡奴迪路11.30-李丽君" xfId="26770"/>
    <cellStyle name="_合同情况-6.23" xfId="6859"/>
    <cellStyle name="_合同情况-6.23 2" xfId="6871"/>
    <cellStyle name="_合并投资抵消" xfId="26738"/>
    <cellStyle name="_合并明细" xfId="19121"/>
    <cellStyle name="_合景_2006年1-12月审计表格-" xfId="26740"/>
    <cellStyle name="_合景_2006年1-12月审计表格- 2" xfId="6834"/>
    <cellStyle name="_合景_2006年1-12月审计表格-_C600 - PUD Aug 2007" xfId="26742"/>
    <cellStyle name="_合景_2006年1-12月审计表格-_C600 - PUD Aug 2007 2" xfId="26743"/>
    <cellStyle name="_合景_2006年1-12月审计表格-_Note 18 - PUD" xfId="26745"/>
    <cellStyle name="_合景_2006年1-12月审计表格-_Note 18 - PUD 2" xfId="26748"/>
    <cellStyle name="_合景_2006年1-12月审计表格-_PUD breakdown (25 May 07)" xfId="26750"/>
    <cellStyle name="_合景_2006年1-12月审计表格-_PUD breakdown (25 May 07) 2" xfId="26751"/>
    <cellStyle name="_合景_2006年1-12月审计表格-_PUD by company (26 May 07)" xfId="24680"/>
    <cellStyle name="_合景_2006年1-12月审计表格-_PUD by company (26 May 07) 2" xfId="24683"/>
    <cellStyle name="_合景_2006年1-12月审计表格-_PUD by company (3 Sep 07)" xfId="26752"/>
    <cellStyle name="_合景_2006年1-12月审计表格-_PUD by company (3 Sep 07) 2" xfId="24424"/>
    <cellStyle name="_合景_2006年1-12月审计表格-_PUD to client" xfId="10702"/>
    <cellStyle name="_合景_2006年1-12月审计表格-_PUD to client 2" xfId="10706"/>
    <cellStyle name="_合景美富2005" xfId="2906"/>
    <cellStyle name="_合景美富2005 2" xfId="15407"/>
    <cellStyle name="_固定资产" xfId="25880"/>
    <cellStyle name="_存货关联方销售交易" xfId="84"/>
    <cellStyle name="_安永美富20070731" xfId="20451"/>
    <cellStyle name="_安永美富20070731 2" xfId="26360"/>
    <cellStyle name="_审计报表-2004年年终审计版本" xfId="26929"/>
    <cellStyle name="_审计报表-2004年年终审计版本 2" xfId="26930"/>
    <cellStyle name="_审计调整_能投本部_2005" xfId="26102"/>
    <cellStyle name="_审计调整_能投本部_2005 2" xfId="26104"/>
    <cellStyle name="_审计调整草稿" xfId="5151"/>
    <cellStyle name="_审计调整草稿 2" xfId="26932"/>
    <cellStyle name="_审计调整草稿_Evergreen - TPE - Appendix V_Scope determination_Dec4" xfId="26933"/>
    <cellStyle name="_审计调整草稿_Evergreen - TPE - Appendix V_Scope determination_Dec4 2" xfId="26934"/>
    <cellStyle name="_审计调整草稿_Evergreen - TPE - Appendix V_Scope determination_Dec4_Evergreen - TPE - Appendix V_Scope determination_090902" xfId="26935"/>
    <cellStyle name="_审计调整草稿_Evergreen - TPE - Appendix V_Scope determination_Dec4_Evergreen - TPE - Appendix V_Scope determination_090902 2" xfId="22115"/>
    <cellStyle name="_审计调查表.V3" xfId="26931"/>
    <cellStyle name="_工作记录0318" xfId="26701"/>
    <cellStyle name="_工作记录0318 2" xfId="26702"/>
    <cellStyle name="_广州MAS通道酬金结算表" xfId="26708"/>
    <cellStyle name="_广州MAS通道酬金结算表 2" xfId="26709"/>
    <cellStyle name="_广州MAS通道酬金结算表_2011年应收酬金总表(20120322)" xfId="26710"/>
    <cellStyle name="_广州MAS通道酬金结算表_2011年应收酬金总表(20120322) 2" xfId="26712"/>
    <cellStyle name="_广州MAS通道酬金结算表_2012年5月报表-20120628" xfId="26714"/>
    <cellStyle name="_广州MAS通道酬金结算表_2012年5月报表-20120628 2" xfId="26715"/>
    <cellStyle name="_广州MAS通道酬金结算表_2012年应收酬金总表(20120618)" xfId="26717"/>
    <cellStyle name="_广州MAS通道酬金结算表_2012年应收酬金总表(20120618) 2" xfId="24368"/>
    <cellStyle name="_广州MAS通道酬金结算表2" xfId="6127"/>
    <cellStyle name="_广州MAS通道酬金结算表2 2" xfId="6129"/>
    <cellStyle name="_广州MAS通道酬金结算表2_2011年应收酬金总表(20120322)" xfId="26720"/>
    <cellStyle name="_广州MAS通道酬金结算表2_2011年应收酬金总表(20120322) 2" xfId="26722"/>
    <cellStyle name="_广州MAS通道酬金结算表2_2012年5月报表-20120628" xfId="19918"/>
    <cellStyle name="_广州MAS通道酬金结算表2_2012年5月报表-20120628 2" xfId="19922"/>
    <cellStyle name="_广州MAS通道酬金结算表2_2012年应收酬金总表(20120618)" xfId="26724"/>
    <cellStyle name="_广州MAS通道酬金结算表2_2012年应收酬金总表(20120618) 2" xfId="26726"/>
    <cellStyle name="_广州MAS通道酬金结算表2_各部门费用明细表-10月" xfId="10173"/>
    <cellStyle name="_广州MAS通道酬金结算表2_各部门费用明细表-10月 2" xfId="10177"/>
    <cellStyle name="_广州MAS通道酬金结算表2_各部门费用明细表-11月" xfId="7456"/>
    <cellStyle name="_广州MAS通道酬金结算表2_各部门费用明细表-11月 2" xfId="17709"/>
    <cellStyle name="_广州MAS通道酬金结算表2_各部门费用明细表-12月" xfId="26728"/>
    <cellStyle name="_广州MAS通道酬金结算表2_各部门费用明细表-1月" xfId="17305"/>
    <cellStyle name="_广州MAS通道酬金结算表2_各部门费用明细表-2月" xfId="12410"/>
    <cellStyle name="_广州MAS通道酬金结算表2_各部门费用明细表-2月 2" xfId="26731"/>
    <cellStyle name="_广州MAS通道酬金结算表2_各部门费用明细表-3月" xfId="26733"/>
    <cellStyle name="_广州MAS通道酬金结算表2_各部门费用明细表-4月" xfId="26735"/>
    <cellStyle name="_广州MAS通道酬金结算表2_各部门费用明细表-4月 2" xfId="5457"/>
    <cellStyle name="_广州MAS通道酬金结算表2_各部门费用明细表-5月" xfId="11099"/>
    <cellStyle name="_广州MAS通道酬金结算表2_各部门费用明细表-5月 2" xfId="11101"/>
    <cellStyle name="_广州MAS通道酬金结算表2_各部门费用明细表-6月" xfId="26736"/>
    <cellStyle name="_广州MAS通道酬金结算表2_各部门费用明细表-7月" xfId="5988"/>
    <cellStyle name="_广州MAS通道酬金结算表2_各部门费用明细表-8月" xfId="4678"/>
    <cellStyle name="_广州MAS通道酬金结算表2_各部门费用明细表-9月" xfId="24661"/>
    <cellStyle name="_广州MAS通道酬金结算表2_各部门费用明细表-9月 2" xfId="26737"/>
    <cellStyle name="_应收帐款函证清单" xfId="27028"/>
    <cellStyle name="_应收帐款函证清单 2" xfId="27029"/>
    <cellStyle name="_应收股利" xfId="27026"/>
    <cellStyle name="_应收股利 2" xfId="27027"/>
    <cellStyle name="_往来款函证地址及联系人" xfId="26972"/>
    <cellStyle name="_往来款函证地址及联系人 2" xfId="26976"/>
    <cellStyle name="_往来款函证地址及联系人_2006年佛山车轮审计资料（安永）" xfId="23145"/>
    <cellStyle name="_往来款函证地址及联系人_2006年佛山车轮审计资料（安永） 2" xfId="23147"/>
    <cellStyle name="_往来款函证地址及联系人_2006年佛山车轮审计资料（安永）_OS of F09" xfId="7069"/>
    <cellStyle name="_往来款函证地址及联系人_2006年佛山车轮审计资料（安永）_OS of F09 2" xfId="7073"/>
    <cellStyle name="_往来款函证地址及联系人_OS of F09" xfId="26980"/>
    <cellStyle name="_往来款函证地址及联系人_OS of F09 2" xfId="26982"/>
    <cellStyle name="_往来款函证地址及联系人_公司信息（往来款函证）" xfId="26809"/>
    <cellStyle name="_往来款函证地址及联系人_公司信息（往来款函证） 2" xfId="26985"/>
    <cellStyle name="_往来款函证地址及联系人_公司信息（往来款函证）_2006年佛山车轮审计资料（安永）" xfId="22725"/>
    <cellStyle name="_往来款函证地址及联系人_公司信息（往来款函证）_2006年佛山车轮审计资料（安永） 2" xfId="2881"/>
    <cellStyle name="_往来款函证地址及联系人_公司信息（往来款函证）_2006年佛山车轮审计资料（安永）_OS of F09" xfId="10253"/>
    <cellStyle name="_往来款函证地址及联系人_公司信息（往来款函证）_2006年佛山车轮审计资料（安永）_OS of F09 2" xfId="10256"/>
    <cellStyle name="_往来款函证地址及联系人_公司信息（往来款函证）_OS of F09" xfId="26987"/>
    <cellStyle name="_往来款函证地址及联系人_公司信息（往来款函证）_OS of F09 2" xfId="26988"/>
    <cellStyle name="_待處理事項 - 盈富" xfId="26520"/>
    <cellStyle name="_待處理事項 - 盈富 2" xfId="26522"/>
    <cellStyle name="_悅峰" xfId="27054"/>
    <cellStyle name="_悅峰 2" xfId="27056"/>
    <cellStyle name="_悅明1" xfId="27057"/>
    <cellStyle name="_悅明1 2" xfId="6351"/>
    <cellStyle name="_房屋建筑评估申报表" xfId="26526"/>
    <cellStyle name="_所有者权益" xfId="4325"/>
    <cellStyle name="_才智" xfId="26506"/>
    <cellStyle name="_才智 2" xfId="26508"/>
    <cellStyle name="_投资公司合并明细" xfId="26971"/>
    <cellStyle name="_报安永 (2004-6)综合" xfId="14563"/>
    <cellStyle name="_报安永 (2004-6)综合 2" xfId="14565"/>
    <cellStyle name="_报安永 (2004-6)综合 3" xfId="8797"/>
    <cellStyle name="_报安永 (2004-6)综合_addition2003" xfId="26383"/>
    <cellStyle name="_报安永 (2004-6)综合_addition2003 2" xfId="26384"/>
    <cellStyle name="_报安永 (2004-6)综合_addition2003 3" xfId="26387"/>
    <cellStyle name="_报安永 (2004-6)综合_Book1" xfId="26390"/>
    <cellStyle name="_报安永 (2004-6)综合_Book1 2" xfId="21574"/>
    <cellStyle name="_报安永 (2004-6)综合_Book1 3" xfId="21602"/>
    <cellStyle name="_报安永 (2004-6)综合_D" xfId="16076"/>
    <cellStyle name="_报安永 (2004-6)综合_D 2" xfId="16745"/>
    <cellStyle name="_报安永 (2004-6)综合_D 3" xfId="26391"/>
    <cellStyle name="_报安永 (2004-6)综合_K_YF_Fixed Assets-12.22" xfId="26393"/>
    <cellStyle name="_报安永 (2004-6)综合_K_YF_Fixed Assets-12.22 2" xfId="18885"/>
    <cellStyle name="_报安永 (2004-6)综合_K_YF_Fixed Assets-12.22 3" xfId="26397"/>
    <cellStyle name="_报安永 (2004-6)综合_K200-Register &amp; Depreciation-02" xfId="26398"/>
    <cellStyle name="_报安永 (2004-6)综合_K200-Register &amp; Depreciation-02 2" xfId="26399"/>
    <cellStyle name="_报安永 (2004-6)综合_K200-Register &amp; Depreciation-02 3" xfId="20411"/>
    <cellStyle name="_损益04" xfId="25580"/>
    <cellStyle name="_损益04 2" xfId="26945"/>
    <cellStyle name="_收入" xfId="8645"/>
    <cellStyle name="_收入 2" xfId="26936"/>
    <cellStyle name="_收入_2006年佛山车轮审计资料（安永）" xfId="26938"/>
    <cellStyle name="_收入_2006年佛山车轮审计资料（安永） 2" xfId="26939"/>
    <cellStyle name="_收入_2006年佛山车轮审计资料（安永）_OS of F09" xfId="26940"/>
    <cellStyle name="_收入_2006年佛山车轮审计资料（安永）_OS of F09 2" xfId="26941"/>
    <cellStyle name="_收入_OS of F09" xfId="24356"/>
    <cellStyle name="_收入_OS of F09 2" xfId="26944"/>
    <cellStyle name="_文函专递0211-施工企业调查表（附件）" xfId="25921"/>
    <cellStyle name="_新金域底稿" xfId="26995"/>
    <cellStyle name="_昇濤2" xfId="20351"/>
    <cellStyle name="_昇濤2 2" xfId="20359"/>
    <cellStyle name="_月结客户200910" xfId="27045"/>
    <cellStyle name="_月结客户200910 2" xfId="27049"/>
    <cellStyle name="_月结客户200910_2011年应收酬金总表(20120322)" xfId="21564"/>
    <cellStyle name="_月结客户200910_2011年应收酬金总表(20120322) 2" xfId="27051"/>
    <cellStyle name="_月结客户200910_2012年5月报表-20120628" xfId="18958"/>
    <cellStyle name="_月结客户200910_2012年5月报表-20120628 2" xfId="18962"/>
    <cellStyle name="_月结客户200910_2012年应收酬金总表(20120618)" xfId="20098"/>
    <cellStyle name="_月结客户200910_2012年应收酬金总表(20120618) 2" xfId="27053"/>
    <cellStyle name="_朗悦君廷" xfId="21888"/>
    <cellStyle name="_朗悦君廷 2" xfId="4362"/>
    <cellStyle name="_朗悦君廷_Evergreen Consolidation (RMB)-1118AM" xfId="25939"/>
    <cellStyle name="_朗悦君廷_Evergreen Consolidation (RMB)-1118AM 2" xfId="22703"/>
    <cellStyle name="_朗悦销售总表截止07年12月31日（定稿）" xfId="26772"/>
    <cellStyle name="_朗悦销售总表截止07年12月31日（定稿） 2" xfId="26773"/>
    <cellStyle name="_未暂估明细" xfId="26989"/>
    <cellStyle name="_未暂估明细 2" xfId="16937"/>
    <cellStyle name="_未暂估明细 3" xfId="26990"/>
    <cellStyle name="_未暂估明细 4" xfId="26991"/>
    <cellStyle name="_机务应付国航往来 from stone 10.26" xfId="20187"/>
    <cellStyle name="_机务应付国航往来 from stone 10.26 2" xfId="6782"/>
    <cellStyle name="_机务应付国航往来 from stone 10.26 3" xfId="26753"/>
    <cellStyle name="_机务应付国航往来 from stone 10.26_addition2003" xfId="26756"/>
    <cellStyle name="_机务应付国航往来 from stone 10.26_addition2003 2" xfId="26757"/>
    <cellStyle name="_机务应付国航往来 from stone 10.26_addition2003 3" xfId="25214"/>
    <cellStyle name="_机务应付国航往来 from stone 10.26_Book1" xfId="5548"/>
    <cellStyle name="_机务应付国航往来 from stone 10.26_Book1 2" xfId="15200"/>
    <cellStyle name="_机务应付国航往来 from stone 10.26_Book1 3" xfId="3507"/>
    <cellStyle name="_机务应付国航往来 from stone 10.26_D" xfId="26760"/>
    <cellStyle name="_机务应付国航往来 from stone 10.26_D 2" xfId="19723"/>
    <cellStyle name="_机务应付国航往来 from stone 10.26_D 3" xfId="26761"/>
    <cellStyle name="_机务应付国航往来 from stone 10.26_K_YF_Fixed Assets-12.22" xfId="26762"/>
    <cellStyle name="_机务应付国航往来 from stone 10.26_K_YF_Fixed Assets-12.22 2" xfId="26763"/>
    <cellStyle name="_机务应付国航往来 from stone 10.26_K_YF_Fixed Assets-12.22 3" xfId="26765"/>
    <cellStyle name="_机务应付国航往来 from stone 10.26_K200-Register &amp; Depreciation-02" xfId="26767"/>
    <cellStyle name="_机务应付国航往来 from stone 10.26_K200-Register &amp; Depreciation-02 2" xfId="9355"/>
    <cellStyle name="_机务应付国航往来 from stone 10.26_K200-Register &amp; Depreciation-02 3" xfId="23417"/>
    <cellStyle name="_柏億" xfId="26362"/>
    <cellStyle name="_柏億 2" xfId="26364"/>
    <cellStyle name="_植之元（旧厂）底稿0831－岑" xfId="23315"/>
    <cellStyle name="_植之元（黎）初稿" xfId="23259"/>
    <cellStyle name="_植之元（黎）初稿(李丽君)" xfId="27104"/>
    <cellStyle name="_植之元（黎）初稿(李丽君)_合并利润表 " xfId="3747"/>
    <cellStyle name="_植之元（黎）初稿(李丽君)_合并投资抵消" xfId="27108"/>
    <cellStyle name="_植之元（黎）初稿(李丽君)_合并明细" xfId="27107"/>
    <cellStyle name="_植之元（黎）初稿(李丽君)_非经常性损益" xfId="27106"/>
    <cellStyle name="_植之元（黎）初稿_合并利润表 " xfId="27110"/>
    <cellStyle name="_植之元（黎）初稿_合并投资抵消" xfId="2901"/>
    <cellStyle name="_植之元（黎）初稿_合并明细" xfId="8851"/>
    <cellStyle name="_植之元（黎）初稿_非经常性损益" xfId="27109"/>
    <cellStyle name="_植之元（黎）初稿cen" xfId="27111"/>
    <cellStyle name="_植之元（黎）初稿cen_合并利润表 " xfId="27115"/>
    <cellStyle name="_植之元（黎）初稿cen_合并投资抵消" xfId="27116"/>
    <cellStyle name="_植之元（黎）初稿cen_合并明细" xfId="20509"/>
    <cellStyle name="_植之元（黎）初稿cen_非经常性损益" xfId="27114"/>
    <cellStyle name="_植之元实业（南沙）0831wendy" xfId="27117"/>
    <cellStyle name="_植之元实业08.8.30" xfId="27119"/>
    <cellStyle name="_植之元实业08.8.31" xfId="8726"/>
    <cellStyle name="_植之元新厂" xfId="7146"/>
    <cellStyle name="_植之元新厂底稿0831-岑" xfId="20896"/>
    <cellStyle name="_植之元油脂（新塘）0831wendy" xfId="27120"/>
    <cellStyle name="_楼盘销控表(with 预收帐款)_311207_to EY_200208" xfId="26803"/>
    <cellStyle name="_楼盘销控表(with 预收帐款)_311207_to EY_200208 2" xfId="26804"/>
    <cellStyle name="_楼盘销控表(with 预收帐款)_311207_to EY_200208_Evergreen Consolidation (RMB)-1118AM" xfId="24328"/>
    <cellStyle name="_楼盘销控表(with 预收帐款)_311207_to EY_200208_Evergreen Consolidation (RMB)-1118AM 2" xfId="24333"/>
    <cellStyle name="_模具售价及实际开票情况" xfId="26883"/>
    <cellStyle name="_模具售价及实际开票情况 2" xfId="11383"/>
    <cellStyle name="_模具售价及实际开票情况 3" xfId="26885"/>
    <cellStyle name="_模具售价及实际开票情况 4" xfId="26886"/>
    <cellStyle name="_欠款情况200909" xfId="11199"/>
    <cellStyle name="_欠款情况200909 2" xfId="26890"/>
    <cellStyle name="_欠款情况200909_2011年应收酬金总表(20120322)" xfId="19577"/>
    <cellStyle name="_欠款情况200909_2011年应收酬金总表(20120322) 2" xfId="19583"/>
    <cellStyle name="_欠款情况200909_2012年5月报表-20120628" xfId="26891"/>
    <cellStyle name="_欠款情况200909_2012年5月报表-20120628 2" xfId="26894"/>
    <cellStyle name="_欠款情况200909_2012年应收酬金总表(20120618)" xfId="26897"/>
    <cellStyle name="_欠款情况200909_2012年应收酬金总表(20120618) 2" xfId="26898"/>
    <cellStyle name="_欠款情况200909_各部门费用明细表-10月" xfId="26899"/>
    <cellStyle name="_欠款情况200909_各部门费用明细表-10月 2" xfId="26900"/>
    <cellStyle name="_欠款情况200909_各部门费用明细表-11月" xfId="22913"/>
    <cellStyle name="_欠款情况200909_各部门费用明细表-11月 2" xfId="22916"/>
    <cellStyle name="_欠款情况200909_各部门费用明细表-12月" xfId="26901"/>
    <cellStyle name="_欠款情况200909_各部门费用明细表-1月" xfId="3376"/>
    <cellStyle name="_欠款情况200909_各部门费用明细表-2月" xfId="3383"/>
    <cellStyle name="_欠款情况200909_各部门费用明细表-2月 2" xfId="3386"/>
    <cellStyle name="_欠款情况200909_各部门费用明细表-3月" xfId="3388"/>
    <cellStyle name="_欠款情况200909_各部门费用明细表-4月" xfId="25894"/>
    <cellStyle name="_欠款情况200909_各部门费用明细表-4月 2" xfId="25896"/>
    <cellStyle name="_欠款情况200909_各部门费用明细表-5月" xfId="26902"/>
    <cellStyle name="_欠款情况200909_各部门费用明细表-5月 2" xfId="26903"/>
    <cellStyle name="_欠款情况200909_各部门费用明细表-6月" xfId="26904"/>
    <cellStyle name="_欠款情况200909_各部门费用明细表-7月" xfId="6239"/>
    <cellStyle name="_欠款情况200909_各部门费用明细表-8月" xfId="26905"/>
    <cellStyle name="_欠款情况200909_各部门费用明细表-9月" xfId="26300"/>
    <cellStyle name="_欠款情况200909_各部门费用明细表-9月 2" xfId="26907"/>
    <cellStyle name="_正中珠江审计工作底稿模板" xfId="27103"/>
    <cellStyle name="_母公司合并明细" xfId="26887"/>
    <cellStyle name="_母公司合并明细_1" xfId="26888"/>
    <cellStyle name="_深圳2008.9.30" xfId="26927"/>
    <cellStyle name="_盈富2006年1-10月单体审计表格" xfId="27024"/>
    <cellStyle name="_盈富2006年1-10月单体审计表格 2" xfId="7722"/>
    <cellStyle name="_盈富2006年1-12月单体审计表格1.16改利润表" xfId="21058"/>
    <cellStyle name="_盈富2006年1-12月单体审计表格1.16改利润表 2" xfId="21060"/>
    <cellStyle name="_盈彩、菁品总表" xfId="6885"/>
    <cellStyle name="_盈彩、菁品总表 2" xfId="27017"/>
    <cellStyle name="_盈彩、菁品总表 updated 1.12" xfId="27019"/>
    <cellStyle name="_盈彩、菁品总表 updated 1.12 2" xfId="27020"/>
    <cellStyle name="_盈彩、菁品总表 updated 12.4" xfId="27021"/>
    <cellStyle name="_盈彩、菁品总表 updated 12.4 2" xfId="27022"/>
    <cellStyle name="_社保缴纳名单0902" xfId="7701"/>
    <cellStyle name="_社保缴纳名单0902 2" xfId="26909"/>
    <cellStyle name="_社保缴纳名单0902_2011年应收酬金总表(20120322)" xfId="8843"/>
    <cellStyle name="_社保缴纳名单0902_2011年应收酬金总表(20120322) 2" xfId="26910"/>
    <cellStyle name="_社保缴纳名单0902_2012年5月报表-20120628" xfId="26911"/>
    <cellStyle name="_社保缴纳名单0902_2012年5月报表-20120628 2" xfId="769"/>
    <cellStyle name="_社保缴纳名单0902_2012年应收酬金总表(20120618)" xfId="26912"/>
    <cellStyle name="_社保缴纳名单0902_2012年应收酬金总表(20120618) 2" xfId="26914"/>
    <cellStyle name="_社保缴纳名单0902_各部门费用明细表-10月" xfId="9259"/>
    <cellStyle name="_社保缴纳名单0902_各部门费用明细表-10月 2" xfId="6216"/>
    <cellStyle name="_社保缴纳名单0902_各部门费用明细表-11月" xfId="14903"/>
    <cellStyle name="_社保缴纳名单0902_各部门费用明细表-11月 2" xfId="26915"/>
    <cellStyle name="_社保缴纳名单0902_各部门费用明细表-12月" xfId="26916"/>
    <cellStyle name="_社保缴纳名单0902_各部门费用明细表-1月" xfId="26917"/>
    <cellStyle name="_社保缴纳名单0902_各部门费用明细表-2月" xfId="14719"/>
    <cellStyle name="_社保缴纳名单0902_各部门费用明细表-2月 2" xfId="26919"/>
    <cellStyle name="_社保缴纳名单0902_各部门费用明细表-3月" xfId="17865"/>
    <cellStyle name="_社保缴纳名单0902_各部门费用明细表-4月" xfId="4946"/>
    <cellStyle name="_社保缴纳名单0902_各部门费用明细表-4月 2" xfId="21380"/>
    <cellStyle name="_社保缴纳名单0902_各部门费用明细表-5月" xfId="5108"/>
    <cellStyle name="_社保缴纳名单0902_各部门费用明细表-5月 2" xfId="26922"/>
    <cellStyle name="_社保缴纳名单0902_各部门费用明细表-6月" xfId="26923"/>
    <cellStyle name="_社保缴纳名单0902_各部门费用明细表-7月" xfId="25948"/>
    <cellStyle name="_社保缴纳名单0902_各部门费用明细表-8月" xfId="24149"/>
    <cellStyle name="_社保缴纳名单0902_各部门费用明细表-9月" xfId="13370"/>
    <cellStyle name="_社保缴纳名单0902_各部门费用明细表-9月 2" xfId="26925"/>
    <cellStyle name="_秀武文昱集团短信DIY业务2009年二三季度酬金报表" xfId="26999"/>
    <cellStyle name="_秀武文昱集团短信DIY业务2009年二三季度酬金报表 2" xfId="20712"/>
    <cellStyle name="_秀武文昱集团短信DIY业务2009年二三季度酬金报表_2011年应收酬金总表(20120322)" xfId="1475"/>
    <cellStyle name="_秀武文昱集团短信DIY业务2009年二三季度酬金报表_2011年应收酬金总表(20120322) 2" xfId="18755"/>
    <cellStyle name="_秀武文昱集团短信DIY业务2009年二三季度酬金报表_2012年5月报表-20120628" xfId="18925"/>
    <cellStyle name="_秀武文昱集团短信DIY业务2009年二三季度酬金报表_2012年5月报表-20120628 2" xfId="4939"/>
    <cellStyle name="_秀武文昱集团短信DIY业务2009年二三季度酬金报表_2012年应收酬金总表(20120618)" xfId="21969"/>
    <cellStyle name="_秀武文昱集团短信DIY业务2009年二三季度酬金报表_2012年应收酬金总表(20120618) 2" xfId="21971"/>
    <cellStyle name="_秦昌文康瑞德审计工作底稿" xfId="4371"/>
    <cellStyle name="_移动成本计提核对" xfId="6648"/>
    <cellStyle name="_移动成本计提核对 2" xfId="27009"/>
    <cellStyle name="_移动成本计提核对_2011年应收酬金总表(20120322)" xfId="27010"/>
    <cellStyle name="_移动成本计提核对_2011年应收酬金总表(20120322) 2" xfId="7367"/>
    <cellStyle name="_移动成本计提核对_2012年5月报表-20120628" xfId="27011"/>
    <cellStyle name="_移动成本计提核对_2012年5月报表-20120628 2" xfId="27012"/>
    <cellStyle name="_移动成本计提核对_2012年应收酬金总表(20120618)" xfId="20948"/>
    <cellStyle name="_移动成本计提核对_2012年应收酬金总表(20120618) 2" xfId="20955"/>
    <cellStyle name="_移动预充值使用情况" xfId="27016"/>
    <cellStyle name="_简单合并报表" xfId="1095"/>
    <cellStyle name="_简单合并报表 2" xfId="26768"/>
    <cellStyle name="_简单合并报表 3" xfId="26769"/>
    <cellStyle name="_缺少科目" xfId="1050"/>
    <cellStyle name="_缺少科目 2" xfId="10085"/>
    <cellStyle name="_美佳2" xfId="26880"/>
    <cellStyle name="_美佳2 2" xfId="26881"/>
    <cellStyle name="_美富2004年" xfId="23428"/>
    <cellStyle name="_美富2004年 2" xfId="26805"/>
    <cellStyle name="_美富2004年_2006 PRC accounts (disposed cos)_290307 - combined" xfId="10100"/>
    <cellStyle name="_美富2004年_2006 PRC accounts (disposed cos)_290307 - combined 2" xfId="26808"/>
    <cellStyle name="_美富2004年_A_Zhongtianying" xfId="26811"/>
    <cellStyle name="_美富2004年_A_Zhongtianying 2" xfId="10070"/>
    <cellStyle name="_美富2004年_A_Zhongtianying_C600 - PUD Aug 2007" xfId="26812"/>
    <cellStyle name="_美富2004年_A_Zhongtianying_C600 - PUD Aug 2007 2" xfId="4812"/>
    <cellStyle name="_美富2004年_A_Zhongtianying_Note 18 - PUD" xfId="9760"/>
    <cellStyle name="_美富2004年_A_Zhongtianying_Note 18 - PUD 2" xfId="26814"/>
    <cellStyle name="_美富2004年_A_Zhongtianying_PUD breakdown (25 May 07)" xfId="26815"/>
    <cellStyle name="_美富2004年_A_Zhongtianying_PUD breakdown (25 May 07) 2" xfId="26816"/>
    <cellStyle name="_美富2004年_A_Zhongtianying_PUD by company (26 May 07)" xfId="26819"/>
    <cellStyle name="_美富2004年_A_Zhongtianying_PUD by company (26 May 07) 2" xfId="26822"/>
    <cellStyle name="_美富2004年_A_Zhongtianying_PUD by company (3 Sep 07)" xfId="26825"/>
    <cellStyle name="_美富2004年_A_Zhongtianying_PUD by company (3 Sep 07) 2" xfId="21063"/>
    <cellStyle name="_美富2004年_A_Zhongtianying_PUD to client" xfId="26828"/>
    <cellStyle name="_美富2004年_A_Zhongtianying_PUD to client 2" xfId="26829"/>
    <cellStyle name="_美富2004年_A100-consolidation TB-2003 (3.3.07)(MY)" xfId="9779"/>
    <cellStyle name="_美富2004年_A100-consolidation TB-2003 (3.3.07)(MY) 2" xfId="20767"/>
    <cellStyle name="_美富2004年_A100-consolidation TB-2004 (5.3.07)_single co" xfId="26830"/>
    <cellStyle name="_美富2004年_A100-consolidation TB-2004 (5.3.07)_single co 2" xfId="26832"/>
    <cellStyle name="_美富2004年_A100-consolidation TB-2005 (5.3.07)_single co" xfId="26833"/>
    <cellStyle name="_美富2004年_A100-consolidation TB-2005 (5.3.07)_single co 2" xfId="26834"/>
    <cellStyle name="_美富2004年_A300_FuHui" xfId="18443"/>
    <cellStyle name="_美富2004年_A300_FuHui 2" xfId="26837"/>
    <cellStyle name="_美富2004年_C600 - PUD Aug 2007" xfId="26839"/>
    <cellStyle name="_美富2004年_C600 - PUD Aug 2007 2" xfId="26194"/>
    <cellStyle name="_美富2004年_I-FuHui 0818" xfId="26840"/>
    <cellStyle name="_美富2004年_I-FuHui 0818 2" xfId="26842"/>
    <cellStyle name="_美富2004年_I-FuHui completed with 1 OS" xfId="26843"/>
    <cellStyle name="_美富2004年_I-FuHui completed with 1 OS 2" xfId="26844"/>
    <cellStyle name="_美富2004年_I-KaiHui" xfId="26847"/>
    <cellStyle name="_美富2004年_I-KaiHui 2" xfId="26849"/>
    <cellStyle name="_美富2004年_I-KaiHui_C600 - PUD Aug 2007" xfId="1807"/>
    <cellStyle name="_美富2004年_I-KaiHui_C600 - PUD Aug 2007 2" xfId="26851"/>
    <cellStyle name="_美富2004年_I-KaiHui_Note 18 - PUD" xfId="26852"/>
    <cellStyle name="_美富2004年_I-KaiHui_Note 18 - PUD 2" xfId="26853"/>
    <cellStyle name="_美富2004年_I-KaiHui_PUD breakdown (25 May 07)" xfId="24105"/>
    <cellStyle name="_美富2004年_I-KaiHui_PUD breakdown (25 May 07) 2" xfId="26854"/>
    <cellStyle name="_美富2004年_I-KaiHui_PUD by company (26 May 07)" xfId="26855"/>
    <cellStyle name="_美富2004年_I-KaiHui_PUD by company (26 May 07) 2" xfId="26857"/>
    <cellStyle name="_美富2004年_I-KaiHui_PUD by company (3 Sep 07)" xfId="22376"/>
    <cellStyle name="_美富2004年_I-KaiHui_PUD by company (3 Sep 07) 2" xfId="15961"/>
    <cellStyle name="_美富2004年_I-KaiHui_PUD to client" xfId="26858"/>
    <cellStyle name="_美富2004年_I-KaiHui_PUD to client 2" xfId="26859"/>
    <cellStyle name="_美富2004年_Note 18 - PUD" xfId="20131"/>
    <cellStyle name="_美富2004年_Note 18 - PUD 2" xfId="20134"/>
    <cellStyle name="_美富2004年_PUD breakdown (25 May 07)" xfId="1321"/>
    <cellStyle name="_美富2004年_PUD breakdown (25 May 07) 2" xfId="26861"/>
    <cellStyle name="_美富2004年_PUD by company (26 May 07)" xfId="19410"/>
    <cellStyle name="_美富2004年_PUD by company (26 May 07) 2" xfId="26863"/>
    <cellStyle name="_美富2004年_PUD by company (3 Sep 07)" xfId="26864"/>
    <cellStyle name="_美富2004年_PUD by company (3 Sep 07) 2" xfId="26865"/>
    <cellStyle name="_美富2004年_PUD to client" xfId="22148"/>
    <cellStyle name="_美富2004年_PUD to client 2" xfId="26866"/>
    <cellStyle name="_美富2004年_WP_KaiHui_all sections" xfId="26868"/>
    <cellStyle name="_美富2004年_WP_KaiHui_all sections 2" xfId="9772"/>
    <cellStyle name="_美富2004年_WP_KaiHui_all sections_C600 - PUD Aug 2007" xfId="26869"/>
    <cellStyle name="_美富2004年_WP_KaiHui_all sections_C600 - PUD Aug 2007 2" xfId="19761"/>
    <cellStyle name="_美富2004年_WP_KaiHui_all sections_Note 18 - PUD" xfId="26871"/>
    <cellStyle name="_美富2004年_WP_KaiHui_all sections_Note 18 - PUD 2" xfId="26873"/>
    <cellStyle name="_美富2004年_WP_KaiHui_all sections_PUD breakdown (25 May 07)" xfId="10512"/>
    <cellStyle name="_美富2004年_WP_KaiHui_all sections_PUD breakdown (25 May 07) 2" xfId="26874"/>
    <cellStyle name="_美富2004年_WP_KaiHui_all sections_PUD by company (26 May 07)" xfId="26875"/>
    <cellStyle name="_美富2004年_WP_KaiHui_all sections_PUD by company (26 May 07) 2" xfId="26876"/>
    <cellStyle name="_美富2004年_WP_KaiHui_all sections_PUD by company (3 Sep 07)" xfId="26877"/>
    <cellStyle name="_美富2004年_WP_KaiHui_all sections_PUD by company (3 Sep 07) 2" xfId="26878"/>
    <cellStyle name="_美富2004年_WP_KaiHui_all sections_PUD to client" xfId="12321"/>
    <cellStyle name="_美富2004年_WP_KaiHui_all sections_PUD to client 2" xfId="25615"/>
    <cellStyle name="_美富2006年1-12月单体审计表格(1).1.8" xfId="6084"/>
    <cellStyle name="_美富2006年1-12月单体审计表格(1).1.8 2" xfId="6088"/>
    <cellStyle name="_美富销售成本计算" xfId="26879"/>
    <cellStyle name="_美富销售成本计算 2" xfId="10103"/>
    <cellStyle name="_股权变动表-珠江投资-from Erica" xfId="26705"/>
    <cellStyle name="_股权变动表-珠江投资-from Erica 2" xfId="19854"/>
    <cellStyle name="_股权变动表-珠江投资-from Erica_Evergreen - TPE - Appendix V_Scope determination_Dec4" xfId="22301"/>
    <cellStyle name="_股权变动表-珠江投资-from Erica_Evergreen - TPE - Appendix V_Scope determination_Dec4 2" xfId="11618"/>
    <cellStyle name="_股权变动表-珠江投资-from Erica_Evergreen - TPE - Appendix V_Scope determination_Dec4_Evergreen - TPE - Appendix V_Scope determination_090902" xfId="19604"/>
    <cellStyle name="_股权变动表-珠江投资-from Erica_Evergreen - TPE - Appendix V_Scope determination_Dec4_Evergreen - TPE - Appendix V_Scope determination_090902 2" xfId="26706"/>
    <cellStyle name="_股权变动表-珠江投资-tiger" xfId="15533"/>
    <cellStyle name="_股权变动表-珠江投资-tiger 2" xfId="9736"/>
    <cellStyle name="_股权变动表-珠江投资-tiger_Evergreen - TPE - Appendix V_Scope determination_Dec4" xfId="2011"/>
    <cellStyle name="_股权变动表-珠江投资-tiger_Evergreen - TPE - Appendix V_Scope determination_Dec4 2" xfId="26707"/>
    <cellStyle name="_股权变动表-珠江投资-tiger_Evergreen - TPE - Appendix V_Scope determination_Dec4_Evergreen - TPE - Appendix V_Scope determination_090902" xfId="5260"/>
    <cellStyle name="_股权变动表-珠江投资-tiger_Evergreen - TPE - Appendix V_Scope determination_Dec4_Evergreen - TPE - Appendix V_Scope determination_090902 2" xfId="8683"/>
    <cellStyle name="_至美" xfId="27122"/>
    <cellStyle name="_至美 2" xfId="11615"/>
    <cellStyle name="_萃智" xfId="13114"/>
    <cellStyle name="_萃智 2" xfId="26515"/>
    <cellStyle name="_表10-1买入返售票据" xfId="26400"/>
    <cellStyle name="_表10-1买入返售票据 2" xfId="26404"/>
    <cellStyle name="_表10-2买入返售债券" xfId="26405"/>
    <cellStyle name="_表10-2买入返售债券 2" xfId="23995"/>
    <cellStyle name="_表10-3买入返售贷款" xfId="26407"/>
    <cellStyle name="_表10-3买入返售贷款 2" xfId="26409"/>
    <cellStyle name="_表1-1现金" xfId="26411"/>
    <cellStyle name="_表1-1现金 2" xfId="26413"/>
    <cellStyle name="_表11-短期投资" xfId="26410"/>
    <cellStyle name="_表11-短期投资 2" xfId="2732"/>
    <cellStyle name="_表12-1 其它流动资产" xfId="26414"/>
    <cellStyle name="_表12-1 其它流动资产 2" xfId="2003"/>
    <cellStyle name="_表1-2运送中的现金" xfId="26416"/>
    <cellStyle name="_表1-2运送中的现金 2" xfId="26418"/>
    <cellStyle name="_表1-3贵金属" xfId="21032"/>
    <cellStyle name="_表1-3贵金属 2" xfId="21034"/>
    <cellStyle name="_表13-长期股权投资" xfId="26422"/>
    <cellStyle name="_表13-长期股权投资 2" xfId="26035"/>
    <cellStyle name="_表1-4 银行存款金" xfId="4413"/>
    <cellStyle name="_表1-4 银行存款金 2" xfId="26423"/>
    <cellStyle name="_表14-1债转股" xfId="26424"/>
    <cellStyle name="_表14-1债转股 2" xfId="26425"/>
    <cellStyle name="_表14-2应收股利" xfId="945"/>
    <cellStyle name="_表14-2应收股利 2" xfId="784"/>
    <cellStyle name="_表15-1长期债券投资2004年度" xfId="1221"/>
    <cellStyle name="_表15-1长期债券投资2004年度 2" xfId="26426"/>
    <cellStyle name="_表21-表35" xfId="3362"/>
    <cellStyle name="_表21-表35 2" xfId="26427"/>
    <cellStyle name="_表21-表35_Evergreen Consolidation (RMB)-1118AM" xfId="26428"/>
    <cellStyle name="_表21-表35_Evergreen Consolidation (RMB)-1118AM 2" xfId="26430"/>
    <cellStyle name="_表21-表35_First Tractor 2005 Interim Client Assist Pack (HKFRS)" xfId="6460"/>
    <cellStyle name="_表21-表35_First Tractor 2005 Interim Client Assist Pack (HKFRS) 2" xfId="6466"/>
    <cellStyle name="_表21-表35_First Tractor 2005 Interim Client Assist Pack (HKFRS)_Evergreen Consolidation (RMB)-1118AM" xfId="20107"/>
    <cellStyle name="_表21-表35_First Tractor 2005 Interim Client Assist Pack (HKFRS)_Evergreen Consolidation (RMB)-1118AM 2" xfId="15719"/>
    <cellStyle name="_表21-表35_First Tractor 2005 Interim Client Assist Pack (HKFRS)_Rental re-test 2005" xfId="26431"/>
    <cellStyle name="_表21-表35_First Tractor 2005 Interim Client Assist Pack (HKFRS)_Rental re-test 2005 2" xfId="26432"/>
    <cellStyle name="_表21-表35_First Tractor 2005 Interim Client Assist Pack (HKFRS)_Rental re-test 2005_Evergreen Consolidation (RMB)-1118AM" xfId="26433"/>
    <cellStyle name="_表21-表35_First Tractor 2005 Interim Client Assist Pack (HKFRS)_Rental re-test 2005_Evergreen Consolidation (RMB)-1118AM 2" xfId="18481"/>
    <cellStyle name="_表21-表35_First Tractor 2005 Interim Client Assist Pack (HKFRS)_合景泰富集團 - 待處理清單  (13.4.07)" xfId="26438"/>
    <cellStyle name="_表21-表35_First Tractor 2005 Interim Client Assist Pack (HKFRS)_合景泰富集團 - 待處理清單  (13.4.07) 2" xfId="24197"/>
    <cellStyle name="_表21-表35_First Tractor 2005 Interim Client Assist Pack (HKFRS)_合景泰富集團 - 待處理清單  (13.4.07)_Evergreen Consolidation (RMB)-1118AM" xfId="18784"/>
    <cellStyle name="_表21-表35_First Tractor 2005 Interim Client Assist Pack (HKFRS)_合景泰富集團 - 待處理清單  (13.4.07)_Evergreen Consolidation (RMB)-1118AM 2" xfId="23336"/>
    <cellStyle name="_表21-表35_First Tractor 2005 Interim Client Assist Pack (HKFRS)_合景泰富集團 - 待處理清單  (27.1.07)" xfId="26440"/>
    <cellStyle name="_表21-表35_First Tractor 2005 Interim Client Assist Pack (HKFRS)_合景泰富集團 - 待處理清單  (27.1.07) 2" xfId="26442"/>
    <cellStyle name="_表21-表35_First Tractor 2005 Interim Client Assist Pack (HKFRS)_合景泰富集團 - 待處理清單  (27.1.07)_Evergreen Consolidation (RMB)-1118AM" xfId="21856"/>
    <cellStyle name="_表21-表35_First Tractor 2005 Interim Client Assist Pack (HKFRS)_合景泰富集團 - 待處理清單  (27.1.07)_Evergreen Consolidation (RMB)-1118AM 2" xfId="26445"/>
    <cellStyle name="_表21-表35_First Tractor 2005 Interim Client Assist Pack (HKFRS)_待處理事项 - 所有公司 (2006年11月8日)  Discussion with KONG" xfId="26434"/>
    <cellStyle name="_表21-表35_First Tractor 2005 Interim Client Assist Pack (HKFRS)_待處理事项 - 所有公司 (2006年11月8日)  Discussion with KONG 2" xfId="26436"/>
    <cellStyle name="_表21-表35_First Tractor 2005 Interim Client Assist Pack (HKFRS)_待處理事项 - 所有公司 (2006年11月8日)  Discussion with KONG_Evergreen Consolidation (RMB)-1118AM" xfId="12402"/>
    <cellStyle name="_表21-表35_First Tractor 2005 Interim Client Assist Pack (HKFRS)_待處理事项 - 所有公司 (2006年11月8日)  Discussion with KONG_Evergreen Consolidation (RMB)-1118AM 2" xfId="12406"/>
    <cellStyle name="_表21-表35_Rental re-test 2005" xfId="21556"/>
    <cellStyle name="_表21-表35_Rental re-test 2005 2" xfId="26446"/>
    <cellStyle name="_表21-表35_Rental re-test 2005_Evergreen Consolidation (RMB)-1118AM" xfId="1055"/>
    <cellStyle name="_表21-表35_Rental re-test 2005_Evergreen Consolidation (RMB)-1118AM 2" xfId="23750"/>
    <cellStyle name="_表21-表35_合景泰富集團 - 待處理清單  (13.4.07)" xfId="26455"/>
    <cellStyle name="_表21-表35_合景泰富集團 - 待處理清單  (13.4.07) 2" xfId="5055"/>
    <cellStyle name="_表21-表35_合景泰富集團 - 待處理清單  (13.4.07)_Evergreen Consolidation (RMB)-1118AM" xfId="26457"/>
    <cellStyle name="_表21-表35_合景泰富集團 - 待處理清單  (13.4.07)_Evergreen Consolidation (RMB)-1118AM 2" xfId="8933"/>
    <cellStyle name="_表21-表35_合景泰富集團 - 待處理清單  (27.1.07)" xfId="8547"/>
    <cellStyle name="_表21-表35_合景泰富集團 - 待處理清單  (27.1.07) 2" xfId="22935"/>
    <cellStyle name="_表21-表35_合景泰富集團 - 待處理清單  (27.1.07)_Evergreen Consolidation (RMB)-1118AM" xfId="20023"/>
    <cellStyle name="_表21-表35_合景泰富集團 - 待處理清單  (27.1.07)_Evergreen Consolidation (RMB)-1118AM 2" xfId="20025"/>
    <cellStyle name="_表21-表35_待處理事项 - 所有公司 (2006年11月8日)  Discussion with KONG" xfId="26447"/>
    <cellStyle name="_表21-表35_待處理事项 - 所有公司 (2006年11月8日)  Discussion with KONG 2" xfId="26450"/>
    <cellStyle name="_表21-表35_待處理事项 - 所有公司 (2006年11月8日)  Discussion with KONG_Evergreen Consolidation (RMB)-1118AM" xfId="26454"/>
    <cellStyle name="_表21-表35_待處理事项 - 所有公司 (2006年11月8日)  Discussion with KONG_Evergreen Consolidation (RMB)-1118AM 2" xfId="24449"/>
    <cellStyle name="_表2-存放中央银行款项" xfId="19692"/>
    <cellStyle name="_表2-存放中央银行款项 2" xfId="19694"/>
    <cellStyle name="_表2汇总0312pm" xfId="26459"/>
    <cellStyle name="_表2汇总0312pm 2" xfId="13763"/>
    <cellStyle name="_表2汇总0312pm_Evergreen Consolidation (RMB)-1118AM" xfId="26461"/>
    <cellStyle name="_表2汇总0312pm_Evergreen Consolidation (RMB)-1118AM 2" xfId="12043"/>
    <cellStyle name="_表2汇总0312pm_First Tractor 2005 Interim Client Assist Pack (HKFRS)" xfId="26462"/>
    <cellStyle name="_表2汇总0312pm_First Tractor 2005 Interim Client Assist Pack (HKFRS) 2" xfId="26463"/>
    <cellStyle name="_表2汇总0312pm_First Tractor 2005 Interim Client Assist Pack (HKFRS)_Evergreen Consolidation (RMB)-1118AM" xfId="16824"/>
    <cellStyle name="_表2汇总0312pm_First Tractor 2005 Interim Client Assist Pack (HKFRS)_Evergreen Consolidation (RMB)-1118AM 2" xfId="16826"/>
    <cellStyle name="_表2汇总0312pm_First Tractor 2005 Interim Client Assist Pack (HKFRS)_Rental re-test 2005" xfId="15376"/>
    <cellStyle name="_表2汇总0312pm_First Tractor 2005 Interim Client Assist Pack (HKFRS)_Rental re-test 2005 2" xfId="15380"/>
    <cellStyle name="_表2汇总0312pm_First Tractor 2005 Interim Client Assist Pack (HKFRS)_Rental re-test 2005_Evergreen Consolidation (RMB)-1118AM" xfId="26464"/>
    <cellStyle name="_表2汇总0312pm_First Tractor 2005 Interim Client Assist Pack (HKFRS)_Rental re-test 2005_Evergreen Consolidation (RMB)-1118AM 2" xfId="26465"/>
    <cellStyle name="_表2汇总0312pm_First Tractor 2005 Interim Client Assist Pack (HKFRS)_合景泰富集團 - 待處理清單  (13.4.07)" xfId="26468"/>
    <cellStyle name="_表2汇总0312pm_First Tractor 2005 Interim Client Assist Pack (HKFRS)_合景泰富集團 - 待處理清單  (13.4.07) 2" xfId="26471"/>
    <cellStyle name="_表2汇总0312pm_First Tractor 2005 Interim Client Assist Pack (HKFRS)_合景泰富集團 - 待處理清單  (13.4.07)_Evergreen Consolidation (RMB)-1118AM" xfId="26354"/>
    <cellStyle name="_表2汇总0312pm_First Tractor 2005 Interim Client Assist Pack (HKFRS)_合景泰富集團 - 待處理清單  (13.4.07)_Evergreen Consolidation (RMB)-1118AM 2" xfId="26357"/>
    <cellStyle name="_表2汇总0312pm_First Tractor 2005 Interim Client Assist Pack (HKFRS)_合景泰富集團 - 待處理清單  (27.1.07)" xfId="6297"/>
    <cellStyle name="_表2汇总0312pm_First Tractor 2005 Interim Client Assist Pack (HKFRS)_合景泰富集團 - 待處理清單  (27.1.07) 2" xfId="19573"/>
    <cellStyle name="_表2汇总0312pm_First Tractor 2005 Interim Client Assist Pack (HKFRS)_合景泰富集團 - 待處理清單  (27.1.07)_Evergreen Consolidation (RMB)-1118AM" xfId="26473"/>
    <cellStyle name="_表2汇总0312pm_First Tractor 2005 Interim Client Assist Pack (HKFRS)_合景泰富集團 - 待處理清單  (27.1.07)_Evergreen Consolidation (RMB)-1118AM 2" xfId="26474"/>
    <cellStyle name="_表2汇总0312pm_First Tractor 2005 Interim Client Assist Pack (HKFRS)_待處理事项 - 所有公司 (2006年11月8日)  Discussion with KONG" xfId="26466"/>
    <cellStyle name="_表2汇总0312pm_First Tractor 2005 Interim Client Assist Pack (HKFRS)_待處理事项 - 所有公司 (2006年11月8日)  Discussion with KONG 2" xfId="26467"/>
    <cellStyle name="_表2汇总0312pm_First Tractor 2005 Interim Client Assist Pack (HKFRS)_待處理事项 - 所有公司 (2006年11月8日)  Discussion with KONG_Evergreen Consolidation (RMB)-1118AM" xfId="10126"/>
    <cellStyle name="_表2汇总0312pm_First Tractor 2005 Interim Client Assist Pack (HKFRS)_待處理事项 - 所有公司 (2006年11月8日)  Discussion with KONG_Evergreen Consolidation (RMB)-1118AM 2" xfId="20923"/>
    <cellStyle name="_表2汇总0312pm_Rental re-test 2005" xfId="26475"/>
    <cellStyle name="_表2汇总0312pm_Rental re-test 2005 2" xfId="26477"/>
    <cellStyle name="_表2汇总0312pm_Rental re-test 2005_Evergreen Consolidation (RMB)-1118AM" xfId="26478"/>
    <cellStyle name="_表2汇总0312pm_Rental re-test 2005_Evergreen Consolidation (RMB)-1118AM 2" xfId="26480"/>
    <cellStyle name="_表2汇总0312pm_合景泰富集團 - 待處理清單  (13.4.07)" xfId="7952"/>
    <cellStyle name="_表2汇总0312pm_合景泰富集團 - 待處理清單  (13.4.07) 2" xfId="26488"/>
    <cellStyle name="_表2汇总0312pm_合景泰富集團 - 待處理清單  (13.4.07)_Evergreen Consolidation (RMB)-1118AM" xfId="22239"/>
    <cellStyle name="_表2汇总0312pm_合景泰富集團 - 待處理清單  (13.4.07)_Evergreen Consolidation (RMB)-1118AM 2" xfId="26490"/>
    <cellStyle name="_表2汇总0312pm_合景泰富集團 - 待處理清單  (27.1.07)" xfId="26492"/>
    <cellStyle name="_表2汇总0312pm_合景泰富集團 - 待處理清單  (27.1.07) 2" xfId="26495"/>
    <cellStyle name="_表2汇总0312pm_合景泰富集團 - 待處理清單  (27.1.07)_Evergreen Consolidation (RMB)-1118AM" xfId="15598"/>
    <cellStyle name="_表2汇总0312pm_合景泰富集團 - 待處理清單  (27.1.07)_Evergreen Consolidation (RMB)-1118AM 2" xfId="26496"/>
    <cellStyle name="_表2汇总0312pm_待處理事项 - 所有公司 (2006年11月8日)  Discussion with KONG" xfId="26483"/>
    <cellStyle name="_表2汇总0312pm_待處理事项 - 所有公司 (2006年11月8日)  Discussion with KONG 2" xfId="26484"/>
    <cellStyle name="_表2汇总0312pm_待處理事项 - 所有公司 (2006年11月8日)  Discussion with KONG_Evergreen Consolidation (RMB)-1118AM" xfId="26485"/>
    <cellStyle name="_表2汇总0312pm_待處理事项 - 所有公司 (2006年11月8日)  Discussion with KONG_Evergreen Consolidation (RMB)-1118AM 2" xfId="26487"/>
    <cellStyle name="_表36-表54" xfId="13297"/>
    <cellStyle name="_表36-表54 2" xfId="18149"/>
    <cellStyle name="_表3-存放同业款项" xfId="25457"/>
    <cellStyle name="_表3-存放同业款项 2" xfId="13183"/>
    <cellStyle name="_表4-拆放同业及金融性公司" xfId="4240"/>
    <cellStyle name="_表4-拆放同业及金融性公司 2" xfId="26498"/>
    <cellStyle name="_表6.2" xfId="26499"/>
    <cellStyle name="_表6.2 2" xfId="26500"/>
    <cellStyle name="_表6.2 3" xfId="26443"/>
    <cellStyle name="_表6.2 4" xfId="23691"/>
    <cellStyle name="_表7-1应收利息" xfId="26501"/>
    <cellStyle name="_表7-1应收利息 2" xfId="26503"/>
    <cellStyle name="_表8-其他应收款" xfId="5905"/>
    <cellStyle name="_表8-其他应收款 2" xfId="4170"/>
    <cellStyle name="_誉峰总表" xfId="23435"/>
    <cellStyle name="_誉峰总表 2" xfId="27044"/>
    <cellStyle name="_誉峰销售总表" xfId="27037"/>
    <cellStyle name="_誉峰销售总表 2" xfId="27038"/>
    <cellStyle name="_誉峰销售总表 23.1.07" xfId="15370"/>
    <cellStyle name="_誉峰销售总表 23.1.07 2" xfId="27040"/>
    <cellStyle name="_誉峰销售总表 6.2.07" xfId="27041"/>
    <cellStyle name="_誉峰销售总表 6.2.07 2" xfId="27042"/>
    <cellStyle name="_誉峰销控1231(标准)" xfId="27035"/>
    <cellStyle name="_誉峰销控1231(标准) 2" xfId="27036"/>
    <cellStyle name="_调整 to client-CX" xfId="26946"/>
    <cellStyle name="_调整 to client-CX 2" xfId="26948"/>
    <cellStyle name="_财务变动分析" xfId="26511"/>
    <cellStyle name="_财务变动分析 2" xfId="26512"/>
    <cellStyle name="_财务变动分析201001" xfId="26513"/>
    <cellStyle name="_财务变动分析201001 2" xfId="26514"/>
    <cellStyle name="_财务变动分析201003" xfId="2839"/>
    <cellStyle name="_财务变动分析201003 2" xfId="2847"/>
    <cellStyle name="_财务变动分析201004" xfId="14851"/>
    <cellStyle name="_财务变动分析201004 2" xfId="14939"/>
    <cellStyle name="_财务变动分析201006" xfId="15485"/>
    <cellStyle name="_财务变动分析201006 2" xfId="3527"/>
    <cellStyle name="_费用明细0901" xfId="9609"/>
    <cellStyle name="_费用明细0901 2" xfId="26527"/>
    <cellStyle name="_费用明细0901_2011年应收酬金总表(20120322)" xfId="26530"/>
    <cellStyle name="_费用明细0901_2011年应收酬金总表(20120322) 2" xfId="26531"/>
    <cellStyle name="_费用明细0901_2012年5月报表-20120628" xfId="26532"/>
    <cellStyle name="_费用明细0901_2012年5月报表-20120628 2" xfId="26534"/>
    <cellStyle name="_费用明细0901_2012年应收酬金总表(20120618)" xfId="26539"/>
    <cellStyle name="_费用明细0901_2012年应收酬金总表(20120618) 2" xfId="26540"/>
    <cellStyle name="_费用明细0901_各部门费用明细表-10月" xfId="8061"/>
    <cellStyle name="_费用明细0901_各部门费用明细表-10月 2" xfId="18286"/>
    <cellStyle name="_费用明细0901_各部门费用明细表-11月" xfId="26541"/>
    <cellStyle name="_费用明细0901_各部门费用明细表-11月 2" xfId="26412"/>
    <cellStyle name="_费用明细0901_各部门费用明细表-12月" xfId="26542"/>
    <cellStyle name="_费用明细0901_各部门费用明细表-1月" xfId="26543"/>
    <cellStyle name="_费用明细0901_各部门费用明细表-2月" xfId="26545"/>
    <cellStyle name="_费用明细0901_各部门费用明细表-2月 2" xfId="26547"/>
    <cellStyle name="_费用明细0901_各部门费用明细表-3月" xfId="26549"/>
    <cellStyle name="_费用明细0901_各部门费用明细表-4月" xfId="26551"/>
    <cellStyle name="_费用明细0901_各部门费用明细表-4月 2" xfId="19481"/>
    <cellStyle name="_费用明细0901_各部门费用明细表-5月" xfId="26552"/>
    <cellStyle name="_费用明细0901_各部门费用明细表-5月 2" xfId="17820"/>
    <cellStyle name="_费用明细0901_各部门费用明细表-6月" xfId="26553"/>
    <cellStyle name="_费用明细0901_各部门费用明细表-7月" xfId="6245"/>
    <cellStyle name="_费用明细0901_各部门费用明细表-8月" xfId="26554"/>
    <cellStyle name="_费用明细0901_各部门费用明细表-9月" xfId="26556"/>
    <cellStyle name="_费用明细0901_各部门费用明细表-9月 2" xfId="26557"/>
    <cellStyle name="_费用明细0902" xfId="21931"/>
    <cellStyle name="_费用明细0902 2" xfId="26558"/>
    <cellStyle name="_费用明细0902_2011年应收酬金总表(20120322)" xfId="3572"/>
    <cellStyle name="_费用明细0902_2011年应收酬金总表(20120322) 2" xfId="3575"/>
    <cellStyle name="_费用明细0902_2012年5月报表-20120628" xfId="26560"/>
    <cellStyle name="_费用明细0902_2012年5月报表-20120628 2" xfId="26561"/>
    <cellStyle name="_费用明细0902_2012年应收酬金总表(20120618)" xfId="26562"/>
    <cellStyle name="_费用明细0902_2012年应收酬金总表(20120618) 2" xfId="7434"/>
    <cellStyle name="_费用明细0902_各部门费用明细表-10月" xfId="26563"/>
    <cellStyle name="_费用明细0902_各部门费用明细表-10月 2" xfId="26565"/>
    <cellStyle name="_费用明细0902_各部门费用明细表-11月" xfId="26566"/>
    <cellStyle name="_费用明细0902_各部门费用明细表-11月 2" xfId="26567"/>
    <cellStyle name="_费用明细0902_各部门费用明细表-12月" xfId="17954"/>
    <cellStyle name="_费用明细0902_各部门费用明细表-1月" xfId="26568"/>
    <cellStyle name="_费用明细0902_各部门费用明细表-2月" xfId="26569"/>
    <cellStyle name="_费用明细0902_各部门费用明细表-2月 2" xfId="25898"/>
    <cellStyle name="_费用明细0902_各部门费用明细表-3月" xfId="26571"/>
    <cellStyle name="_费用明细0902_各部门费用明细表-4月" xfId="26572"/>
    <cellStyle name="_费用明细0902_各部门费用明细表-4月 2" xfId="17826"/>
    <cellStyle name="_费用明细0902_各部门费用明细表-5月" xfId="26573"/>
    <cellStyle name="_费用明细0902_各部门费用明细表-5月 2" xfId="26574"/>
    <cellStyle name="_费用明细0902_各部门费用明细表-6月" xfId="26575"/>
    <cellStyle name="_费用明细0902_各部门费用明细表-7月" xfId="11860"/>
    <cellStyle name="_费用明细0902_各部门费用明细表-8月" xfId="26576"/>
    <cellStyle name="_费用明细0902_各部门费用明细表-9月" xfId="20674"/>
    <cellStyle name="_费用明细0902_各部门费用明细表-9月 2" xfId="20678"/>
    <cellStyle name="_费用明细0906" xfId="26577"/>
    <cellStyle name="_费用明细0906 2" xfId="17869"/>
    <cellStyle name="_费用明细0906_2011年应收酬金总表(20120322)" xfId="26579"/>
    <cellStyle name="_费用明细0906_2011年应收酬金总表(20120322) 2" xfId="26582"/>
    <cellStyle name="_费用明细0906_2012年5月报表-20120628" xfId="11256"/>
    <cellStyle name="_费用明细0906_2012年5月报表-20120628 2" xfId="11260"/>
    <cellStyle name="_费用明细0906_2012年应收酬金总表(20120618)" xfId="26584"/>
    <cellStyle name="_费用明细0906_2012年应收酬金总表(20120618) 2" xfId="26586"/>
    <cellStyle name="_费用明细0906_各部门费用明细表-10月" xfId="26589"/>
    <cellStyle name="_费用明细0906_各部门费用明细表-10月 2" xfId="26593"/>
    <cellStyle name="_费用明细0906_各部门费用明细表-11月" xfId="26595"/>
    <cellStyle name="_费用明细0906_各部门费用明细表-11月 2" xfId="26596"/>
    <cellStyle name="_费用明细0906_各部门费用明细表-12月" xfId="17697"/>
    <cellStyle name="_费用明细0906_各部门费用明细表-1月" xfId="19717"/>
    <cellStyle name="_费用明细0906_各部门费用明细表-2月" xfId="11642"/>
    <cellStyle name="_费用明细0906_各部门费用明细表-2月 2" xfId="26598"/>
    <cellStyle name="_费用明细0906_各部门费用明细表-3月" xfId="3337"/>
    <cellStyle name="_费用明细0906_各部门费用明细表-4月" xfId="26600"/>
    <cellStyle name="_费用明细0906_各部门费用明细表-4月 2" xfId="7710"/>
    <cellStyle name="_费用明细0906_各部门费用明细表-5月" xfId="3959"/>
    <cellStyle name="_费用明细0906_各部门费用明细表-5月 2" xfId="26601"/>
    <cellStyle name="_费用明细0906_各部门费用明细表-6月" xfId="26603"/>
    <cellStyle name="_费用明细0906_各部门费用明细表-7月" xfId="26604"/>
    <cellStyle name="_费用明细0906_各部门费用明细表-8月" xfId="26606"/>
    <cellStyle name="_费用明细0906_各部门费用明细表-9月" xfId="18499"/>
    <cellStyle name="_费用明细0906_各部门费用明细表-9月 2" xfId="9141"/>
    <cellStyle name="_费用明细0907" xfId="22699"/>
    <cellStyle name="_费用明细0907 2" xfId="12115"/>
    <cellStyle name="_费用明细0907_2011年应收酬金总表(20120322)" xfId="26608"/>
    <cellStyle name="_费用明细0907_2011年应收酬金总表(20120322) 2" xfId="26610"/>
    <cellStyle name="_费用明细0907_2012年5月报表-20120628" xfId="5462"/>
    <cellStyle name="_费用明细0907_2012年5月报表-20120628 2" xfId="26612"/>
    <cellStyle name="_费用明细0907_2012年应收酬金总表(20120618)" xfId="16034"/>
    <cellStyle name="_费用明细0907_2012年应收酬金总表(20120618) 2" xfId="16038"/>
    <cellStyle name="_费用明细0907_各部门费用明细表-10月" xfId="26615"/>
    <cellStyle name="_费用明细0907_各部门费用明细表-10月 2" xfId="26616"/>
    <cellStyle name="_费用明细0907_各部门费用明细表-11月" xfId="15167"/>
    <cellStyle name="_费用明细0907_各部门费用明细表-11月 2" xfId="15170"/>
    <cellStyle name="_费用明细0907_各部门费用明细表-12月" xfId="26617"/>
    <cellStyle name="_费用明细0907_各部门费用明细表-1月" xfId="26618"/>
    <cellStyle name="_费用明细0907_各部门费用明细表-2月" xfId="11178"/>
    <cellStyle name="_费用明细0907_各部门费用明细表-2月 2" xfId="21312"/>
    <cellStyle name="_费用明细0907_各部门费用明细表-3月" xfId="26619"/>
    <cellStyle name="_费用明细0907_各部门费用明细表-4月" xfId="12382"/>
    <cellStyle name="_费用明细0907_各部门费用明细表-4月 2" xfId="12385"/>
    <cellStyle name="_费用明细0907_各部门费用明细表-5月" xfId="26621"/>
    <cellStyle name="_费用明细0907_各部门费用明细表-5月 2" xfId="26624"/>
    <cellStyle name="_费用明细0907_各部门费用明细表-6月" xfId="26626"/>
    <cellStyle name="_费用明细0907_各部门费用明细表-7月" xfId="26627"/>
    <cellStyle name="_费用明细0907_各部门费用明细表-8月" xfId="12732"/>
    <cellStyle name="_费用明细0907_各部门费用明细表-9月" xfId="26628"/>
    <cellStyle name="_费用明细0907_各部门费用明细表-9月 2" xfId="26630"/>
    <cellStyle name="_费用明细0909" xfId="19972"/>
    <cellStyle name="_费用明细0909 2" xfId="26631"/>
    <cellStyle name="_费用明细0909_2011年应收酬金总表(20120322)" xfId="26633"/>
    <cellStyle name="_费用明细0909_2011年应收酬金总表(20120322) 2" xfId="26636"/>
    <cellStyle name="_费用明细0909_2012年5月报表-20120628" xfId="15746"/>
    <cellStyle name="_费用明细0909_2012年5月报表-20120628 2" xfId="26637"/>
    <cellStyle name="_费用明细0909_2012年应收酬金总表(20120618)" xfId="26638"/>
    <cellStyle name="_费用明细0909_2012年应收酬金总表(20120618) 2" xfId="26639"/>
    <cellStyle name="_费用明细0909_各部门费用明细表-10月" xfId="23176"/>
    <cellStyle name="_费用明细0909_各部门费用明细表-10月 2" xfId="26640"/>
    <cellStyle name="_费用明细0909_各部门费用明细表-11月" xfId="9946"/>
    <cellStyle name="_费用明细0909_各部门费用明细表-11月 2" xfId="9949"/>
    <cellStyle name="_费用明细0909_各部门费用明细表-12月" xfId="14779"/>
    <cellStyle name="_费用明细0909_各部门费用明细表-1月" xfId="26641"/>
    <cellStyle name="_费用明细0909_各部门费用明细表-2月" xfId="26642"/>
    <cellStyle name="_费用明细0909_各部门费用明细表-2月 2" xfId="26643"/>
    <cellStyle name="_费用明细0909_各部门费用明细表-3月" xfId="26644"/>
    <cellStyle name="_费用明细0909_各部门费用明细表-4月" xfId="4254"/>
    <cellStyle name="_费用明细0909_各部门费用明细表-4月 2" xfId="26645"/>
    <cellStyle name="_费用明细0909_各部门费用明细表-5月" xfId="5409"/>
    <cellStyle name="_费用明细0909_各部门费用明细表-5月 2" xfId="19343"/>
    <cellStyle name="_费用明细0909_各部门费用明细表-6月" xfId="26646"/>
    <cellStyle name="_费用明细0909_各部门费用明细表-7月" xfId="4299"/>
    <cellStyle name="_费用明细0909_各部门费用明细表-8月" xfId="26647"/>
    <cellStyle name="_费用明细0909_各部门费用明细表-9月" xfId="26648"/>
    <cellStyle name="_费用明细0909_各部门费用明细表-9月 2" xfId="14921"/>
    <cellStyle name="_费用明细0910" xfId="26649"/>
    <cellStyle name="_费用明细0910 2" xfId="17860"/>
    <cellStyle name="_费用明细0910_2011年应收酬金总表(20120322)" xfId="24743"/>
    <cellStyle name="_费用明细0910_2011年应收酬金总表(20120322) 2" xfId="24745"/>
    <cellStyle name="_费用明细0910_2012年5月报表-20120628" xfId="23524"/>
    <cellStyle name="_费用明细0910_2012年5月报表-20120628 2" xfId="26650"/>
    <cellStyle name="_费用明细0910_2012年应收酬金总表(20120618)" xfId="16759"/>
    <cellStyle name="_费用明细0910_2012年应收酬金总表(20120618) 2" xfId="26651"/>
    <cellStyle name="_费用明细0910_各部门费用明细表-10月" xfId="26652"/>
    <cellStyle name="_费用明细0910_各部门费用明细表-10月 2" xfId="26653"/>
    <cellStyle name="_费用明细0910_各部门费用明细表-11月" xfId="16276"/>
    <cellStyle name="_费用明细0910_各部门费用明细表-11月 2" xfId="16284"/>
    <cellStyle name="_费用明细0910_各部门费用明细表-12月" xfId="2404"/>
    <cellStyle name="_费用明细0910_各部门费用明细表-1月" xfId="26654"/>
    <cellStyle name="_费用明细0910_各部门费用明细表-2月" xfId="11382"/>
    <cellStyle name="_费用明细0910_各部门费用明细表-2月 2" xfId="18678"/>
    <cellStyle name="_费用明细0910_各部门费用明细表-3月" xfId="26655"/>
    <cellStyle name="_费用明细0910_各部门费用明细表-4月" xfId="25406"/>
    <cellStyle name="_费用明细0910_各部门费用明细表-4月 2" xfId="26656"/>
    <cellStyle name="_费用明细0910_各部门费用明细表-5月" xfId="26657"/>
    <cellStyle name="_费用明细0910_各部门费用明细表-5月 2" xfId="26658"/>
    <cellStyle name="_费用明细0910_各部门费用明细表-6月" xfId="21695"/>
    <cellStyle name="_费用明细0910_各部门费用明细表-7月" xfId="21650"/>
    <cellStyle name="_费用明细0910_各部门费用明细表-8月" xfId="21660"/>
    <cellStyle name="_费用明细0910_各部门费用明细表-9月" xfId="26659"/>
    <cellStyle name="_费用明细0910_各部门费用明细表-9月 2" xfId="26661"/>
    <cellStyle name="_费用明细0911" xfId="26578"/>
    <cellStyle name="_费用明细0911 2" xfId="17870"/>
    <cellStyle name="_费用明细0911_2011年应收酬金总表(20120322)" xfId="26580"/>
    <cellStyle name="_费用明细0911_2011年应收酬金总表(20120322) 2" xfId="26583"/>
    <cellStyle name="_费用明细0911_2012年5月报表-20120628" xfId="11257"/>
    <cellStyle name="_费用明细0911_2012年5月报表-20120628 2" xfId="11261"/>
    <cellStyle name="_费用明细0911_2012年应收酬金总表(20120618)" xfId="26585"/>
    <cellStyle name="_费用明细0911_2012年应收酬金总表(20120618) 2" xfId="26587"/>
    <cellStyle name="_费用明细0912" xfId="22700"/>
    <cellStyle name="_费用明细0912 2" xfId="12116"/>
    <cellStyle name="_费用明细0912_2011年应收酬金总表(20120322)" xfId="26609"/>
    <cellStyle name="_费用明细0912_2011年应收酬金总表(20120322) 2" xfId="26611"/>
    <cellStyle name="_费用明细0912_2012年5月报表-20120628" xfId="5463"/>
    <cellStyle name="_费用明细0912_2012年5月报表-20120628 2" xfId="26613"/>
    <cellStyle name="_费用明细0912_2012年应收酬金总表(20120618)" xfId="16035"/>
    <cellStyle name="_费用明细0912_2012年应收酬金总表(20120618) 2" xfId="16039"/>
    <cellStyle name="_费用明细201002" xfId="26663"/>
    <cellStyle name="_费用明细201002 2" xfId="18278"/>
    <cellStyle name="_费用明细201003" xfId="26664"/>
    <cellStyle name="_费用明细201003 2" xfId="26665"/>
    <cellStyle name="_费用明细201004" xfId="15700"/>
    <cellStyle name="_费用明细201004 2" xfId="15702"/>
    <cellStyle name="_费用明细201004--公共费用分摊至部门" xfId="18379"/>
    <cellStyle name="_费用明细201004--公共费用分摊至部门 2" xfId="18382"/>
    <cellStyle name="_费用明细201005" xfId="15704"/>
    <cellStyle name="_费用明细201005 2" xfId="15707"/>
    <cellStyle name="_费用明细201006" xfId="15710"/>
    <cellStyle name="_费用明细201006 2" xfId="26667"/>
    <cellStyle name="_费用明细201007" xfId="26670"/>
    <cellStyle name="_费用明细201007 2" xfId="26672"/>
    <cellStyle name="_费用明细201008" xfId="26674"/>
    <cellStyle name="_费用明细201008 2" xfId="18214"/>
    <cellStyle name="_费用明细201009" xfId="26675"/>
    <cellStyle name="_费用明细201009 2" xfId="21554"/>
    <cellStyle name="_费用明细201010" xfId="15705"/>
    <cellStyle name="_费用明细201010 2" xfId="15708"/>
    <cellStyle name="_费用明细201011" xfId="15711"/>
    <cellStyle name="_费用明细201011 2" xfId="26668"/>
    <cellStyle name="_费用明细201012" xfId="26671"/>
    <cellStyle name="_费用明细201012 2" xfId="26673"/>
    <cellStyle name="_费用明细201101" xfId="26676"/>
    <cellStyle name="_费用明细201101 2" xfId="26677"/>
    <cellStyle name="_费用明细201102" xfId="26678"/>
    <cellStyle name="_费用明细201102 2" xfId="26680"/>
    <cellStyle name="_费用明细201103" xfId="26681"/>
    <cellStyle name="_费用明细201103 2" xfId="16185"/>
    <cellStyle name="_费用明细201104" xfId="26682"/>
    <cellStyle name="_费用明细201104 2" xfId="3538"/>
    <cellStyle name="_费用明细201105" xfId="26683"/>
    <cellStyle name="_费用明细201105 2" xfId="26685"/>
    <cellStyle name="_费用明细201106" xfId="26687"/>
    <cellStyle name="_费用明细201106 2" xfId="26689"/>
    <cellStyle name="_费用明细201107" xfId="7620"/>
    <cellStyle name="_费用明细201107 2" xfId="25717"/>
    <cellStyle name="_费用明细201108" xfId="26692"/>
    <cellStyle name="_费用明细201108 2" xfId="10591"/>
    <cellStyle name="_费用明细201109" xfId="26693"/>
    <cellStyle name="_费用明细201109 2" xfId="26694"/>
    <cellStyle name="_费用明细201110" xfId="26684"/>
    <cellStyle name="_费用明细201110 2" xfId="26686"/>
    <cellStyle name="_费用明细201111" xfId="26688"/>
    <cellStyle name="_费用明细201111 2" xfId="26690"/>
    <cellStyle name="_费用明细201112" xfId="7621"/>
    <cellStyle name="_费用明细201112 2" xfId="25718"/>
    <cellStyle name="_迅擇" xfId="22521"/>
    <cellStyle name="_迅擇 2" xfId="24063"/>
    <cellStyle name="_通道成本以及营业额200909" xfId="5935"/>
    <cellStyle name="_通道成本以及营业额200909 2" xfId="20423"/>
    <cellStyle name="_通道成本以及营业额200909_2011年应收酬金总表(20120322)" xfId="26950"/>
    <cellStyle name="_通道成本以及营业额200909_2011年应收酬金总表(20120322) 2" xfId="26951"/>
    <cellStyle name="_通道成本以及营业额200909_2012年5月报表-20120628" xfId="17810"/>
    <cellStyle name="_通道成本以及营业额200909_2012年5月报表-20120628 2" xfId="26953"/>
    <cellStyle name="_通道成本以及营业额200909_2012年应收酬金总表(20120618)" xfId="5781"/>
    <cellStyle name="_通道成本以及营业额200909_2012年应收酬金总表(20120618) 2" xfId="26954"/>
    <cellStyle name="_通道成本以及营业额200909_各部门费用明细表-10月" xfId="26955"/>
    <cellStyle name="_通道成本以及营业额200909_各部门费用明细表-10月 2" xfId="26957"/>
    <cellStyle name="_通道成本以及营业额200909_各部门费用明细表-11月" xfId="2758"/>
    <cellStyle name="_通道成本以及营业额200909_各部门费用明细表-11月 2" xfId="21953"/>
    <cellStyle name="_通道成本以及营业额200909_各部门费用明细表-12月" xfId="1124"/>
    <cellStyle name="_通道成本以及营业额200909_各部门费用明细表-1月" xfId="26958"/>
    <cellStyle name="_通道成本以及营业额200909_各部门费用明细表-2月" xfId="26959"/>
    <cellStyle name="_通道成本以及营业额200909_各部门费用明细表-2月 2" xfId="23815"/>
    <cellStyle name="_通道成本以及营业额200909_各部门费用明细表-3月" xfId="26961"/>
    <cellStyle name="_通道成本以及营业额200909_各部门费用明细表-4月" xfId="26962"/>
    <cellStyle name="_通道成本以及营业额200909_各部门费用明细表-4月 2" xfId="26963"/>
    <cellStyle name="_通道成本以及营业额200909_各部门费用明细表-5月" xfId="19298"/>
    <cellStyle name="_通道成本以及营业额200909_各部门费用明细表-5月 2" xfId="22756"/>
    <cellStyle name="_通道成本以及营业额200909_各部门费用明细表-6月" xfId="26964"/>
    <cellStyle name="_通道成本以及营业额200909_各部门费用明细表-7月" xfId="26966"/>
    <cellStyle name="_通道成本以及营业额200909_各部门费用明细表-8月" xfId="26967"/>
    <cellStyle name="_通道成本以及营业额200909_各部门费用明细表-9月" xfId="26968"/>
    <cellStyle name="_通道成本以及营业额200909_各部门费用明细表-9月 2" xfId="26969"/>
    <cellStyle name="_通道成本以及营业额200910" xfId="26970"/>
    <cellStyle name="_通道成本以及营业额200910 2" xfId="4705"/>
    <cellStyle name="_通道成本以及营业额200910_2011年应收酬金总表(20120322)" xfId="21726"/>
    <cellStyle name="_通道成本以及营业额200910_2011年应收酬金总表(20120322) 2" xfId="21729"/>
    <cellStyle name="_通道成本以及营业额200910_2012年5月报表-20120628" xfId="14571"/>
    <cellStyle name="_通道成本以及营业额200910_2012年5月报表-20120628 2" xfId="9627"/>
    <cellStyle name="_通道成本以及营业额200910_2012年应收酬金总表(20120618)" xfId="12396"/>
    <cellStyle name="_通道成本以及营业额200910_2012年应收酬金总表(20120618) 2" xfId="12404"/>
    <cellStyle name="_逹運2" xfId="26517"/>
    <cellStyle name="_逹運2 2" xfId="26518"/>
    <cellStyle name="_销售合同情况" xfId="26992"/>
    <cellStyle name="_销售合同情况 2" xfId="26994"/>
    <cellStyle name="_长兴 表1-11" xfId="27058"/>
    <cellStyle name="_长兴 表1-11 2" xfId="27060"/>
    <cellStyle name="_长兴 表1-11 3" xfId="2034"/>
    <cellStyle name="_长兴 表1-11 4" xfId="16995"/>
    <cellStyle name="_长兴PBC-2 edition" xfId="2828"/>
    <cellStyle name="_长兴PBC-2 edition 2" xfId="16407"/>
    <cellStyle name="_长兴PBC-2 edition 3" xfId="27061"/>
    <cellStyle name="_长兴PBC-2 edition 4" xfId="26889"/>
    <cellStyle name="_长兴表12-26" xfId="27062"/>
    <cellStyle name="_长兴表12-26 2" xfId="27063"/>
    <cellStyle name="_长兴表12-26 3" xfId="7017"/>
    <cellStyle name="_长兴表12-26 4" xfId="27064"/>
    <cellStyle name="_长珠兴——安永" xfId="16296"/>
    <cellStyle name="_长珠兴——安永 2" xfId="22531"/>
    <cellStyle name="_长珠兴——安永 3" xfId="24606"/>
    <cellStyle name="_长珠兴——安永 4" xfId="2942"/>
    <cellStyle name="_长珠兴——安永表14" xfId="27083"/>
    <cellStyle name="_长珠兴——安永表14 2" xfId="27085"/>
    <cellStyle name="_长珠兴——安永表14 3" xfId="27086"/>
    <cellStyle name="_长珠兴——安永表14 4" xfId="27087"/>
    <cellStyle name="_长珠兴——安永表16" xfId="27088"/>
    <cellStyle name="_长珠兴——安永表16 2" xfId="27089"/>
    <cellStyle name="_长珠兴——安永表16 3" xfId="9909"/>
    <cellStyle name="_长珠兴——安永表16 4" xfId="22952"/>
    <cellStyle name="_长珠兴——安永表19" xfId="27090"/>
    <cellStyle name="_长珠兴——安永表19 2" xfId="27091"/>
    <cellStyle name="_长珠兴——安永表19 3" xfId="27092"/>
    <cellStyle name="_长珠兴——安永表19 4" xfId="17658"/>
    <cellStyle name="_长珠兴——安永表8,9" xfId="27093"/>
    <cellStyle name="_长珠兴——安永表8,9 2" xfId="27094"/>
    <cellStyle name="_长珠兴——安永表8,9 3" xfId="27097"/>
    <cellStyle name="_长珠兴——安永表8,9 4" xfId="27100"/>
    <cellStyle name="_x000e__长珠兴调整分录" xfId="6674"/>
    <cellStyle name="_x000e__长珠兴调整分录 2" xfId="13036"/>
    <cellStyle name="_长越——安永" xfId="27065"/>
    <cellStyle name="_长越——安永 2" xfId="27067"/>
    <cellStyle name="_长越——安永 3" xfId="27068"/>
    <cellStyle name="_长越——安永 4" xfId="27070"/>
    <cellStyle name="_长越——安永表18" xfId="4301"/>
    <cellStyle name="_长越——安永表18 2" xfId="5719"/>
    <cellStyle name="_长越——安永表18 3" xfId="27073"/>
    <cellStyle name="_长越——安永表19" xfId="27074"/>
    <cellStyle name="_长越——安永表19 2" xfId="27075"/>
    <cellStyle name="_长越——安永表19 3" xfId="27077"/>
    <cellStyle name="_长越——安永表19 4" xfId="27080"/>
    <cellStyle name="_长越——安永表8,9" xfId="22651"/>
    <cellStyle name="_长越——安永表8,9 2" xfId="15057"/>
    <cellStyle name="_长越——安永表8,9 3" xfId="25386"/>
    <cellStyle name="_附件1：审计评估联合申报明细表" xfId="26697"/>
    <cellStyle name="_附件表(HUA)" xfId="23118"/>
    <cellStyle name="_附件表(HUA) 2" xfId="7265"/>
    <cellStyle name="_附件表(HUA) 3" xfId="26698"/>
    <cellStyle name="_附件表(HUA) 4" xfId="10344"/>
    <cellStyle name="_预存影响(更新)" xfId="23743"/>
    <cellStyle name="_预存影响酬金结算客户情况表" xfId="22474"/>
    <cellStyle name="_预存影响酬金结算客户情况表 2" xfId="22477"/>
    <cellStyle name="_预存影响酬金结算客户情况表_2011年应收酬金总表(20120322)" xfId="27030"/>
    <cellStyle name="_预存影响酬金结算客户情况表_2011年应收酬金总表(20120322) 2" xfId="27031"/>
    <cellStyle name="_预存影响酬金结算客户情况表_2012年5月报表-20120628" xfId="27032"/>
    <cellStyle name="_预存影响酬金结算客户情况表_2012年5月报表-20120628 2" xfId="27033"/>
    <cellStyle name="_预存影响酬金结算客户情况表_2012年应收酬金总表(20120618)" xfId="17817"/>
    <cellStyle name="_预存影响酬金结算客户情况表_2012年应收酬金总表(20120618) 2" xfId="27034"/>
    <cellStyle name="_高視" xfId="26700"/>
    <cellStyle name="_高視 2" xfId="17585"/>
    <cellStyle name="{Comma [0]}" xfId="8758"/>
    <cellStyle name="{Comma [0]} 2" xfId="8762"/>
    <cellStyle name="{Comma [0]} 2 2" xfId="27129"/>
    <cellStyle name="{Comma [0]} 2 2 2" xfId="27131"/>
    <cellStyle name="{Comma [0]} 2 2 2 2" xfId="27133"/>
    <cellStyle name="{Comma [0]} 2 2 2 3" xfId="27135"/>
    <cellStyle name="{Comma [0]} 2 2 3" xfId="27136"/>
    <cellStyle name="{Comma [0]} 2 2 4" xfId="25706"/>
    <cellStyle name="{Comma [0]} 2 3" xfId="8137"/>
    <cellStyle name="{Comma [0]} 2 3 2" xfId="27137"/>
    <cellStyle name="{Comma [0]} 2 3 3" xfId="14285"/>
    <cellStyle name="{Comma [0]} 2 4" xfId="27138"/>
    <cellStyle name="{Comma [0]} 2 5" xfId="27139"/>
    <cellStyle name="{Comma [0]} 3" xfId="18455"/>
    <cellStyle name="{Comma [0]} 3 2" xfId="27141"/>
    <cellStyle name="{Comma [0]} 3 2 2" xfId="27142"/>
    <cellStyle name="{Comma [0]} 3 2 3" xfId="24064"/>
    <cellStyle name="{Comma [0]} 3 3" xfId="27143"/>
    <cellStyle name="{Comma [0]} 3 4" xfId="23033"/>
    <cellStyle name="{Comma [0]} 4" xfId="18457"/>
    <cellStyle name="{Comma [0]} 5" xfId="3208"/>
    <cellStyle name="{Comma [0]} 6" xfId="18460"/>
    <cellStyle name="{Comma [0]} 7" xfId="18463"/>
    <cellStyle name="{Comma}" xfId="7679"/>
    <cellStyle name="{Comma} 2" xfId="27144"/>
    <cellStyle name="{Comma} 2 2" xfId="27145"/>
    <cellStyle name="{Comma} 2 2 2" xfId="27147"/>
    <cellStyle name="{Comma} 2 2 2 2" xfId="13587"/>
    <cellStyle name="{Comma} 2 2 2 3" xfId="13591"/>
    <cellStyle name="{Comma} 2 2 3" xfId="19176"/>
    <cellStyle name="{Comma} 2 2 4" xfId="21727"/>
    <cellStyle name="{Comma} 2 3" xfId="27148"/>
    <cellStyle name="{Comma} 2 3 2" xfId="27150"/>
    <cellStyle name="{Comma} 2 3 3" xfId="27151"/>
    <cellStyle name="{Comma} 2 4" xfId="5977"/>
    <cellStyle name="{Comma} 2 5" xfId="27152"/>
    <cellStyle name="{Comma} 3" xfId="27156"/>
    <cellStyle name="{Comma} 3 2" xfId="27157"/>
    <cellStyle name="{Comma} 3 2 2" xfId="27159"/>
    <cellStyle name="{Comma} 3 2 3" xfId="27161"/>
    <cellStyle name="{Comma} 3 3" xfId="27162"/>
    <cellStyle name="{Comma} 3 4" xfId="27163"/>
    <cellStyle name="{Comma} 4" xfId="25657"/>
    <cellStyle name="{Comma} 5" xfId="25659"/>
    <cellStyle name="{Comma} 6" xfId="27164"/>
    <cellStyle name="{Comma} 7" xfId="27166"/>
    <cellStyle name="{Date}" xfId="27168"/>
    <cellStyle name="{Date} 2" xfId="27171"/>
    <cellStyle name="{Date} 2 2" xfId="9709"/>
    <cellStyle name="{Date} 2 2 2" xfId="9713"/>
    <cellStyle name="{Date} 2 2 2 2" xfId="27172"/>
    <cellStyle name="{Date} 2 2 2 3" xfId="27176"/>
    <cellStyle name="{Date} 2 2 3" xfId="9518"/>
    <cellStyle name="{Date} 2 2 4" xfId="24427"/>
    <cellStyle name="{Date} 2 3" xfId="9725"/>
    <cellStyle name="{Date} 2 3 2" xfId="9727"/>
    <cellStyle name="{Date} 2 3 3" xfId="17034"/>
    <cellStyle name="{Date} 2 4" xfId="27177"/>
    <cellStyle name="{Date} 2 5" xfId="8638"/>
    <cellStyle name="{Date} 3" xfId="27179"/>
    <cellStyle name="{Date} 3 2" xfId="18108"/>
    <cellStyle name="{Date} 3 2 2" xfId="18110"/>
    <cellStyle name="{Date} 3 2 3" xfId="27180"/>
    <cellStyle name="{Date} 3 3" xfId="18112"/>
    <cellStyle name="{Date} 3 4" xfId="8833"/>
    <cellStyle name="{Date} 4" xfId="27181"/>
    <cellStyle name="{Date} 5" xfId="27182"/>
    <cellStyle name="{Date} 6" xfId="27183"/>
    <cellStyle name="{Date} 7" xfId="27184"/>
    <cellStyle name="{Month}" xfId="27185"/>
    <cellStyle name="{Month} 2" xfId="27187"/>
    <cellStyle name="{Month} 2 2" xfId="27188"/>
    <cellStyle name="{Month} 2 2 2" xfId="27189"/>
    <cellStyle name="{Month} 2 2 2 2" xfId="22964"/>
    <cellStyle name="{Month} 2 2 2 3" xfId="8296"/>
    <cellStyle name="{Month} 2 2 3" xfId="18664"/>
    <cellStyle name="{Month} 2 2 4" xfId="18666"/>
    <cellStyle name="{Month} 2 3" xfId="27190"/>
    <cellStyle name="{Month} 2 3 2" xfId="27191"/>
    <cellStyle name="{Month} 2 3 3" xfId="27193"/>
    <cellStyle name="{Month} 2 4" xfId="7576"/>
    <cellStyle name="{Month} 2 5" xfId="27194"/>
    <cellStyle name="{Month} 3" xfId="27195"/>
    <cellStyle name="{Month} 3 2" xfId="16225"/>
    <cellStyle name="{Month} 3 2 2" xfId="16228"/>
    <cellStyle name="{Month} 3 2 3" xfId="27196"/>
    <cellStyle name="{Month} 3 3" xfId="16230"/>
    <cellStyle name="{Month} 3 4" xfId="16234"/>
    <cellStyle name="{Month} 4" xfId="27197"/>
    <cellStyle name="{Month} 5" xfId="27198"/>
    <cellStyle name="{Month} 6" xfId="27199"/>
    <cellStyle name="{Month} 7" xfId="27200"/>
    <cellStyle name="{Percent}" xfId="27202"/>
    <cellStyle name="{Percent} 2" xfId="27203"/>
    <cellStyle name="{Percent} 2 2" xfId="27204"/>
    <cellStyle name="{Percent} 2 2 2" xfId="27205"/>
    <cellStyle name="{Percent} 2 2 2 2" xfId="27206"/>
    <cellStyle name="{Percent} 2 2 2 3" xfId="27207"/>
    <cellStyle name="{Percent} 2 2 3" xfId="4677"/>
    <cellStyle name="{Percent} 2 2 4" xfId="27208"/>
    <cellStyle name="{Percent} 2 3" xfId="2593"/>
    <cellStyle name="{Percent} 2 3 2" xfId="2601"/>
    <cellStyle name="{Percent} 2 3 3" xfId="27211"/>
    <cellStyle name="{Percent} 2 4" xfId="6758"/>
    <cellStyle name="{Percent} 2 5" xfId="27213"/>
    <cellStyle name="{Percent} 3" xfId="27215"/>
    <cellStyle name="{Percent} 3 2" xfId="27216"/>
    <cellStyle name="{Percent} 3 2 2" xfId="27218"/>
    <cellStyle name="{Percent} 3 2 3" xfId="27219"/>
    <cellStyle name="{Percent} 3 3" xfId="27220"/>
    <cellStyle name="{Percent} 3 4" xfId="27221"/>
    <cellStyle name="{Percent} 4" xfId="1343"/>
    <cellStyle name="{Percent} 5" xfId="10600"/>
    <cellStyle name="{Percent} 6" xfId="18341"/>
    <cellStyle name="{Percent} 7" xfId="27223"/>
    <cellStyle name="{Thousand [0]}" xfId="11273"/>
    <cellStyle name="{Thousand [0]} 2" xfId="27224"/>
    <cellStyle name="{Thousand [0]} 2 2" xfId="1941"/>
    <cellStyle name="{Thousand [0]} 2 2 2" xfId="27226"/>
    <cellStyle name="{Thousand [0]} 2 2 2 2" xfId="27228"/>
    <cellStyle name="{Thousand [0]} 2 2 2 3" xfId="27230"/>
    <cellStyle name="{Thousand [0]} 2 2 3" xfId="19612"/>
    <cellStyle name="{Thousand [0]} 2 2 4" xfId="7428"/>
    <cellStyle name="{Thousand [0]} 2 3" xfId="27231"/>
    <cellStyle name="{Thousand [0]} 2 3 2" xfId="27233"/>
    <cellStyle name="{Thousand [0]} 2 3 3" xfId="19615"/>
    <cellStyle name="{Thousand [0]} 2 4" xfId="27235"/>
    <cellStyle name="{Thousand [0]} 2 5" xfId="27237"/>
    <cellStyle name="{Thousand [0]} 3" xfId="27239"/>
    <cellStyle name="{Thousand [0]} 3 2" xfId="27241"/>
    <cellStyle name="{Thousand [0]} 3 2 2" xfId="27243"/>
    <cellStyle name="{Thousand [0]} 3 2 3" xfId="27245"/>
    <cellStyle name="{Thousand [0]} 3 3" xfId="2524"/>
    <cellStyle name="{Thousand [0]} 3 4" xfId="27246"/>
    <cellStyle name="{Thousand [0]} 4" xfId="21085"/>
    <cellStyle name="{Thousand [0]} 5" xfId="27247"/>
    <cellStyle name="{Thousand [0]} 6" xfId="2387"/>
    <cellStyle name="{Thousand [0]} 7" xfId="7758"/>
    <cellStyle name="{Thousand}" xfId="24348"/>
    <cellStyle name="{Thousand} 2" xfId="27249"/>
    <cellStyle name="{Thousand} 2 2" xfId="27252"/>
    <cellStyle name="{Thousand} 2 2 2" xfId="27253"/>
    <cellStyle name="{Thousand} 2 2 2 2" xfId="818"/>
    <cellStyle name="{Thousand} 2 2 2 3" xfId="27254"/>
    <cellStyle name="{Thousand} 2 2 3" xfId="27255"/>
    <cellStyle name="{Thousand} 2 2 4" xfId="27256"/>
    <cellStyle name="{Thousand} 2 3" xfId="20612"/>
    <cellStyle name="{Thousand} 2 3 2" xfId="25995"/>
    <cellStyle name="{Thousand} 2 3 3" xfId="25997"/>
    <cellStyle name="{Thousand} 2 4" xfId="27257"/>
    <cellStyle name="{Thousand} 2 5" xfId="9795"/>
    <cellStyle name="{Thousand} 3" xfId="27258"/>
    <cellStyle name="{Thousand} 3 2" xfId="20863"/>
    <cellStyle name="{Thousand} 3 2 2" xfId="20868"/>
    <cellStyle name="{Thousand} 3 2 3" xfId="20871"/>
    <cellStyle name="{Thousand} 3 3" xfId="14928"/>
    <cellStyle name="{Thousand} 3 4" xfId="27260"/>
    <cellStyle name="{Thousand} 4" xfId="27261"/>
    <cellStyle name="{Thousand} 5" xfId="27262"/>
    <cellStyle name="{Thousand} 6" xfId="2280"/>
    <cellStyle name="{Thousand} 7" xfId="27264"/>
    <cellStyle name="{Z'0000(1 dec)}" xfId="16037"/>
    <cellStyle name="{Z'0000(1 dec)} 2" xfId="16041"/>
    <cellStyle name="{Z'0000(1 dec)} 2 2" xfId="22848"/>
    <cellStyle name="{Z'0000(1 dec)} 2 2 2" xfId="22851"/>
    <cellStyle name="{Z'0000(1 dec)} 2 2 2 2" xfId="22853"/>
    <cellStyle name="{Z'0000(1 dec)} 2 2 2 3" xfId="14728"/>
    <cellStyle name="{Z'0000(1 dec)} 2 2 3" xfId="22855"/>
    <cellStyle name="{Z'0000(1 dec)} 2 2 4" xfId="7334"/>
    <cellStyle name="{Z'0000(1 dec)} 2 3" xfId="27266"/>
    <cellStyle name="{Z'0000(1 dec)} 2 3 2" xfId="27268"/>
    <cellStyle name="{Z'0000(1 dec)} 2 3 3" xfId="27269"/>
    <cellStyle name="{Z'0000(1 dec)} 2 4" xfId="27270"/>
    <cellStyle name="{Z'0000(1 dec)} 2 5" xfId="27271"/>
    <cellStyle name="{Z'0000(1 dec)} 3" xfId="27273"/>
    <cellStyle name="{Z'0000(1 dec)} 3 2" xfId="27276"/>
    <cellStyle name="{Z'0000(1 dec)} 3 2 2" xfId="27277"/>
    <cellStyle name="{Z'0000(1 dec)} 3 2 3" xfId="27278"/>
    <cellStyle name="{Z'0000(1 dec)} 3 3" xfId="27279"/>
    <cellStyle name="{Z'0000(1 dec)} 3 4" xfId="27280"/>
    <cellStyle name="{Z'0000(1 dec)} 4" xfId="14327"/>
    <cellStyle name="{Z'0000(1 dec)} 5" xfId="27281"/>
    <cellStyle name="{Z'0000(1 dec)} 6" xfId="22899"/>
    <cellStyle name="{Z'0000(1 dec)} 7" xfId="22901"/>
    <cellStyle name="{Z'0000(4 dec)}" xfId="27283"/>
    <cellStyle name="{Z'0000(4 dec)} 2" xfId="27285"/>
    <cellStyle name="{Z'0000(4 dec)} 2 2" xfId="27288"/>
    <cellStyle name="{Z'0000(4 dec)} 2 2 2" xfId="27289"/>
    <cellStyle name="{Z'0000(4 dec)} 2 2 2 2" xfId="27292"/>
    <cellStyle name="{Z'0000(4 dec)} 2 2 2 3" xfId="27293"/>
    <cellStyle name="{Z'0000(4 dec)} 2 2 3" xfId="24263"/>
    <cellStyle name="{Z'0000(4 dec)} 2 2 4" xfId="27294"/>
    <cellStyle name="{Z'0000(4 dec)} 2 3" xfId="27296"/>
    <cellStyle name="{Z'0000(4 dec)} 2 3 2" xfId="24030"/>
    <cellStyle name="{Z'0000(4 dec)} 2 3 3" xfId="8202"/>
    <cellStyle name="{Z'0000(4 dec)} 2 4" xfId="27297"/>
    <cellStyle name="{Z'0000(4 dec)} 2 5" xfId="17772"/>
    <cellStyle name="{Z'0000(4 dec)} 3" xfId="27299"/>
    <cellStyle name="{Z'0000(4 dec)} 3 2" xfId="27301"/>
    <cellStyle name="{Z'0000(4 dec)} 3 2 2" xfId="27302"/>
    <cellStyle name="{Z'0000(4 dec)} 3 2 3" xfId="27303"/>
    <cellStyle name="{Z'0000(4 dec)} 3 3" xfId="27304"/>
    <cellStyle name="{Z'0000(4 dec)} 3 4" xfId="27305"/>
    <cellStyle name="{Z'0000(4 dec)} 4" xfId="27307"/>
    <cellStyle name="{Z'0000(4 dec)} 5" xfId="27310"/>
    <cellStyle name="{Z'0000(4 dec)} 6" xfId="16789"/>
    <cellStyle name="{Z'0000(4 dec)} 7" xfId="21046"/>
    <cellStyle name="´Þ·¯" xfId="27312"/>
    <cellStyle name="´Þ·¯ 2" xfId="27298"/>
    <cellStyle name="¤@¯ë_#0436s 0  (2)_A_T6in RMB(SUM) (2)(2) Ra:??ÄÍ“–y?" xfId="27313"/>
    <cellStyle name="¤d¤À¦ì [0]" xfId="27314"/>
    <cellStyle name="¤d¤À¦ì [0] 2" xfId="27315"/>
    <cellStyle name="¤d¤À¦ì [0] 2 2" xfId="10798"/>
    <cellStyle name="¤d¤À¦ì [0] 2 2 2" xfId="27316"/>
    <cellStyle name="¤d¤À¦ì [0] 2 2 2 2" xfId="27317"/>
    <cellStyle name="¤d¤À¦ì [0] 2 2 2 3" xfId="27318"/>
    <cellStyle name="¤d¤À¦ì [0] 2 2 3" xfId="27319"/>
    <cellStyle name="¤d¤À¦ì [0] 2 2 4" xfId="27320"/>
    <cellStyle name="¤d¤À¦ì [0] 2 3" xfId="1178"/>
    <cellStyle name="¤d¤À¦ì [0] 2 3 2" xfId="1775"/>
    <cellStyle name="¤d¤À¦ì [0] 2 3 3" xfId="11040"/>
    <cellStyle name="¤d¤À¦ì [0] 2 4" xfId="11085"/>
    <cellStyle name="¤d¤À¦ì [0] 2 5" xfId="1204"/>
    <cellStyle name="¤d¤À¦ì [0] 3" xfId="27321"/>
    <cellStyle name="¤d¤À¦ì [0] 3 2" xfId="20164"/>
    <cellStyle name="¤d¤À¦ì [0] 3 2 2" xfId="23025"/>
    <cellStyle name="¤d¤À¦ì [0] 3 2 3" xfId="4609"/>
    <cellStyle name="¤d¤À¦ì [0] 3 3" xfId="27322"/>
    <cellStyle name="¤d¤À¦ì [0] 3 4" xfId="27323"/>
    <cellStyle name="¤d¤À¦ì [0] 4" xfId="8642"/>
    <cellStyle name="¤d¤À¦ì [0] 5" xfId="27324"/>
    <cellStyle name="¤d¤À¦ì [0] 6" xfId="8026"/>
    <cellStyle name="¤d¤À¦ì [0] 7" xfId="27325"/>
    <cellStyle name="¤d¤À¦ì[0]_Acct 103 (2))De" xfId="5118"/>
    <cellStyle name="¤d¤À¦ì_Acct 103 (2)VC2" xfId="27326"/>
    <cellStyle name="¤wÂsÄý¹Lªº¶W³sµ²" xfId="18053"/>
    <cellStyle name="¤wÂsÄý¹Lªº¶W³sµ² 2" xfId="27327"/>
    <cellStyle name="¥Vn¥VC¥Vp[¥V¥A¥V¡°¥VN" xfId="27329"/>
    <cellStyle name="¥Vn¥VC¥Vp[¥V¥A¥V¡°¥VN 2" xfId="27331"/>
    <cellStyle name="¥Vn¥VC¥Vp[¥V¥A¥V¡°¥VN 2 2" xfId="26718"/>
    <cellStyle name="¥Vn¥VC¥Vp[¥V¥A¥V¡°¥VN 2 2 2" xfId="24369"/>
    <cellStyle name="¥Vn¥VC¥Vp[¥V¥A¥V¡°¥VN 2 2 2 2" xfId="24371"/>
    <cellStyle name="¥Vn¥VC¥Vp[¥V¥A¥V¡°¥VN 2 2 2 3" xfId="7082"/>
    <cellStyle name="¥Vn¥VC¥Vp[¥V¥A¥V¡°¥VN 2 2 3" xfId="19775"/>
    <cellStyle name="¥Vn¥VC¥Vp[¥V¥A¥V¡°¥VN 2 2 4" xfId="27333"/>
    <cellStyle name="¥Vn¥VC¥Vp[¥V¥A¥V¡°¥VN 2 3" xfId="27335"/>
    <cellStyle name="¥Vn¥VC¥Vp[¥V¥A¥V¡°¥VN 2 3 2" xfId="24217"/>
    <cellStyle name="¥Vn¥VC¥Vp[¥V¥A¥V¡°¥VN 2 3 3" xfId="24219"/>
    <cellStyle name="¥Vn¥VC¥Vp[¥V¥A¥V¡°¥VN 2 4" xfId="27337"/>
    <cellStyle name="¥Vn¥VC¥Vp[¥V¥A¥V¡°¥VN 2 5" xfId="8653"/>
    <cellStyle name="¥Vn¥VC¥Vp[¥V¥A¥V¡°¥VN 3" xfId="16359"/>
    <cellStyle name="¥Vn¥VC¥Vp[¥V¥A¥V¡°¥VN 3 2" xfId="27338"/>
    <cellStyle name="¥Vn¥VC¥Vp[¥V¥A¥V¡°¥VN 3 2 2" xfId="27340"/>
    <cellStyle name="¥Vn¥VC¥Vp[¥V¥A¥V¡°¥VN 3 2 3" xfId="27342"/>
    <cellStyle name="¥Vn¥VC¥Vp[¥V¥A¥V¡°¥VN 3 3" xfId="27343"/>
    <cellStyle name="¥Vn¥VC¥Vp[¥V¥A¥V¡°¥VN 3 4" xfId="27344"/>
    <cellStyle name="¥Vn¥VC¥Vp[¥V¥A¥V¡°¥VN 4" xfId="23617"/>
    <cellStyle name="¥Vn¥VC¥Vp[¥V¥A¥V¡°¥VN 5" xfId="26038"/>
    <cellStyle name="¥Vn¥VC¥Vp[¥V¥A¥V¡°¥VN 6" xfId="27345"/>
    <cellStyle name="¥Vn¥VC¥Vp[¥V¥A¥V¡°¥VN 7" xfId="27347"/>
    <cellStyle name="=C:\WINDOWS\SYSTEM32\COMMAND.COM" xfId="1432"/>
    <cellStyle name="=C:\WINDOWS\SYSTEM32\COMMAND.COM 2" xfId="27350"/>
    <cellStyle name="=C:\WINDOWS\SYSTEM32\COMMAND.COM 2 2" xfId="24114"/>
    <cellStyle name="=C:\WINDOWS\SYSTEM32\COMMAND.COM 3" xfId="27352"/>
    <cellStyle name="=C:\WINDOWS\SYSTEM32\COMMAND.COM 3 2" xfId="13812"/>
    <cellStyle name="=C:\WINDOWS\SYSTEM32\COMMAND.COM 4" xfId="27354"/>
    <cellStyle name="=C:\WINDOWS\SYSTEM32\COMMAND.COM 5" xfId="27357"/>
    <cellStyle name="±êÌâ" xfId="15310"/>
    <cellStyle name="±êÌâ 1" xfId="27360"/>
    <cellStyle name="±êÌâ 1 2" xfId="27362"/>
    <cellStyle name="±êÌâ 1 3" xfId="27366"/>
    <cellStyle name="±êÌâ 2" xfId="15312"/>
    <cellStyle name="±êÌâ 2 2" xfId="27369"/>
    <cellStyle name="±êÌâ 2 3" xfId="14984"/>
    <cellStyle name="±êÌâ 3" xfId="27373"/>
    <cellStyle name="±êÌâ 3 2" xfId="27375"/>
    <cellStyle name="±êÌâ 3 3" xfId="14986"/>
    <cellStyle name="±êÌâ 4" xfId="7838"/>
    <cellStyle name="±êÌâ 4 2" xfId="3069"/>
    <cellStyle name="±êÌâ 4 3" xfId="27377"/>
    <cellStyle name="±êÌâ 5" xfId="23218"/>
    <cellStyle name="±êÌâ 6" xfId="27379"/>
    <cellStyle name="»ã×Ü" xfId="17569"/>
    <cellStyle name="»ã×Ü 2" xfId="15918"/>
    <cellStyle name="»ã×Ü 3" xfId="13675"/>
    <cellStyle name="»ã×Ü 3 2" xfId="27380"/>
    <cellStyle name="»ã×Ü 3 2 2" xfId="27381"/>
    <cellStyle name="»ã×Ü 3 2 2 2" xfId="27382"/>
    <cellStyle name="»ã×Ü 3 2 2 3" xfId="27383"/>
    <cellStyle name="»ã×Ü 3 2 3" xfId="27385"/>
    <cellStyle name="»ã×Ü 3 2 3 2" xfId="27386"/>
    <cellStyle name="»ã×Ü 3 2 3 3" xfId="27387"/>
    <cellStyle name="»ã×Ü 3 2 4" xfId="27389"/>
    <cellStyle name="»ã×Ü 3 2 4 2" xfId="27390"/>
    <cellStyle name="»ã×Ü 3 2 4 3" xfId="27391"/>
    <cellStyle name="»ã×Ü 3 2 4 4" xfId="26784"/>
    <cellStyle name="»ã×Ü 3 2 5" xfId="21345"/>
    <cellStyle name="»ã×Ü 3 2 5 2" xfId="16380"/>
    <cellStyle name="»ã×Ü 3 2 5 3" xfId="27392"/>
    <cellStyle name="»ã×Ü 3 2 6" xfId="27393"/>
    <cellStyle name="»ã×Ü 3 3" xfId="27394"/>
    <cellStyle name="»ã×Ü 3 3 2" xfId="27395"/>
    <cellStyle name="»ã×Ü 3 3 3" xfId="27396"/>
    <cellStyle name="»ã×Ü 3 4" xfId="1035"/>
    <cellStyle name="»ã×Ü 3 4 2" xfId="1040"/>
    <cellStyle name="»ã×Ü 3 4 3" xfId="27397"/>
    <cellStyle name="»ã×Ü 3 4 4" xfId="27398"/>
    <cellStyle name="»ã×Ü 3 5" xfId="1053"/>
    <cellStyle name="»ã×Ü 3 5 2" xfId="1057"/>
    <cellStyle name="»ã×Ü 3 5 3" xfId="27399"/>
    <cellStyle name="»ã×Ü 3 6" xfId="618"/>
    <cellStyle name="×¢ÊÍ" xfId="5717"/>
    <cellStyle name="×¢ÊÍ 2" xfId="27400"/>
    <cellStyle name="×¢ÊÍ 3" xfId="27401"/>
    <cellStyle name="×¢ÊÍ 3 2" xfId="27402"/>
    <cellStyle name="×¢ÊÍ 3 2 2" xfId="27403"/>
    <cellStyle name="×¢ÊÍ 3 2 2 2" xfId="27404"/>
    <cellStyle name="×¢ÊÍ 3 2 2 3" xfId="22435"/>
    <cellStyle name="×¢ÊÍ 3 2 2 4" xfId="22438"/>
    <cellStyle name="×¢ÊÍ 3 2 3" xfId="27405"/>
    <cellStyle name="×¢ÊÍ 3 2 3 2" xfId="27406"/>
    <cellStyle name="×¢ÊÍ 3 2 3 3" xfId="22463"/>
    <cellStyle name="×¢ÊÍ 3 2 3 4" xfId="27407"/>
    <cellStyle name="×¢ÊÍ 3 2 4" xfId="27409"/>
    <cellStyle name="×¢ÊÍ 3 2 4 2" xfId="27410"/>
    <cellStyle name="×¢ÊÍ 3 2 4 3" xfId="27411"/>
    <cellStyle name="×¢ÊÍ 3 2 4 4" xfId="21995"/>
    <cellStyle name="×¢ÊÍ 3 2 5" xfId="14946"/>
    <cellStyle name="×¢ÊÍ 3 2 5 2" xfId="17211"/>
    <cellStyle name="×¢ÊÍ 3 2 5 3" xfId="6739"/>
    <cellStyle name="×¢ÊÍ 3 2 5 4" xfId="27414"/>
    <cellStyle name="×¢ÊÍ 3 2 6" xfId="11507"/>
    <cellStyle name="×¢ÊÍ 3 2 7" xfId="17218"/>
    <cellStyle name="×¢ÊÍ 3 3" xfId="27417"/>
    <cellStyle name="×¢ÊÍ 3 3 2" xfId="27420"/>
    <cellStyle name="×¢ÊÍ 3 3 3" xfId="27421"/>
    <cellStyle name="×¢ÊÍ 3 3 4" xfId="27422"/>
    <cellStyle name="×¢ÊÍ 3 4" xfId="27423"/>
    <cellStyle name="×¢ÊÍ 3 4 2" xfId="23246"/>
    <cellStyle name="×¢ÊÍ 3 4 3" xfId="20562"/>
    <cellStyle name="×¢ÊÍ 3 4 4" xfId="27424"/>
    <cellStyle name="×¢ÊÍ 3 5" xfId="10450"/>
    <cellStyle name="×¢ÊÍ 3 5 2" xfId="10451"/>
    <cellStyle name="×¢ÊÍ 3 5 3" xfId="10459"/>
    <cellStyle name="×¢ÊÍ 3 5 4" xfId="27425"/>
    <cellStyle name="×¢ÊÍ 3 6" xfId="27428"/>
    <cellStyle name="×¢ÊÍ 3 6 2" xfId="27429"/>
    <cellStyle name="×¢ÊÍ 3 6 3" xfId="27430"/>
    <cellStyle name="×¢ÊÍ 3 6 4" xfId="27431"/>
    <cellStyle name="×¢ÊÍ 3 7" xfId="27432"/>
    <cellStyle name="×¢ÊÍ 3 8" xfId="27433"/>
    <cellStyle name="°íÁ¤¼Ò¼ýÁ¡" xfId="27434"/>
    <cellStyle name="°íÁ¤¼Ò¼ýÁ¡ 2" xfId="27435"/>
    <cellStyle name="°íÁ¤Ãâ·Â1" xfId="22467"/>
    <cellStyle name="°íÁ¤Ãâ·Â1 2" xfId="27412"/>
    <cellStyle name="°íÁ¤Ãâ·Â2" xfId="6587"/>
    <cellStyle name="°íÁ¤Ãâ·Â2 2" xfId="6740"/>
    <cellStyle name="¶W³sµ²" xfId="27436"/>
    <cellStyle name="¶W³sµ² 2" xfId="27437"/>
    <cellStyle name="¶W³sµ² 2 2" xfId="4740"/>
    <cellStyle name="¶W³sµ² 2 2 2" xfId="27438"/>
    <cellStyle name="¶W³sµ² 2 2 2 2" xfId="27439"/>
    <cellStyle name="¶W³sµ² 2 2 2 3" xfId="27440"/>
    <cellStyle name="¶W³sµ² 2 2 3" xfId="12140"/>
    <cellStyle name="¶W³sµ² 2 2 4" xfId="27442"/>
    <cellStyle name="¶W³sµ² 2 3" xfId="4860"/>
    <cellStyle name="¶W³sµ² 2 3 2" xfId="27445"/>
    <cellStyle name="¶W³sµ² 2 3 3" xfId="12148"/>
    <cellStyle name="¶W³sµ² 2 4" xfId="4943"/>
    <cellStyle name="¶W³sµ² 2 5" xfId="5022"/>
    <cellStyle name="¶W³sµ² 3" xfId="27449"/>
    <cellStyle name="¶W³sµ² 3 2" xfId="1123"/>
    <cellStyle name="¶W³sµ² 3 2 2" xfId="27450"/>
    <cellStyle name="¶W³sµ² 3 2 3" xfId="27451"/>
    <cellStyle name="¶W³sµ² 3 3" xfId="5471"/>
    <cellStyle name="¶W³sµ² 3 4" xfId="5557"/>
    <cellStyle name="¶W³sµ² 4" xfId="27452"/>
    <cellStyle name="¶W³sµ² 5" xfId="7247"/>
    <cellStyle name="¶W³sµ² 6" xfId="27453"/>
    <cellStyle name="¶W³sµ² 7" xfId="27454"/>
    <cellStyle name="¶W³sµ²_Sheet2" xfId="15215"/>
    <cellStyle name="‡" xfId="27455"/>
    <cellStyle name="‡ 2" xfId="27456"/>
    <cellStyle name="‡ 3" xfId="27457"/>
    <cellStyle name="‡ 4" xfId="3106"/>
    <cellStyle name="\¦ÏÝÌnCp[N" xfId="27458"/>
    <cellStyle name="\¦ÏÝÌnCp[N 1" xfId="24021"/>
    <cellStyle name="\¦ÏÝÌnCp[N 1 2" xfId="2941"/>
    <cellStyle name="\¦ÏÝÌnCp[N 2" xfId="27459"/>
    <cellStyle name="\¦ÏÝÌnCp[N 2 2" xfId="27460"/>
    <cellStyle name="\¦ÏÝÌnCp[N 2 2 2" xfId="16861"/>
    <cellStyle name="\¦ÏÝÌnCp[N 3" xfId="27461"/>
    <cellStyle name="\¦ÏÝÌnCp[N 4" xfId="26588"/>
    <cellStyle name="\¦ÏÝÌnCp[N_长越调整分录" xfId="24581"/>
    <cellStyle name="fEñY [0.00]_Region Orders (2)" xfId="11232"/>
    <cellStyle name="fEñY_Region Orders (2)" xfId="27462"/>
    <cellStyle name="nCp[N" xfId="27464"/>
    <cellStyle name="nCp[N 2" xfId="17321"/>
    <cellStyle name="nCp[N 2 2" xfId="17323"/>
    <cellStyle name="nCp[N 3" xfId="17325"/>
    <cellStyle name="nCp[N 3 2" xfId="17327"/>
    <cellStyle name="nCp[N 4" xfId="17329"/>
    <cellStyle name="W_DC" xfId="27465"/>
    <cellStyle name="0%" xfId="27466"/>
    <cellStyle name="0% 2" xfId="14043"/>
    <cellStyle name="0% 2 2" xfId="14045"/>
    <cellStyle name="0% 2 2 2" xfId="24550"/>
    <cellStyle name="0% 2 2 2 2" xfId="24552"/>
    <cellStyle name="0% 2 2 2 3" xfId="9254"/>
    <cellStyle name="0% 2 2 3" xfId="27467"/>
    <cellStyle name="0% 2 2 4" xfId="27469"/>
    <cellStyle name="0% 2 3" xfId="27472"/>
    <cellStyle name="0% 2 3 2" xfId="27473"/>
    <cellStyle name="0% 2 3 3" xfId="27475"/>
    <cellStyle name="0% 2 4" xfId="20960"/>
    <cellStyle name="0% 2 5" xfId="16079"/>
    <cellStyle name="0% 3" xfId="14047"/>
    <cellStyle name="0% 3 2" xfId="14049"/>
    <cellStyle name="0% 3 2 2" xfId="27477"/>
    <cellStyle name="0% 3 2 3" xfId="27478"/>
    <cellStyle name="0% 3 3" xfId="27479"/>
    <cellStyle name="0% 3 4" xfId="27480"/>
    <cellStyle name="0% 4" xfId="14051"/>
    <cellStyle name="0% 5" xfId="27481"/>
    <cellStyle name="0% 6" xfId="12466"/>
    <cellStyle name="0% 7" xfId="17914"/>
    <cellStyle name="0%_Sheet2" xfId="19301"/>
    <cellStyle name="0,0 _x000a_NA _x000a_ 3" xfId="85"/>
    <cellStyle name="0,0_x000a__x000a_NA_x000a__x000a_" xfId="7810"/>
    <cellStyle name="0,0_x000a__x000a_NA_x000a__x000a_ 2" xfId="22039"/>
    <cellStyle name="0,0_x000a__x000a_NA_x000a__x000a_ 2 2" xfId="27482"/>
    <cellStyle name="0,0_x000a__x000a_NA_x000a__x000a_ 2 2 2" xfId="27483"/>
    <cellStyle name="0,0_x000a__x000a_NA_x000a__x000a_ 2 2 2 2" xfId="27485"/>
    <cellStyle name="0,0_x000a__x000a_NA_x000a__x000a_ 2 2 2 3" xfId="27487"/>
    <cellStyle name="0,0_x000a__x000a_NA_x000a__x000a_ 2 2 3" xfId="27489"/>
    <cellStyle name="0,0_x000a__x000a_NA_x000a__x000a_ 2 2 4" xfId="13455"/>
    <cellStyle name="0,0_x000a__x000a_NA_x000a__x000a_ 2 3" xfId="27490"/>
    <cellStyle name="0,0_x000a__x000a_NA_x000a__x000a_ 2 3 2" xfId="27492"/>
    <cellStyle name="0,0_x000a__x000a_NA_x000a__x000a_ 2 3 3" xfId="27493"/>
    <cellStyle name="0,0_x000a__x000a_NA_x000a__x000a_ 2 4" xfId="27494"/>
    <cellStyle name="0,0_x000a__x000a_NA_x000a__x000a_ 2 5" xfId="11404"/>
    <cellStyle name="0,0_x000a__x000a_NA_x000a__x000a_ 3" xfId="27124"/>
    <cellStyle name="0,0_x000a__x000a_NA_x000a__x000a_ 3 2" xfId="25988"/>
    <cellStyle name="0,0_x000a__x000a_NA_x000a__x000a_ 3 2 2" xfId="27495"/>
    <cellStyle name="0,0_x000a__x000a_NA_x000a__x000a_ 3 2 3" xfId="27497"/>
    <cellStyle name="0,0_x000a__x000a_NA_x000a__x000a_ 3 3" xfId="27498"/>
    <cellStyle name="0,0_x000a__x000a_NA_x000a__x000a_ 3 4" xfId="4607"/>
    <cellStyle name="0,0_x000a__x000a_NA_x000a__x000a_ 4" xfId="27500"/>
    <cellStyle name="0,0_x000a__x000a_NA_x000a__x000a_ 5" xfId="27501"/>
    <cellStyle name="0,0_x000a__x000a_NA_x000a__x000a_ 6" xfId="27502"/>
    <cellStyle name="0,0_x000a__x000a_NA_x000a__x000a_ 7" xfId="17028"/>
    <cellStyle name="0,0_x000d__x000a_NA_x000d__x000a_" xfId="18"/>
    <cellStyle name="0,0_x000d__x000a_NA_x000d__x000a_ 2" xfId="87"/>
    <cellStyle name="0,0_x000d__x000a_NA_x000d__x000a_ 2 2" xfId="27505"/>
    <cellStyle name="0,0_x000d__x000a_NA_x000d__x000a_ 2 3" xfId="22134"/>
    <cellStyle name="0,0_x000d__x000a_NA_x000d__x000a_ 2 4" xfId="27504"/>
    <cellStyle name="0,0_x000d__x000a_NA_x000d__x000a_ 3" xfId="86"/>
    <cellStyle name="0,0_x000d__x000a_NA_x000d__x000a_ 3 2" xfId="27507"/>
    <cellStyle name="0,0_x000d__x000a_NA_x000d__x000a_ 3 3" xfId="27506"/>
    <cellStyle name="0,0_x000d__x000a_NA_x000d__x000a_ 4" xfId="20"/>
    <cellStyle name="0,0_x000d__x000a_NA_x000d__x000a_ 4 2" xfId="13421"/>
    <cellStyle name="0,0_x000d__x000a_NA_x000d__x000a_ 5" xfId="88"/>
    <cellStyle name="0,0_x000d__x000a_NA_x000d__x000a_ 5 2" xfId="3672"/>
    <cellStyle name="0,0_x000d__x000a_NA_x000d__x000a_ 6" xfId="27508"/>
    <cellStyle name="0,0_x000d__x000a_NA_x000d__x000a_ 7" xfId="27509"/>
    <cellStyle name="0,0_x000d__x000a_NA_x000d__x000a_ 8" xfId="19540"/>
    <cellStyle name="0,0_x005f_x000d__x005f_x000a_NA_x005f_x000d__x005f_x000a_" xfId="89"/>
    <cellStyle name="0.0%" xfId="27510"/>
    <cellStyle name="0.0% 2" xfId="1927"/>
    <cellStyle name="0.0% 2 2" xfId="1955"/>
    <cellStyle name="0.0% 2 2 2" xfId="1958"/>
    <cellStyle name="0.0% 2 2 2 2" xfId="5385"/>
    <cellStyle name="0.0% 2 2 2 3" xfId="2050"/>
    <cellStyle name="0.0% 2 2 3" xfId="27511"/>
    <cellStyle name="0.0% 2 2 4" xfId="27513"/>
    <cellStyle name="0.0% 2 3" xfId="27515"/>
    <cellStyle name="0.0% 2 3 2" xfId="27516"/>
    <cellStyle name="0.0% 2 3 3" xfId="27517"/>
    <cellStyle name="0.0% 2 4" xfId="27519"/>
    <cellStyle name="0.0% 2 5" xfId="27520"/>
    <cellStyle name="0.0% 3" xfId="27521"/>
    <cellStyle name="0.0% 3 2" xfId="27523"/>
    <cellStyle name="0.0% 3 2 2" xfId="27525"/>
    <cellStyle name="0.0% 3 2 3" xfId="5783"/>
    <cellStyle name="0.0% 3 3" xfId="4368"/>
    <cellStyle name="0.0% 3 4" xfId="27527"/>
    <cellStyle name="0.0% 4" xfId="27529"/>
    <cellStyle name="0.0% 5" xfId="22712"/>
    <cellStyle name="0.0% 6" xfId="27530"/>
    <cellStyle name="0.0% 7" xfId="27532"/>
    <cellStyle name="0.0%_Sheet2" xfId="27535"/>
    <cellStyle name="0.00%" xfId="1099"/>
    <cellStyle name="0.00% 2" xfId="8018"/>
    <cellStyle name="0.00% 2 2" xfId="27536"/>
    <cellStyle name="0.00% 2 2 2" xfId="27537"/>
    <cellStyle name="0.00% 2 2 2 2" xfId="27538"/>
    <cellStyle name="0.00% 2 2 2 3" xfId="22731"/>
    <cellStyle name="0.00% 2 2 3" xfId="10463"/>
    <cellStyle name="0.00% 2 2 4" xfId="27539"/>
    <cellStyle name="0.00% 2 3" xfId="27105"/>
    <cellStyle name="0.00% 2 3 2" xfId="27540"/>
    <cellStyle name="0.00% 2 3 3" xfId="27543"/>
    <cellStyle name="0.00% 2 4" xfId="27548"/>
    <cellStyle name="0.00% 2 5" xfId="27550"/>
    <cellStyle name="0.00% 3" xfId="19295"/>
    <cellStyle name="0.00% 3 2" xfId="27551"/>
    <cellStyle name="0.00% 3 2 2" xfId="27552"/>
    <cellStyle name="0.00% 3 2 3" xfId="27553"/>
    <cellStyle name="0.00% 3 3" xfId="27554"/>
    <cellStyle name="0.00% 3 4" xfId="27555"/>
    <cellStyle name="0.00% 4" xfId="18772"/>
    <cellStyle name="0.00% 5" xfId="18776"/>
    <cellStyle name="0.00% 6" xfId="3027"/>
    <cellStyle name="0.00% 7" xfId="22425"/>
    <cellStyle name="0.00%_Sheet2" xfId="27556"/>
    <cellStyle name="00" xfId="27557"/>
    <cellStyle name="00 2" xfId="27559"/>
    <cellStyle name="00 2 2" xfId="27491"/>
    <cellStyle name="00 3" xfId="15998"/>
    <cellStyle name="00 3 2" xfId="27499"/>
    <cellStyle name="00 4" xfId="27562"/>
    <cellStyle name="00 5" xfId="9693"/>
    <cellStyle name="00 6" xfId="9710"/>
    <cellStyle name="00 6 2" xfId="9714"/>
    <cellStyle name="¼ÆËã" xfId="12378"/>
    <cellStyle name="¼ÆËã 2" xfId="12383"/>
    <cellStyle name="¼ÆËã 3" xfId="7486"/>
    <cellStyle name="¼ÆËã 3 2" xfId="27563"/>
    <cellStyle name="¼ÆËã 3 2 2" xfId="27565"/>
    <cellStyle name="¼ÆËã 3 2 2 2" xfId="27567"/>
    <cellStyle name="¼ÆËã 3 2 2 3" xfId="27569"/>
    <cellStyle name="¼ÆËã 3 2 2 4" xfId="27570"/>
    <cellStyle name="¼ÆËã 3 2 3" xfId="23082"/>
    <cellStyle name="¼ÆËã 3 2 3 2" xfId="23086"/>
    <cellStyle name="¼ÆËã 3 2 3 3" xfId="27571"/>
    <cellStyle name="¼ÆËã 3 2 3 4" xfId="27572"/>
    <cellStyle name="¼ÆËã 3 2 4" xfId="1503"/>
    <cellStyle name="¼ÆËã 3 2 4 2" xfId="12172"/>
    <cellStyle name="¼ÆËã 3 2 4 3" xfId="27573"/>
    <cellStyle name="¼ÆËã 3 2 4 4" xfId="27574"/>
    <cellStyle name="¼ÆËã 3 2 5" xfId="8424"/>
    <cellStyle name="¼ÆËã 3 2 5 2" xfId="1903"/>
    <cellStyle name="¼ÆËã 3 2 5 3" xfId="27575"/>
    <cellStyle name="¼ÆËã 3 2 5 4" xfId="27576"/>
    <cellStyle name="¼ÆËã 3 2 6" xfId="27577"/>
    <cellStyle name="¼ÆËã 3 2 7" xfId="15410"/>
    <cellStyle name="¼ÆËã 3 3" xfId="27578"/>
    <cellStyle name="¼ÆËã 3 3 2" xfId="27580"/>
    <cellStyle name="¼ÆËã 3 3 3" xfId="26332"/>
    <cellStyle name="¼ÆËã 3 3 4" xfId="26335"/>
    <cellStyle name="¼ÆËã 3 4" xfId="27582"/>
    <cellStyle name="¼ÆËã 3 4 2" xfId="27584"/>
    <cellStyle name="¼ÆËã 3 4 3" xfId="23172"/>
    <cellStyle name="¼ÆËã 3 4 4" xfId="27586"/>
    <cellStyle name="¼ÆËã 3 5" xfId="27588"/>
    <cellStyle name="¼ÆËã 3 5 2" xfId="27590"/>
    <cellStyle name="¼ÆËã 3 5 3" xfId="27592"/>
    <cellStyle name="¼ÆËã 3 5 4" xfId="12567"/>
    <cellStyle name="¼ÆËã 3 6" xfId="27595"/>
    <cellStyle name="¼ÆËã 3 7" xfId="27597"/>
    <cellStyle name="¼ì²éµ¥Ôª¸ñ" xfId="27598"/>
    <cellStyle name="¼ì²éµ¥Ôª¸ñ 2" xfId="27599"/>
    <cellStyle name="¼ì²éµ¥Ôª¸ñ 3" xfId="26456"/>
    <cellStyle name="¼ýÀÚ(R)" xfId="27600"/>
    <cellStyle name="¼ýÀÚ(R) 2" xfId="27601"/>
    <cellStyle name="½âÊÍÐÔÎÄ±¾" xfId="27602"/>
    <cellStyle name="½âÊÍÐÔÎÄ±¾ 2" xfId="7343"/>
    <cellStyle name="½âÊÍÐÔÎÄ±¾ 3" xfId="4085"/>
    <cellStyle name="¾¯¸æÎÄ±¾" xfId="27603"/>
    <cellStyle name="¾¯¸æÎÄ±¾ 2" xfId="27604"/>
    <cellStyle name="¾¯¸æÎÄ±¾ 3" xfId="21520"/>
    <cellStyle name="20% - Accent1 2" xfId="24173"/>
    <cellStyle name="20% - Accent1 2 2" xfId="24175"/>
    <cellStyle name="20% - Accent1 2 3" xfId="24179"/>
    <cellStyle name="20% - Accent1 3" xfId="27606"/>
    <cellStyle name="20% - Accent1 4" xfId="27605"/>
    <cellStyle name="20% - Accent2 2" xfId="20993"/>
    <cellStyle name="20% - Accent2 2 2" xfId="20996"/>
    <cellStyle name="20% - Accent2 2 3" xfId="27610"/>
    <cellStyle name="20% - Accent2 3" xfId="20999"/>
    <cellStyle name="20% - Accent2 4" xfId="27609"/>
    <cellStyle name="20% - Accent3 2" xfId="27613"/>
    <cellStyle name="20% - Accent3 2 2" xfId="13226"/>
    <cellStyle name="20% - Accent3 2 3" xfId="27615"/>
    <cellStyle name="20% - Accent3 3" xfId="27618"/>
    <cellStyle name="20% - Accent3 4" xfId="27612"/>
    <cellStyle name="20% - Accent4 2" xfId="15040"/>
    <cellStyle name="20% - Accent4 2 2" xfId="12272"/>
    <cellStyle name="20% - Accent4 2 3" xfId="26469"/>
    <cellStyle name="20% - Accent4 3" xfId="25035"/>
    <cellStyle name="20% - Accent4 4" xfId="27620"/>
    <cellStyle name="20% - Accent5 2" xfId="27622"/>
    <cellStyle name="20% - Accent5 2 2" xfId="27625"/>
    <cellStyle name="20% - Accent5 2 3" xfId="27628"/>
    <cellStyle name="20% - Accent5 3" xfId="27621"/>
    <cellStyle name="20% - Accent6 2" xfId="27630"/>
    <cellStyle name="20% - Accent6 2 2" xfId="27632"/>
    <cellStyle name="20% - Accent6 2 3" xfId="27634"/>
    <cellStyle name="20% - Accent6 3" xfId="9973"/>
    <cellStyle name="20% - Ç¿µ÷ÎÄ×ÖÑÕÉ« 1" xfId="27638"/>
    <cellStyle name="20% - Ç¿µ÷ÎÄ×ÖÑÕÉ« 1 2" xfId="27640"/>
    <cellStyle name="20% - Ç¿µ÷ÎÄ×ÖÑÕÉ« 1 3" xfId="27643"/>
    <cellStyle name="20% - Ç¿µ÷ÎÄ×ÖÑÕÉ« 2" xfId="6025"/>
    <cellStyle name="20% - Ç¿µ÷ÎÄ×ÖÑÕÉ« 2 2" xfId="16570"/>
    <cellStyle name="20% - Ç¿µ÷ÎÄ×ÖÑÕÉ« 2 3" xfId="27646"/>
    <cellStyle name="20% - Ç¿µ÷ÎÄ×ÖÑÕÉ« 3" xfId="2600"/>
    <cellStyle name="20% - Ç¿µ÷ÎÄ×ÖÑÕÉ« 3 2" xfId="6034"/>
    <cellStyle name="20% - Ç¿µ÷ÎÄ×ÖÑÕÉ« 3 3" xfId="27648"/>
    <cellStyle name="20% - Ç¿µ÷ÎÄ×ÖÑÕÉ« 4" xfId="27212"/>
    <cellStyle name="20% - Ç¿µ÷ÎÄ×ÖÑÕÉ« 4 2" xfId="14742"/>
    <cellStyle name="20% - Ç¿µ÷ÎÄ×ÖÑÕÉ« 4 3" xfId="27649"/>
    <cellStyle name="20% - Ç¿µ÷ÎÄ×ÖÑÕÉ« 5" xfId="19168"/>
    <cellStyle name="20% - Ç¿µ÷ÎÄ×ÖÑÕÉ« 5 2" xfId="3230"/>
    <cellStyle name="20% - Ç¿µ÷ÎÄ×ÖÑÕÉ« 5 3" xfId="10010"/>
    <cellStyle name="20% - Ç¿µ÷ÎÄ×ÖÑÕÉ« 6" xfId="27650"/>
    <cellStyle name="20% - Ç¿µ÷ÎÄ×ÖÑÕÉ« 6 2" xfId="2696"/>
    <cellStyle name="20% - Ç¿µ÷ÎÄ×ÖÑÕÉ« 6 3" xfId="27651"/>
    <cellStyle name="20% - 强调文字颜色 1 10" xfId="2621"/>
    <cellStyle name="20% - 强调文字颜色 1 10 2" xfId="14709"/>
    <cellStyle name="20% - 强调文字颜色 1 10 2 2" xfId="6453"/>
    <cellStyle name="20% - 强调文字颜色 1 10 3" xfId="14711"/>
    <cellStyle name="20% - 强调文字颜色 1 10 4" xfId="27662"/>
    <cellStyle name="20% - 强调文字颜色 1 11" xfId="27663"/>
    <cellStyle name="20% - 强调文字颜色 1 11 2" xfId="27664"/>
    <cellStyle name="20% - 强调文字颜色 1 11 2 2" xfId="27665"/>
    <cellStyle name="20% - 强调文字颜色 1 11 2 2 2" xfId="27666"/>
    <cellStyle name="20% - 强调文字颜色 1 11 2 2 3" xfId="23344"/>
    <cellStyle name="20% - 强调文字颜色 1 11 2 3" xfId="27668"/>
    <cellStyle name="20% - 强调文字颜色 1 11 2 4" xfId="22444"/>
    <cellStyle name="20% - 强调文字颜色 1 11 3" xfId="27669"/>
    <cellStyle name="20% - 强调文字颜色 1 11 3 2" xfId="27670"/>
    <cellStyle name="20% - 强调文字颜色 1 11 3 3" xfId="27671"/>
    <cellStyle name="20% - 强调文字颜色 1 11 4" xfId="24862"/>
    <cellStyle name="20% - 强调文字颜色 1 11 5" xfId="24866"/>
    <cellStyle name="20% - 强调文字颜色 1 11 6" xfId="12312"/>
    <cellStyle name="20% - 强调文字颜色 1 12" xfId="27672"/>
    <cellStyle name="20% - 强调文字颜色 1 12 2" xfId="27673"/>
    <cellStyle name="20% - 强调文字颜色 1 12 2 2" xfId="27675"/>
    <cellStyle name="20% - 强调文字颜色 1 12 2 2 2" xfId="12788"/>
    <cellStyle name="20% - 强调文字颜色 1 12 2 2 3" xfId="20377"/>
    <cellStyle name="20% - 强调文字颜色 1 12 2 3" xfId="27676"/>
    <cellStyle name="20% - 强调文字颜色 1 12 2 4" xfId="27677"/>
    <cellStyle name="20% - 强调文字颜色 1 12 3" xfId="24716"/>
    <cellStyle name="20% - 强调文字颜色 1 12 3 2" xfId="24718"/>
    <cellStyle name="20% - 强调文字颜色 1 12 3 3" xfId="24720"/>
    <cellStyle name="20% - 强调文字颜色 1 12 4" xfId="19750"/>
    <cellStyle name="20% - 强调文字颜色 1 12 5" xfId="27678"/>
    <cellStyle name="20% - 强调文字颜色 1 12 6" xfId="20251"/>
    <cellStyle name="20% - 强调文字颜色 1 13" xfId="15344"/>
    <cellStyle name="20% - 强调文字颜色 1 13 2" xfId="27680"/>
    <cellStyle name="20% - 强调文字颜色 1 13 2 2" xfId="27681"/>
    <cellStyle name="20% - 强调文字颜色 1 13 2 2 2" xfId="27682"/>
    <cellStyle name="20% - 强调文字颜色 1 13 2 3" xfId="21849"/>
    <cellStyle name="20% - 强调文字颜色 1 13 2 4" xfId="27684"/>
    <cellStyle name="20% - 强调文字颜色 1 13 3" xfId="13785"/>
    <cellStyle name="20% - 强调文字颜色 1 13 3 2" xfId="27685"/>
    <cellStyle name="20% - 强调文字颜色 1 13 4" xfId="27686"/>
    <cellStyle name="20% - 强调文字颜色 1 13 5" xfId="27687"/>
    <cellStyle name="20% - 强调文字颜色 1 13 6" xfId="20253"/>
    <cellStyle name="20% - 强调文字颜色 1 14" xfId="27689"/>
    <cellStyle name="20% - 强调文字颜色 1 14 2" xfId="27691"/>
    <cellStyle name="20% - 强调文字颜色 1 14 2 2" xfId="24979"/>
    <cellStyle name="20% - 强调文字颜色 1 14 2 2 2" xfId="27693"/>
    <cellStyle name="20% - 强调文字颜色 1 14 2 3" xfId="26787"/>
    <cellStyle name="20% - 强调文字颜色 1 14 2 4" xfId="6639"/>
    <cellStyle name="20% - 强调文字颜色 1 14 3" xfId="13788"/>
    <cellStyle name="20% - 强调文字颜色 1 14 3 2" xfId="21039"/>
    <cellStyle name="20% - 强调文字颜色 1 14 4" xfId="27696"/>
    <cellStyle name="20% - 强调文字颜色 1 14 5" xfId="27698"/>
    <cellStyle name="20% - 强调文字颜色 1 14 6" xfId="27699"/>
    <cellStyle name="20% - 强调文字颜色 1 15" xfId="1465"/>
    <cellStyle name="20% - 强调文字颜色 1 15 2" xfId="9533"/>
    <cellStyle name="20% - 强调文字颜色 1 15 3" xfId="16990"/>
    <cellStyle name="20% - 强调文字颜色 1 16" xfId="27700"/>
    <cellStyle name="20% - 强调文字颜色 1 16 2" xfId="27704"/>
    <cellStyle name="20% - 强调文字颜色 1 16 3" xfId="27708"/>
    <cellStyle name="20% - 强调文字颜色 1 17" xfId="27710"/>
    <cellStyle name="20% - 强调文字颜色 1 17 2" xfId="27713"/>
    <cellStyle name="20% - 强调文字颜色 1 17 3" xfId="27715"/>
    <cellStyle name="20% - 强调文字颜色 1 18" xfId="27717"/>
    <cellStyle name="20% - 强调文字颜色 1 18 2" xfId="27719"/>
    <cellStyle name="20% - 强调文字颜色 1 19" xfId="12716"/>
    <cellStyle name="20% - 强调文字颜色 1 2" xfId="90"/>
    <cellStyle name="20% - 强调文字颜色 1 2 10" xfId="12202"/>
    <cellStyle name="20% - 强调文字颜色 1 2 2" xfId="17196"/>
    <cellStyle name="20% - 强调文字颜色 1 2 2 2" xfId="17198"/>
    <cellStyle name="20% - 强调文字颜色 1 2 2 2 2" xfId="27720"/>
    <cellStyle name="20% - 强调文字颜色 1 2 2 2 3" xfId="27721"/>
    <cellStyle name="20% - 强调文字颜色 1 2 2 2 4" xfId="20811"/>
    <cellStyle name="20% - 强调文字颜色 1 2 2 3" xfId="17200"/>
    <cellStyle name="20% - 强调文字颜色 1 2 2 3 2" xfId="27722"/>
    <cellStyle name="20% - 强调文字颜色 1 2 2 4" xfId="27724"/>
    <cellStyle name="20% - 强调文字颜色 1 2 2 5" xfId="27725"/>
    <cellStyle name="20% - 强调文字颜色 1 2 2 6" xfId="22343"/>
    <cellStyle name="20% - 强调文字颜色 1 2 3" xfId="14241"/>
    <cellStyle name="20% - 强调文字颜色 1 2 3 2" xfId="14244"/>
    <cellStyle name="20% - 强调文字颜色 1 2 3 3" xfId="27727"/>
    <cellStyle name="20% - 强调文字颜色 1 2 4" xfId="14246"/>
    <cellStyle name="20% - 强调文字颜色 1 2 4 2" xfId="14249"/>
    <cellStyle name="20% - 强调文字颜色 1 2 4 2 2" xfId="27728"/>
    <cellStyle name="20% - 强调文字颜色 1 2 4 2 2 2" xfId="27730"/>
    <cellStyle name="20% - 强调文字颜色 1 2 4 2 2 2 2" xfId="27733"/>
    <cellStyle name="20% - 强调文字颜色 1 2 4 2 2 3" xfId="5619"/>
    <cellStyle name="20% - 强调文字颜色 1 2 4 2 3" xfId="27734"/>
    <cellStyle name="20% - 强调文字颜色 1 2 4 2 3 2" xfId="27736"/>
    <cellStyle name="20% - 强调文字颜色 1 2 4 2 4" xfId="27738"/>
    <cellStyle name="20% - 强调文字颜色 1 2 4 2 5" xfId="15446"/>
    <cellStyle name="20% - 强调文字颜色 1 2 4 3" xfId="27740"/>
    <cellStyle name="20% - 强调文字颜色 1 2 4 3 2" xfId="27741"/>
    <cellStyle name="20% - 强调文字颜色 1 2 4 3 2 2" xfId="27744"/>
    <cellStyle name="20% - 强调文字颜色 1 2 4 3 2 2 2" xfId="27747"/>
    <cellStyle name="20% - 强调文字颜色 1 2 4 3 2 3" xfId="27748"/>
    <cellStyle name="20% - 强调文字颜色 1 2 4 3 3" xfId="8745"/>
    <cellStyle name="20% - 强调文字颜色 1 2 4 3 3 2" xfId="8750"/>
    <cellStyle name="20% - 强调文字颜色 1 2 4 3 4" xfId="27749"/>
    <cellStyle name="20% - 强调文字颜色 1 2 4 3 5" xfId="25149"/>
    <cellStyle name="20% - 强调文字颜色 1 2 4 4" xfId="27751"/>
    <cellStyle name="20% - 强调文字颜色 1 2 5" xfId="3868"/>
    <cellStyle name="20% - 强调文字颜色 1 2 5 2" xfId="15510"/>
    <cellStyle name="20% - 强调文字颜色 1 2 6" xfId="27752"/>
    <cellStyle name="20% - 强调文字颜色 1 2 6 2" xfId="27753"/>
    <cellStyle name="20% - 强调文字颜色 1 2 7" xfId="27754"/>
    <cellStyle name="20% - 强调文字颜色 1 2 7 2" xfId="27755"/>
    <cellStyle name="20% - 强调文字颜色 1 2 8" xfId="27756"/>
    <cellStyle name="20% - 强调文字颜色 1 2 9" xfId="27757"/>
    <cellStyle name="20% - 强调文字颜色 1 20" xfId="1464"/>
    <cellStyle name="20% - 强调文字颜色 1 21" xfId="27701"/>
    <cellStyle name="20% - 强调文字颜色 1 3" xfId="91"/>
    <cellStyle name="20% - 强调文字颜色 1 3 2" xfId="24176"/>
    <cellStyle name="20% - 强调文字颜色 1 3 2 2" xfId="14914"/>
    <cellStyle name="20% - 强调文字颜色 1 3 2 2 2" xfId="14919"/>
    <cellStyle name="20% - 强调文字颜色 1 3 2 2 3" xfId="23014"/>
    <cellStyle name="20% - 强调文字颜色 1 3 2 3" xfId="14639"/>
    <cellStyle name="20% - 强调文字颜色 1 3 2 3 2" xfId="27758"/>
    <cellStyle name="20% - 强调文字颜色 1 3 2 4" xfId="16542"/>
    <cellStyle name="20% - 强调文字颜色 1 3 3" xfId="24180"/>
    <cellStyle name="20% - 强调文字颜色 1 3 3 2" xfId="17723"/>
    <cellStyle name="20% - 强调文字颜色 1 3 3 2 2" xfId="17725"/>
    <cellStyle name="20% - 强调文字颜色 1 3 3 3" xfId="17728"/>
    <cellStyle name="20% - 强调文字颜色 1 3 3 4" xfId="17731"/>
    <cellStyle name="20% - 强调文字颜色 1 3 4" xfId="27760"/>
    <cellStyle name="20% - 强调文字颜色 1 3 4 2" xfId="1134"/>
    <cellStyle name="20% - 强调文字颜色 1 3 4 3" xfId="23167"/>
    <cellStyle name="20% - 强调文字颜色 1 3 5" xfId="17333"/>
    <cellStyle name="20% - 强调文字颜色 1 3 5 2" xfId="4387"/>
    <cellStyle name="20% - 强调文字颜色 1 3 5 2 2" xfId="27762"/>
    <cellStyle name="20% - 强调文字颜色 1 3 5 2 2 2" xfId="27763"/>
    <cellStyle name="20% - 强调文字颜色 1 3 5 2 3" xfId="27765"/>
    <cellStyle name="20% - 强调文字颜色 1 3 5 3" xfId="25130"/>
    <cellStyle name="20% - 强调文字颜色 1 3 5 3 2" xfId="25132"/>
    <cellStyle name="20% - 强调文字颜色 1 3 5 4" xfId="27766"/>
    <cellStyle name="20% - 强调文字颜色 1 3 5 5" xfId="27767"/>
    <cellStyle name="20% - 强调文字颜色 1 3 5 6" xfId="7368"/>
    <cellStyle name="20% - 强调文字颜色 1 3 6" xfId="17335"/>
    <cellStyle name="20% - 强调文字颜色 1 3 7" xfId="24174"/>
    <cellStyle name="20% - 强调文字颜色 1 4" xfId="92"/>
    <cellStyle name="20% - 强调文字颜色 1 4 2" xfId="27769"/>
    <cellStyle name="20% - 强调文字颜色 1 4 2 2" xfId="27770"/>
    <cellStyle name="20% - 强调文字颜色 1 4 2 2 2" xfId="27771"/>
    <cellStyle name="20% - 强调文字颜色 1 4 2 2 3" xfId="27772"/>
    <cellStyle name="20% - 强调文字颜色 1 4 2 3" xfId="18221"/>
    <cellStyle name="20% - 强调文字颜色 1 4 2 3 2" xfId="26779"/>
    <cellStyle name="20% - 强调文字颜色 1 4 2 3 2 2" xfId="27774"/>
    <cellStyle name="20% - 强调文字颜色 1 4 2 3 2 2 2" xfId="27775"/>
    <cellStyle name="20% - 强调文字颜色 1 4 2 3 2 3" xfId="27776"/>
    <cellStyle name="20% - 强调文字颜色 1 4 2 3 3" xfId="27777"/>
    <cellStyle name="20% - 强调文字颜色 1 4 2 3 3 2" xfId="27779"/>
    <cellStyle name="20% - 强调文字颜色 1 4 2 3 4" xfId="4360"/>
    <cellStyle name="20% - 强调文字颜色 1 4 2 3 5" xfId="5447"/>
    <cellStyle name="20% - 强调文字颜色 1 4 2 3 6" xfId="27780"/>
    <cellStyle name="20% - 强调文字颜色 1 4 2 4" xfId="18224"/>
    <cellStyle name="20% - 强调文字颜色 1 4 3" xfId="11656"/>
    <cellStyle name="20% - 强调文字颜色 1 4 3 2" xfId="26097"/>
    <cellStyle name="20% - 强调文字颜色 1 4 3 3" xfId="964"/>
    <cellStyle name="20% - 强调文字颜色 1 4 4" xfId="27781"/>
    <cellStyle name="20% - 强调文字颜色 1 4 4 2" xfId="24913"/>
    <cellStyle name="20% - 强调文字颜色 1 4 5" xfId="4050"/>
    <cellStyle name="20% - 强调文字颜色 1 4 5 2" xfId="26721"/>
    <cellStyle name="20% - 强调文字颜色 1 4 5 2 2" xfId="26723"/>
    <cellStyle name="20% - 强调文字颜色 1 4 5 2 2 2" xfId="27782"/>
    <cellStyle name="20% - 强调文字颜色 1 4 5 2 3" xfId="19462"/>
    <cellStyle name="20% - 强调文字颜色 1 4 5 3" xfId="27783"/>
    <cellStyle name="20% - 强调文字颜色 1 4 5 3 2" xfId="27784"/>
    <cellStyle name="20% - 强调文字颜色 1 4 5 4" xfId="27785"/>
    <cellStyle name="20% - 强调文字颜色 1 4 5 5" xfId="27786"/>
    <cellStyle name="20% - 强调文字颜色 1 4 6" xfId="4060"/>
    <cellStyle name="20% - 强调文字颜色 1 4 7" xfId="27607"/>
    <cellStyle name="20% - 强调文字颜色 1 5" xfId="93"/>
    <cellStyle name="20% - 强调文字颜色 1 5 2" xfId="27788"/>
    <cellStyle name="20% - 强调文字颜色 1 5 2 2" xfId="10716"/>
    <cellStyle name="20% - 强调文字颜色 1 5 2 2 2" xfId="10719"/>
    <cellStyle name="20% - 强调文字颜色 1 5 2 2 2 2" xfId="4117"/>
    <cellStyle name="20% - 强调文字颜色 1 5 2 2 2 2 2" xfId="9645"/>
    <cellStyle name="20% - 强调文字颜色 1 5 2 2 2 3" xfId="27790"/>
    <cellStyle name="20% - 强调文字颜色 1 5 2 2 2 4" xfId="7689"/>
    <cellStyle name="20% - 强调文字颜色 1 5 2 2 3" xfId="27791"/>
    <cellStyle name="20% - 强调文字颜色 1 5 2 2 3 2" xfId="27793"/>
    <cellStyle name="20% - 强调文字颜色 1 5 2 2 4" xfId="27794"/>
    <cellStyle name="20% - 强调文字颜色 1 5 2 2 4 2" xfId="27795"/>
    <cellStyle name="20% - 强调文字颜色 1 5 2 2 5" xfId="27797"/>
    <cellStyle name="20% - 强调文字颜色 1 5 2 2 6" xfId="6795"/>
    <cellStyle name="20% - 强调文字颜色 1 5 2 2 7" xfId="16001"/>
    <cellStyle name="20% - 强调文字颜色 1 5 2 3" xfId="20171"/>
    <cellStyle name="20% - 强调文字颜色 1 5 2 3 2" xfId="27798"/>
    <cellStyle name="20% - 强调文字颜色 1 5 2 3 2 2" xfId="27800"/>
    <cellStyle name="20% - 强调文字颜色 1 5 2 3 2 2 2" xfId="14773"/>
    <cellStyle name="20% - 强调文字颜色 1 5 2 3 2 3" xfId="25589"/>
    <cellStyle name="20% - 强调文字颜色 1 5 2 3 3" xfId="27801"/>
    <cellStyle name="20% - 强调文字颜色 1 5 2 3 3 2" xfId="27802"/>
    <cellStyle name="20% - 强调文字颜色 1 5 2 3 4" xfId="27804"/>
    <cellStyle name="20% - 强调文字颜色 1 5 2 3 5" xfId="27806"/>
    <cellStyle name="20% - 强调文字颜色 1 5 2 3 6" xfId="27808"/>
    <cellStyle name="20% - 强调文字颜色 1 5 2 4" xfId="20174"/>
    <cellStyle name="20% - 强调文字颜色 1 5 2 4 2" xfId="27809"/>
    <cellStyle name="20% - 强调文字颜色 1 5 2 4 2 2" xfId="18500"/>
    <cellStyle name="20% - 强调文字颜色 1 5 2 4 2 2 2" xfId="9142"/>
    <cellStyle name="20% - 强调文字颜色 1 5 2 4 2 3" xfId="14192"/>
    <cellStyle name="20% - 强调文字颜色 1 5 2 4 3" xfId="7662"/>
    <cellStyle name="20% - 强调文字颜色 1 5 2 4 3 2" xfId="7667"/>
    <cellStyle name="20% - 强调文字颜色 1 5 2 4 4" xfId="27810"/>
    <cellStyle name="20% - 强调文字颜色 1 5 2 4 5" xfId="27811"/>
    <cellStyle name="20% - 强调文字颜色 1 5 2 5" xfId="20177"/>
    <cellStyle name="20% - 强调文字颜色 1 5 2 5 2" xfId="20320"/>
    <cellStyle name="20% - 强调文字颜色 1 5 2 5 2 2" xfId="20323"/>
    <cellStyle name="20% - 强调文字颜色 1 5 2 5 2 2 2" xfId="21721"/>
    <cellStyle name="20% - 强调文字颜色 1 5 2 5 2 3" xfId="27812"/>
    <cellStyle name="20% - 强调文字颜色 1 5 2 5 3" xfId="20325"/>
    <cellStyle name="20% - 强调文字颜色 1 5 2 5 3 2" xfId="27813"/>
    <cellStyle name="20% - 强调文字颜色 1 5 2 5 4" xfId="27814"/>
    <cellStyle name="20% - 强调文字颜色 1 5 2 5 5" xfId="27817"/>
    <cellStyle name="20% - 强调文字颜色 1 5 2 6" xfId="20179"/>
    <cellStyle name="20% - 强调文字颜色 1 5 2 6 2" xfId="27819"/>
    <cellStyle name="20% - 强调文字颜色 1 5 2 6 2 2" xfId="27820"/>
    <cellStyle name="20% - 强调文字颜色 1 5 2 6 2 2 2" xfId="18857"/>
    <cellStyle name="20% - 强调文字颜色 1 5 2 6 2 3" xfId="27821"/>
    <cellStyle name="20% - 强调文字颜色 1 5 2 6 3" xfId="27822"/>
    <cellStyle name="20% - 强调文字颜色 1 5 2 6 3 2" xfId="27824"/>
    <cellStyle name="20% - 强调文字颜色 1 5 2 6 4" xfId="9116"/>
    <cellStyle name="20% - 强调文字颜色 1 5 2 6 5" xfId="27825"/>
    <cellStyle name="20% - 强调文字颜色 1 5 2 7" xfId="11564"/>
    <cellStyle name="20% - 强调文字颜色 1 5 2 8" xfId="11572"/>
    <cellStyle name="20% - 强调文字颜色 1 5 3" xfId="26835"/>
    <cellStyle name="20% - 强调文字颜色 1 5 3 2" xfId="13648"/>
    <cellStyle name="20% - 强调文字颜色 1 5 3 3" xfId="27826"/>
    <cellStyle name="20% - 强调文字颜色 1 5 4" xfId="27827"/>
    <cellStyle name="20% - 强调文字颜色 1 5 4 2" xfId="27829"/>
    <cellStyle name="20% - 强调文字颜色 1 5 4 2 2" xfId="27830"/>
    <cellStyle name="20% - 强调文字颜色 1 5 4 2 2 2" xfId="27831"/>
    <cellStyle name="20% - 强调文字颜色 1 5 4 2 3" xfId="27832"/>
    <cellStyle name="20% - 强调文字颜色 1 5 4 3" xfId="27833"/>
    <cellStyle name="20% - 强调文字颜色 1 5 4 3 2" xfId="5489"/>
    <cellStyle name="20% - 强调文字颜色 1 5 4 4" xfId="27834"/>
    <cellStyle name="20% - 强调文字颜色 1 5 4 5" xfId="27835"/>
    <cellStyle name="20% - 强调文字颜色 1 5 4 6" xfId="27836"/>
    <cellStyle name="20% - 强调文字颜色 1 5 5" xfId="4074"/>
    <cellStyle name="20% - 强调文字颜色 1 5 6" xfId="27787"/>
    <cellStyle name="20% - 强调文字颜色 1 6" xfId="94"/>
    <cellStyle name="20% - 强调文字颜色 1 6 10" xfId="5870"/>
    <cellStyle name="20% - 强调文字颜色 1 6 11" xfId="27837"/>
    <cellStyle name="20% - 强调文字颜色 1 6 12" xfId="19820"/>
    <cellStyle name="20% - 强调文字颜色 1 6 2" xfId="18131"/>
    <cellStyle name="20% - 强调文字颜色 1 6 2 10" xfId="27838"/>
    <cellStyle name="20% - 强调文字颜色 1 6 2 2" xfId="18134"/>
    <cellStyle name="20% - 强调文字颜色 1 6 2 2 2" xfId="12794"/>
    <cellStyle name="20% - 强调文字颜色 1 6 2 2 2 2" xfId="21072"/>
    <cellStyle name="20% - 强调文字颜色 1 6 2 2 2 2 2" xfId="21074"/>
    <cellStyle name="20% - 强调文字颜色 1 6 2 2 2 2 2 2" xfId="27839"/>
    <cellStyle name="20% - 强调文字颜色 1 6 2 2 2 2 2 2 2" xfId="22761"/>
    <cellStyle name="20% - 强调文字颜色 1 6 2 2 2 2 2 3" xfId="10510"/>
    <cellStyle name="20% - 强调文字颜色 1 6 2 2 2 2 3" xfId="22261"/>
    <cellStyle name="20% - 强调文字颜色 1 6 2 2 2 2 3 2" xfId="22263"/>
    <cellStyle name="20% - 强调文字颜色 1 6 2 2 2 2 4" xfId="22266"/>
    <cellStyle name="20% - 强调文字颜色 1 6 2 2 2 2 4 2" xfId="22268"/>
    <cellStyle name="20% - 强调文字颜色 1 6 2 2 2 2 5" xfId="22270"/>
    <cellStyle name="20% - 强调文字颜色 1 6 2 2 2 2 6" xfId="22272"/>
    <cellStyle name="20% - 强调文字颜色 1 6 2 2 2 3" xfId="14302"/>
    <cellStyle name="20% - 强调文字颜色 1 6 2 2 2 3 2" xfId="27840"/>
    <cellStyle name="20% - 强调文字颜色 1 6 2 2 2 3 2 2" xfId="27841"/>
    <cellStyle name="20% - 强调文字颜色 1 6 2 2 2 3 3" xfId="27842"/>
    <cellStyle name="20% - 强调文字颜色 1 6 2 2 2 4" xfId="27843"/>
    <cellStyle name="20% - 强调文字颜色 1 6 2 2 2 4 2" xfId="27844"/>
    <cellStyle name="20% - 强调文字颜色 1 6 2 2 2 5" xfId="27845"/>
    <cellStyle name="20% - 强调文字颜色 1 6 2 2 2 5 2" xfId="27846"/>
    <cellStyle name="20% - 强调文字颜色 1 6 2 2 2 6" xfId="27847"/>
    <cellStyle name="20% - 强调文字颜色 1 6 2 2 2 7" xfId="27849"/>
    <cellStyle name="20% - 强调文字颜色 1 6 2 2 2 8" xfId="27851"/>
    <cellStyle name="20% - 强调文字颜色 1 6 2 2 3" xfId="27852"/>
    <cellStyle name="20% - 强调文字颜色 1 6 2 2 3 2" xfId="27853"/>
    <cellStyle name="20% - 强调文字颜色 1 6 2 2 3 2 2" xfId="27854"/>
    <cellStyle name="20% - 强调文字颜色 1 6 2 2 3 2 2 2" xfId="27855"/>
    <cellStyle name="20% - 强调文字颜色 1 6 2 2 3 2 3" xfId="27856"/>
    <cellStyle name="20% - 强调文字颜色 1 6 2 2 3 3" xfId="27857"/>
    <cellStyle name="20% - 强调文字颜色 1 6 2 2 3 3 2" xfId="13604"/>
    <cellStyle name="20% - 强调文字颜色 1 6 2 2 3 4" xfId="27860"/>
    <cellStyle name="20% - 强调文字颜色 1 6 2 2 3 4 2" xfId="27862"/>
    <cellStyle name="20% - 强调文字颜色 1 6 2 2 3 5" xfId="8543"/>
    <cellStyle name="20% - 强调文字颜色 1 6 2 2 3 6" xfId="27863"/>
    <cellStyle name="20% - 强调文字颜色 1 6 2 2 4" xfId="27865"/>
    <cellStyle name="20% - 强调文字颜色 1 6 2 2 4 2" xfId="27866"/>
    <cellStyle name="20% - 强调文字颜色 1 6 2 2 4 2 2" xfId="27868"/>
    <cellStyle name="20% - 强调文字颜色 1 6 2 2 4 3" xfId="27870"/>
    <cellStyle name="20% - 强调文字颜色 1 6 2 2 5" xfId="27873"/>
    <cellStyle name="20% - 强调文字颜色 1 6 2 2 5 2" xfId="27874"/>
    <cellStyle name="20% - 强调文字颜色 1 6 2 2 6" xfId="640"/>
    <cellStyle name="20% - 强调文字颜色 1 6 2 2 6 2" xfId="1970"/>
    <cellStyle name="20% - 强调文字颜色 1 6 2 2 7" xfId="1029"/>
    <cellStyle name="20% - 强调文字颜色 1 6 2 2 8" xfId="15671"/>
    <cellStyle name="20% - 强调文字颜色 1 6 2 2 9" xfId="27876"/>
    <cellStyle name="20% - 强调文字颜色 1 6 2 3" xfId="25444"/>
    <cellStyle name="20% - 强调文字颜色 1 6 2 3 2" xfId="27877"/>
    <cellStyle name="20% - 强调文字颜色 1 6 2 3 2 2" xfId="15060"/>
    <cellStyle name="20% - 强调文字颜色 1 6 2 3 2 2 2" xfId="15062"/>
    <cellStyle name="20% - 强调文字颜色 1 6 2 3 2 2 2 2" xfId="27878"/>
    <cellStyle name="20% - 强调文字颜色 1 6 2 3 2 2 3" xfId="14291"/>
    <cellStyle name="20% - 强调文字颜色 1 6 2 3 2 3" xfId="15064"/>
    <cellStyle name="20% - 强调文字颜色 1 6 2 3 2 3 2" xfId="15066"/>
    <cellStyle name="20% - 强调文字颜色 1 6 2 3 2 4" xfId="15069"/>
    <cellStyle name="20% - 强调文字颜色 1 6 2 3 2 4 2" xfId="15874"/>
    <cellStyle name="20% - 强调文字颜色 1 6 2 3 2 5" xfId="22811"/>
    <cellStyle name="20% - 强调文字颜色 1 6 2 3 2 6" xfId="27879"/>
    <cellStyle name="20% - 强调文字颜色 1 6 2 3 3" xfId="27881"/>
    <cellStyle name="20% - 强调文字颜色 1 6 2 3 3 2" xfId="27883"/>
    <cellStyle name="20% - 强调文字颜色 1 6 2 3 3 2 2" xfId="27884"/>
    <cellStyle name="20% - 强调文字颜色 1 6 2 3 3 3" xfId="27886"/>
    <cellStyle name="20% - 强调文字颜色 1 6 2 3 4" xfId="21900"/>
    <cellStyle name="20% - 强调文字颜色 1 6 2 3 4 2" xfId="16108"/>
    <cellStyle name="20% - 强调文字颜色 1 6 2 3 5" xfId="21550"/>
    <cellStyle name="20% - 强调文字颜色 1 6 2 3 5 2" xfId="27888"/>
    <cellStyle name="20% - 强调文字颜色 1 6 2 3 6" xfId="27890"/>
    <cellStyle name="20% - 强调文字颜色 1 6 2 3 7" xfId="23537"/>
    <cellStyle name="20% - 强调文字颜色 1 6 2 3 8" xfId="27891"/>
    <cellStyle name="20% - 强调文字颜色 1 6 2 4" xfId="17157"/>
    <cellStyle name="20% - 强调文字颜色 1 6 2 4 2" xfId="21124"/>
    <cellStyle name="20% - 强调文字颜色 1 6 2 4 2 2" xfId="21126"/>
    <cellStyle name="20% - 强调文字颜色 1 6 2 4 2 2 2" xfId="27893"/>
    <cellStyle name="20% - 强调文字颜色 1 6 2 4 2 3" xfId="21128"/>
    <cellStyle name="20% - 强调文字颜色 1 6 2 4 3" xfId="27894"/>
    <cellStyle name="20% - 强调文字颜色 1 6 2 4 3 2" xfId="27896"/>
    <cellStyle name="20% - 强调文字颜色 1 6 2 4 4" xfId="21903"/>
    <cellStyle name="20% - 强调文字颜色 1 6 2 4 4 2" xfId="27897"/>
    <cellStyle name="20% - 强调文字颜色 1 6 2 4 5" xfId="6183"/>
    <cellStyle name="20% - 强调文字颜色 1 6 2 4 6" xfId="27898"/>
    <cellStyle name="20% - 强调文字颜色 1 6 2 5" xfId="15543"/>
    <cellStyle name="20% - 强调文字颜色 1 6 2 5 2" xfId="14161"/>
    <cellStyle name="20% - 强调文字颜色 1 6 2 5 2 2" xfId="14166"/>
    <cellStyle name="20% - 强调文字颜色 1 6 2 5 3" xfId="5532"/>
    <cellStyle name="20% - 强调文字颜色 1 6 2 6" xfId="27900"/>
    <cellStyle name="20% - 强调文字颜色 1 6 2 6 2" xfId="27901"/>
    <cellStyle name="20% - 强调文字颜色 1 6 2 7" xfId="27902"/>
    <cellStyle name="20% - 强调文字颜色 1 6 2 7 2" xfId="27903"/>
    <cellStyle name="20% - 强调文字颜色 1 6 2 8" xfId="27904"/>
    <cellStyle name="20% - 强调文字颜色 1 6 2 9" xfId="27905"/>
    <cellStyle name="20% - 强调文字颜色 1 6 3" xfId="18137"/>
    <cellStyle name="20% - 强调文字颜色 1 6 3 2" xfId="18140"/>
    <cellStyle name="20% - 强调文字颜色 1 6 3 2 2" xfId="27907"/>
    <cellStyle name="20% - 强调文字颜色 1 6 3 2 2 2" xfId="27908"/>
    <cellStyle name="20% - 强调文字颜色 1 6 3 2 2 2 2" xfId="27909"/>
    <cellStyle name="20% - 强调文字颜色 1 6 3 2 2 2 2 2" xfId="17639"/>
    <cellStyle name="20% - 强调文字颜色 1 6 3 2 2 2 3" xfId="27910"/>
    <cellStyle name="20% - 强调文字颜色 1 6 3 2 2 3" xfId="12156"/>
    <cellStyle name="20% - 强调文字颜色 1 6 3 2 2 3 2" xfId="27911"/>
    <cellStyle name="20% - 强调文字颜色 1 6 3 2 2 4" xfId="27913"/>
    <cellStyle name="20% - 强调文字颜色 1 6 3 2 2 4 2" xfId="27914"/>
    <cellStyle name="20% - 强调文字颜色 1 6 3 2 2 5" xfId="3491"/>
    <cellStyle name="20% - 强调文字颜色 1 6 3 2 2 6" xfId="27915"/>
    <cellStyle name="20% - 强调文字颜色 1 6 3 2 3" xfId="27917"/>
    <cellStyle name="20% - 强调文字颜色 1 6 3 2 3 2" xfId="27918"/>
    <cellStyle name="20% - 强调文字颜色 1 6 3 2 3 2 2" xfId="27919"/>
    <cellStyle name="20% - 强调文字颜色 1 6 3 2 3 3" xfId="5480"/>
    <cellStyle name="20% - 强调文字颜色 1 6 3 2 4" xfId="27796"/>
    <cellStyle name="20% - 强调文字颜色 1 6 3 2 4 2" xfId="27920"/>
    <cellStyle name="20% - 强调文字颜色 1 6 3 2 5" xfId="2101"/>
    <cellStyle name="20% - 强调文字颜色 1 6 3 2 5 2" xfId="578"/>
    <cellStyle name="20% - 强调文字颜色 1 6 3 2 6" xfId="27921"/>
    <cellStyle name="20% - 强调文字颜色 1 6 3 2 7" xfId="27922"/>
    <cellStyle name="20% - 强调文字颜色 1 6 3 2 8" xfId="15856"/>
    <cellStyle name="20% - 强调文字颜色 1 6 3 3" xfId="24895"/>
    <cellStyle name="20% - 强调文字颜色 1 6 3 3 2" xfId="24897"/>
    <cellStyle name="20% - 强调文字颜色 1 6 3 3 2 2" xfId="24051"/>
    <cellStyle name="20% - 强调文字颜色 1 6 3 3 2 2 2" xfId="24054"/>
    <cellStyle name="20% - 强调文字颜色 1 6 3 3 2 3" xfId="27923"/>
    <cellStyle name="20% - 强调文字颜色 1 6 3 3 3" xfId="24898"/>
    <cellStyle name="20% - 强调文字颜色 1 6 3 3 3 2" xfId="27924"/>
    <cellStyle name="20% - 强调文字颜色 1 6 3 3 4" xfId="27925"/>
    <cellStyle name="20% - 强调文字颜色 1 6 3 3 4 2" xfId="27926"/>
    <cellStyle name="20% - 强调文字颜色 1 6 3 3 5" xfId="27927"/>
    <cellStyle name="20% - 强调文字颜色 1 6 3 3 6" xfId="10333"/>
    <cellStyle name="20% - 强调文字颜色 1 6 3 4" xfId="15126"/>
    <cellStyle name="20% - 强调文字颜色 1 6 3 4 2" xfId="27928"/>
    <cellStyle name="20% - 强调文字颜色 1 6 3 4 2 2" xfId="13912"/>
    <cellStyle name="20% - 强调文字颜色 1 6 3 4 3" xfId="27560"/>
    <cellStyle name="20% - 强调文字颜色 1 6 3 5" xfId="8228"/>
    <cellStyle name="20% - 强调文字颜色 1 6 3 5 2" xfId="27929"/>
    <cellStyle name="20% - 强调文字颜色 1 6 3 6" xfId="27930"/>
    <cellStyle name="20% - 强调文字颜色 1 6 3 6 2" xfId="27931"/>
    <cellStyle name="20% - 强调文字颜色 1 6 3 7" xfId="27932"/>
    <cellStyle name="20% - 强调文字颜色 1 6 3 8" xfId="27933"/>
    <cellStyle name="20% - 强调文字颜色 1 6 3 9" xfId="23638"/>
    <cellStyle name="20% - 强调文字颜色 1 6 4" xfId="18143"/>
    <cellStyle name="20% - 强调文字颜色 1 6 4 2" xfId="27934"/>
    <cellStyle name="20% - 强调文字颜色 1 6 4 2 2" xfId="27935"/>
    <cellStyle name="20% - 强调文字颜色 1 6 4 2 2 2" xfId="27936"/>
    <cellStyle name="20% - 强调文字颜色 1 6 4 2 2 2 2" xfId="27938"/>
    <cellStyle name="20% - 强调文字颜色 1 6 4 2 2 3" xfId="27940"/>
    <cellStyle name="20% - 强调文字颜色 1 6 4 2 3" xfId="27941"/>
    <cellStyle name="20% - 强调文字颜色 1 6 4 2 3 2" xfId="27942"/>
    <cellStyle name="20% - 强调文字颜色 1 6 4 2 4" xfId="27943"/>
    <cellStyle name="20% - 强调文字颜色 1 6 4 2 4 2" xfId="27944"/>
    <cellStyle name="20% - 强调文字颜色 1 6 4 2 5" xfId="20455"/>
    <cellStyle name="20% - 强调文字颜色 1 6 4 2 6" xfId="8967"/>
    <cellStyle name="20% - 强调文字颜色 1 6 4 3" xfId="27946"/>
    <cellStyle name="20% - 强调文字颜色 1 6 4 3 2" xfId="27947"/>
    <cellStyle name="20% - 强调文字颜色 1 6 4 3 2 2" xfId="6675"/>
    <cellStyle name="20% - 强调文字颜色 1 6 4 3 3" xfId="27948"/>
    <cellStyle name="20% - 强调文字颜色 1 6 4 4" xfId="15132"/>
    <cellStyle name="20% - 强调文字颜色 1 6 4 4 2" xfId="19626"/>
    <cellStyle name="20% - 强调文字颜色 1 6 4 5" xfId="27950"/>
    <cellStyle name="20% - 强调文字颜色 1 6 4 5 2" xfId="27951"/>
    <cellStyle name="20% - 强调文字颜色 1 6 4 6" xfId="27952"/>
    <cellStyle name="20% - 强调文字颜色 1 6 4 7" xfId="27953"/>
    <cellStyle name="20% - 强调文字颜色 1 6 4 8" xfId="15457"/>
    <cellStyle name="20% - 强调文字颜色 1 6 5" xfId="25341"/>
    <cellStyle name="20% - 强调文字颜色 1 6 5 2" xfId="27954"/>
    <cellStyle name="20% - 强调文字颜色 1 6 5 2 2" xfId="13529"/>
    <cellStyle name="20% - 强调文字颜色 1 6 5 2 2 2" xfId="13533"/>
    <cellStyle name="20% - 强调文字颜色 1 6 5 2 3" xfId="16261"/>
    <cellStyle name="20% - 强调文字颜色 1 6 5 3" xfId="27955"/>
    <cellStyle name="20% - 强调文字颜色 1 6 5 3 2" xfId="27956"/>
    <cellStyle name="20% - 强调文字颜色 1 6 5 4" xfId="22658"/>
    <cellStyle name="20% - 强调文字颜色 1 6 5 4 2" xfId="2352"/>
    <cellStyle name="20% - 强调文字颜色 1 6 5 5" xfId="19795"/>
    <cellStyle name="20% - 强调文字颜色 1 6 5 6" xfId="27957"/>
    <cellStyle name="20% - 强调文字颜色 1 6 6" xfId="10430"/>
    <cellStyle name="20% - 强调文字颜色 1 6 6 2" xfId="27958"/>
    <cellStyle name="20% - 强调文字颜色 1 6 6 2 2" xfId="27960"/>
    <cellStyle name="20% - 强调文字颜色 1 6 6 3" xfId="16673"/>
    <cellStyle name="20% - 强调文字颜色 1 6 7" xfId="27961"/>
    <cellStyle name="20% - 强调文字颜色 1 6 7 2" xfId="27962"/>
    <cellStyle name="20% - 强调文字颜色 1 6 8" xfId="27964"/>
    <cellStyle name="20% - 强调文字颜色 1 6 8 2" xfId="27966"/>
    <cellStyle name="20% - 强调文字颜色 1 6 9" xfId="27967"/>
    <cellStyle name="20% - 强调文字颜色 1 7" xfId="16496"/>
    <cellStyle name="20% - 强调文字颜色 1 7 2" xfId="16499"/>
    <cellStyle name="20% - 强调文字颜色 1 7 2 2" xfId="22546"/>
    <cellStyle name="20% - 强调文字颜色 1 7 2 2 2" xfId="22549"/>
    <cellStyle name="20% - 强调文字颜色 1 7 2 2 3" xfId="22551"/>
    <cellStyle name="20% - 强调文字颜色 1 7 2 3" xfId="27968"/>
    <cellStyle name="20% - 强调文字颜色 1 7 2 4" xfId="27970"/>
    <cellStyle name="20% - 强调文字颜色 1 7 3" xfId="27971"/>
    <cellStyle name="20% - 强调文字颜色 1 7 3 2" xfId="27973"/>
    <cellStyle name="20% - 强调文字颜色 1 7 3 3" xfId="27974"/>
    <cellStyle name="20% - 强调文字颜色 1 7 4" xfId="27975"/>
    <cellStyle name="20% - 强调文字颜色 1 7 5" xfId="27977"/>
    <cellStyle name="20% - 强调文字颜色 1 8" xfId="19822"/>
    <cellStyle name="20% - 强调文字颜色 1 8 2" xfId="27978"/>
    <cellStyle name="20% - 强调文字颜色 1 8 2 2" xfId="22274"/>
    <cellStyle name="20% - 强调文字颜色 1 8 3" xfId="27980"/>
    <cellStyle name="20% - 强调文字颜色 1 8 4" xfId="27982"/>
    <cellStyle name="20% - 强调文字颜色 1 9" xfId="27984"/>
    <cellStyle name="20% - 强调文字颜色 1 9 2" xfId="12706"/>
    <cellStyle name="20% - 强调文字颜色 1 9 2 2" xfId="12710"/>
    <cellStyle name="20% - 强调文字颜色 1 9 2 2 2" xfId="27985"/>
    <cellStyle name="20% - 强调文字颜色 1 9 2 2 3" xfId="27987"/>
    <cellStyle name="20% - 强调文字颜色 1 9 2 3" xfId="6783"/>
    <cellStyle name="20% - 强调文字颜色 1 9 2 4" xfId="26754"/>
    <cellStyle name="20% - 强调文字颜色 1 9 3" xfId="12714"/>
    <cellStyle name="20% - 强调文字颜色 1 9 3 2" xfId="12717"/>
    <cellStyle name="20% - 强调文字颜色 1 9 3 3" xfId="5589"/>
    <cellStyle name="20% - 强调文字颜色 1 9 4" xfId="23430"/>
    <cellStyle name="20% - 强调文字颜色 1 9 4 2" xfId="27989"/>
    <cellStyle name="20% - 强调文字颜色 1 9 5" xfId="26727"/>
    <cellStyle name="20% - 强调文字颜色 1 9 6" xfId="27990"/>
    <cellStyle name="20% - 强调文字颜色 1 9 7" xfId="27991"/>
    <cellStyle name="20% - 强调文字颜色 2 10" xfId="2825"/>
    <cellStyle name="20% - 强调文字颜色 2 10 2" xfId="2827"/>
    <cellStyle name="20% - 强调文字颜色 2 10 2 2" xfId="16408"/>
    <cellStyle name="20% - 强调文字颜色 2 10 3" xfId="27992"/>
    <cellStyle name="20% - 强调文字颜色 2 10 4" xfId="27993"/>
    <cellStyle name="20% - 强调文字颜色 2 11" xfId="13738"/>
    <cellStyle name="20% - 强调文字颜色 2 11 2" xfId="27995"/>
    <cellStyle name="20% - 强调文字颜色 2 11 2 2" xfId="27306"/>
    <cellStyle name="20% - 强调文字颜色 2 11 2 2 2" xfId="27996"/>
    <cellStyle name="20% - 强调文字颜色 2 11 2 2 3" xfId="27997"/>
    <cellStyle name="20% - 强调文字颜色 2 11 2 3" xfId="17775"/>
    <cellStyle name="20% - 强调文字颜色 2 11 2 4" xfId="27998"/>
    <cellStyle name="20% - 强调文字颜色 2 11 3" xfId="28000"/>
    <cellStyle name="20% - 强调文字颜色 2 11 3 2" xfId="28002"/>
    <cellStyle name="20% - 强调文字颜色 2 11 3 3" xfId="28005"/>
    <cellStyle name="20% - 强调文字颜色 2 11 4" xfId="28008"/>
    <cellStyle name="20% - 强调文字颜色 2 11 5" xfId="28009"/>
    <cellStyle name="20% - 强调文字颜色 2 11 6" xfId="28010"/>
    <cellStyle name="20% - 强调文字颜色 2 12" xfId="28011"/>
    <cellStyle name="20% - 强调文字颜色 2 12 2" xfId="28012"/>
    <cellStyle name="20% - 强调文字颜色 2 12 2 2" xfId="28013"/>
    <cellStyle name="20% - 强调文字颜色 2 12 2 2 2" xfId="28014"/>
    <cellStyle name="20% - 强调文字颜色 2 12 2 2 3" xfId="28015"/>
    <cellStyle name="20% - 强调文字颜色 2 12 2 3" xfId="28016"/>
    <cellStyle name="20% - 强调文字颜色 2 12 2 4" xfId="28017"/>
    <cellStyle name="20% - 强调文字颜色 2 12 3" xfId="28019"/>
    <cellStyle name="20% - 强调文字颜色 2 12 3 2" xfId="28021"/>
    <cellStyle name="20% - 强调文字颜色 2 12 3 3" xfId="28023"/>
    <cellStyle name="20% - 强调文字颜色 2 12 4" xfId="28025"/>
    <cellStyle name="20% - 强调文字颜色 2 12 5" xfId="5599"/>
    <cellStyle name="20% - 强调文字颜色 2 12 6" xfId="28027"/>
    <cellStyle name="20% - 强调文字颜色 2 13" xfId="19425"/>
    <cellStyle name="20% - 强调文字颜色 2 13 2" xfId="24902"/>
    <cellStyle name="20% - 强调文字颜色 2 13 2 2" xfId="28028"/>
    <cellStyle name="20% - 强调文字颜色 2 13 2 2 2" xfId="28029"/>
    <cellStyle name="20% - 强调文字颜色 2 13 2 3" xfId="26489"/>
    <cellStyle name="20% - 强调文字颜色 2 13 2 4" xfId="13754"/>
    <cellStyle name="20% - 强调文字颜色 2 13 3" xfId="24905"/>
    <cellStyle name="20% - 强调文字颜色 2 13 3 2" xfId="19404"/>
    <cellStyle name="20% - 强调文字颜色 2 13 4" xfId="28030"/>
    <cellStyle name="20% - 强调文字颜色 2 13 5" xfId="28031"/>
    <cellStyle name="20% - 强调文字颜色 2 13 6" xfId="28032"/>
    <cellStyle name="20% - 强调文字颜色 2 14" xfId="28033"/>
    <cellStyle name="20% - 强调文字颜色 2 14 2" xfId="28035"/>
    <cellStyle name="20% - 强调文字颜色 2 14 2 2" xfId="28036"/>
    <cellStyle name="20% - 强调文字颜色 2 14 2 2 2" xfId="28037"/>
    <cellStyle name="20% - 强调文字颜色 2 14 2 3" xfId="28039"/>
    <cellStyle name="20% - 强调文字颜色 2 14 2 4" xfId="22803"/>
    <cellStyle name="20% - 强调文字颜色 2 14 3" xfId="20529"/>
    <cellStyle name="20% - 强调文字颜色 2 14 3 2" xfId="28040"/>
    <cellStyle name="20% - 强调文字颜色 2 14 4" xfId="28041"/>
    <cellStyle name="20% - 强调文字颜色 2 14 5" xfId="26092"/>
    <cellStyle name="20% - 强调文字颜色 2 14 6" xfId="25849"/>
    <cellStyle name="20% - 强调文字颜色 2 15" xfId="28042"/>
    <cellStyle name="20% - 强调文字颜色 2 15 2" xfId="28045"/>
    <cellStyle name="20% - 强调文字颜色 2 15 3" xfId="20531"/>
    <cellStyle name="20% - 强调文字颜色 2 16" xfId="28047"/>
    <cellStyle name="20% - 强调文字颜色 2 16 2" xfId="28050"/>
    <cellStyle name="20% - 强调文字颜色 2 16 3" xfId="28052"/>
    <cellStyle name="20% - 强调文字颜色 2 17" xfId="28053"/>
    <cellStyle name="20% - 强调文字颜色 2 17 2" xfId="28054"/>
    <cellStyle name="20% - 强调文字颜色 2 17 3" xfId="28057"/>
    <cellStyle name="20% - 强调文字颜色 2 18" xfId="4659"/>
    <cellStyle name="20% - 强调文字颜色 2 18 2" xfId="28059"/>
    <cellStyle name="20% - 强调文字颜色 2 19" xfId="19811"/>
    <cellStyle name="20% - 强调文字颜色 2 2" xfId="95"/>
    <cellStyle name="20% - 强调文字颜色 2 2 10" xfId="12205"/>
    <cellStyle name="20% - 强调文字颜色 2 2 2" xfId="26892"/>
    <cellStyle name="20% - 强调文字颜色 2 2 2 2" xfId="26895"/>
    <cellStyle name="20% - 强调文字颜色 2 2 2 2 2" xfId="9611"/>
    <cellStyle name="20% - 强调文字颜色 2 2 2 2 3" xfId="28060"/>
    <cellStyle name="20% - 强调文字颜色 2 2 2 2 4" xfId="28061"/>
    <cellStyle name="20% - 强调文字颜色 2 2 2 3" xfId="28062"/>
    <cellStyle name="20% - 强调文字颜色 2 2 2 3 2" xfId="28063"/>
    <cellStyle name="20% - 强调文字颜色 2 2 2 4" xfId="28064"/>
    <cellStyle name="20% - 强调文字颜色 2 2 2 5" xfId="28065"/>
    <cellStyle name="20% - 强调文字颜色 2 2 2 6" xfId="28066"/>
    <cellStyle name="20% - 强调文字颜色 2 2 3" xfId="18329"/>
    <cellStyle name="20% - 强调文字颜色 2 2 3 2" xfId="9041"/>
    <cellStyle name="20% - 强调文字颜色 2 2 3 3" xfId="28067"/>
    <cellStyle name="20% - 强调文字颜色 2 2 4" xfId="18332"/>
    <cellStyle name="20% - 强调文字颜色 2 2 4 2" xfId="10052"/>
    <cellStyle name="20% - 强调文字颜色 2 2 4 2 2" xfId="10055"/>
    <cellStyle name="20% - 强调文字颜色 2 2 4 2 2 2" xfId="21412"/>
    <cellStyle name="20% - 强调文字颜色 2 2 4 2 2 2 2" xfId="8494"/>
    <cellStyle name="20% - 强调文字颜色 2 2 4 2 2 3" xfId="25477"/>
    <cellStyle name="20% - 强调文字颜色 2 2 4 2 3" xfId="24515"/>
    <cellStyle name="20% - 强调文字颜色 2 2 4 2 3 2" xfId="7424"/>
    <cellStyle name="20% - 强调文字颜色 2 2 4 2 4" xfId="19361"/>
    <cellStyle name="20% - 强调文字颜色 2 2 4 2 5" xfId="28068"/>
    <cellStyle name="20% - 强调文字颜色 2 2 4 3" xfId="28069"/>
    <cellStyle name="20% - 强调文字颜色 2 2 4 3 2" xfId="12297"/>
    <cellStyle name="20% - 强调文字颜色 2 2 4 3 2 2" xfId="12303"/>
    <cellStyle name="20% - 强调文字颜色 2 2 4 3 2 2 2" xfId="8890"/>
    <cellStyle name="20% - 强调文字颜色 2 2 4 3 2 3" xfId="25256"/>
    <cellStyle name="20% - 强调文字颜色 2 2 4 3 3" xfId="28070"/>
    <cellStyle name="20% - 强调文字颜色 2 2 4 3 3 2" xfId="28071"/>
    <cellStyle name="20% - 强调文字颜色 2 2 4 3 4" xfId="28072"/>
    <cellStyle name="20% - 强调文字颜色 2 2 4 3 5" xfId="28073"/>
    <cellStyle name="20% - 强调文字颜色 2 2 4 4" xfId="4391"/>
    <cellStyle name="20% - 强调文字颜色 2 2 5" xfId="28074"/>
    <cellStyle name="20% - 强调文字颜色 2 2 5 2" xfId="28076"/>
    <cellStyle name="20% - 强调文字颜色 2 2 6" xfId="28046"/>
    <cellStyle name="20% - 强调文字颜色 2 2 6 2" xfId="23102"/>
    <cellStyle name="20% - 强调文字颜色 2 2 7" xfId="20533"/>
    <cellStyle name="20% - 强调文字颜色 2 2 7 2" xfId="28077"/>
    <cellStyle name="20% - 强调文字颜色 2 2 8" xfId="28078"/>
    <cellStyle name="20% - 强调文字颜色 2 2 9" xfId="9490"/>
    <cellStyle name="20% - 强调文字颜色 2 20" xfId="28043"/>
    <cellStyle name="20% - 强调文字颜色 2 21" xfId="28048"/>
    <cellStyle name="20% - 强调文字颜色 2 3" xfId="96"/>
    <cellStyle name="20% - 强调文字颜色 2 3 2" xfId="20997"/>
    <cellStyle name="20% - 强调文字颜色 2 3 2 2" xfId="15836"/>
    <cellStyle name="20% - 强调文字颜色 2 3 2 2 2" xfId="15844"/>
    <cellStyle name="20% - 强调文字颜色 2 3 2 2 3" xfId="15847"/>
    <cellStyle name="20% - 强调文字颜色 2 3 2 3" xfId="28079"/>
    <cellStyle name="20% - 强调文字颜色 2 3 2 3 2" xfId="28080"/>
    <cellStyle name="20% - 强调文字颜色 2 3 2 4" xfId="15920"/>
    <cellStyle name="20% - 强调文字颜色 2 3 3" xfId="27611"/>
    <cellStyle name="20% - 强调文字颜色 2 3 3 2" xfId="5204"/>
    <cellStyle name="20% - 强调文字颜色 2 3 3 2 2" xfId="28081"/>
    <cellStyle name="20% - 强调文字颜色 2 3 3 3" xfId="14575"/>
    <cellStyle name="20% - 强调文字颜色 2 3 3 4" xfId="9629"/>
    <cellStyle name="20% - 强调文字颜色 2 3 4" xfId="28083"/>
    <cellStyle name="20% - 强调文字颜色 2 3 4 2" xfId="28084"/>
    <cellStyle name="20% - 强调文字颜色 2 3 4 3" xfId="28085"/>
    <cellStyle name="20% - 强调文字颜色 2 3 5" xfId="28086"/>
    <cellStyle name="20% - 强调文字颜色 2 3 5 2" xfId="28087"/>
    <cellStyle name="20% - 强调文字颜色 2 3 5 2 2" xfId="19552"/>
    <cellStyle name="20% - 强调文字颜色 2 3 5 2 2 2" xfId="19558"/>
    <cellStyle name="20% - 强调文字颜色 2 3 5 2 3" xfId="25924"/>
    <cellStyle name="20% - 强调文字颜色 2 3 5 3" xfId="24858"/>
    <cellStyle name="20% - 强调文字颜色 2 3 5 3 2" xfId="7747"/>
    <cellStyle name="20% - 强调文字颜色 2 3 5 4" xfId="26729"/>
    <cellStyle name="20% - 强调文字颜色 2 3 5 5" xfId="4581"/>
    <cellStyle name="20% - 强调文字颜色 2 3 5 6" xfId="28088"/>
    <cellStyle name="20% - 强调文字颜色 2 3 6" xfId="28051"/>
    <cellStyle name="20% - 强调文字颜色 2 3 7" xfId="20994"/>
    <cellStyle name="20% - 强调文字颜色 2 4" xfId="97"/>
    <cellStyle name="20% - 强调文字颜色 2 4 2" xfId="21002"/>
    <cellStyle name="20% - 强调文字颜色 2 4 2 2" xfId="28089"/>
    <cellStyle name="20% - 强调文字颜色 2 4 2 2 2" xfId="28090"/>
    <cellStyle name="20% - 强调文字颜色 2 4 2 2 3" xfId="28091"/>
    <cellStyle name="20% - 强调文字颜色 2 4 2 3" xfId="18582"/>
    <cellStyle name="20% - 强调文字颜色 2 4 2 3 2" xfId="28092"/>
    <cellStyle name="20% - 强调文字颜色 2 4 2 3 2 2" xfId="28093"/>
    <cellStyle name="20% - 强调文字颜色 2 4 2 3 2 2 2" xfId="28094"/>
    <cellStyle name="20% - 强调文字颜色 2 4 2 3 2 3" xfId="8094"/>
    <cellStyle name="20% - 强调文字颜色 2 4 2 3 3" xfId="28095"/>
    <cellStyle name="20% - 强调文字颜色 2 4 2 3 3 2" xfId="26755"/>
    <cellStyle name="20% - 强调文字颜色 2 4 2 3 4" xfId="20807"/>
    <cellStyle name="20% - 强调文字颜色 2 4 2 3 5" xfId="12635"/>
    <cellStyle name="20% - 强调文字颜色 2 4 2 3 6" xfId="28096"/>
    <cellStyle name="20% - 强调文字颜色 2 4 2 4" xfId="17801"/>
    <cellStyle name="20% - 强调文字颜色 2 4 3" xfId="28098"/>
    <cellStyle name="20% - 强调文字颜色 2 4 3 2" xfId="28099"/>
    <cellStyle name="20% - 强调文字颜色 2 4 3 3" xfId="18584"/>
    <cellStyle name="20% - 强调文字颜色 2 4 4" xfId="28100"/>
    <cellStyle name="20% - 强调文字颜色 2 4 4 2" xfId="3224"/>
    <cellStyle name="20% - 强调文字颜色 2 4 5" xfId="28101"/>
    <cellStyle name="20% - 强调文字颜色 2 4 5 2" xfId="28102"/>
    <cellStyle name="20% - 强调文字颜色 2 4 5 2 2" xfId="13976"/>
    <cellStyle name="20% - 强调文字颜色 2 4 5 2 2 2" xfId="3350"/>
    <cellStyle name="20% - 强调文字颜色 2 4 5 2 3" xfId="14636"/>
    <cellStyle name="20% - 强调文字颜色 2 4 5 3" xfId="24178"/>
    <cellStyle name="20% - 强调文字颜色 2 4 5 3 2" xfId="14915"/>
    <cellStyle name="20% - 强调文字颜色 2 4 5 4" xfId="24182"/>
    <cellStyle name="20% - 强调文字颜色 2 4 5 5" xfId="27761"/>
    <cellStyle name="20% - 强调文字颜色 2 4 6" xfId="28055"/>
    <cellStyle name="20% - 强调文字颜色 2 4 7" xfId="21000"/>
    <cellStyle name="20% - 强调文字颜色 2 5" xfId="98"/>
    <cellStyle name="20% - 强调文字颜色 2 5 2" xfId="7119"/>
    <cellStyle name="20% - 强调文字颜色 2 5 2 2" xfId="7121"/>
    <cellStyle name="20% - 强调文字颜色 2 5 2 2 2" xfId="28103"/>
    <cellStyle name="20% - 强调文字颜色 2 5 2 2 2 2" xfId="28104"/>
    <cellStyle name="20% - 强调文字颜色 2 5 2 2 2 2 2" xfId="28105"/>
    <cellStyle name="20% - 强调文字颜色 2 5 2 2 2 3" xfId="14116"/>
    <cellStyle name="20% - 强调文字颜色 2 5 2 2 2 4" xfId="28106"/>
    <cellStyle name="20% - 强调文字颜色 2 5 2 2 3" xfId="17267"/>
    <cellStyle name="20% - 强调文字颜色 2 5 2 2 3 2" xfId="4853"/>
    <cellStyle name="20% - 强调文字颜色 2 5 2 2 4" xfId="28107"/>
    <cellStyle name="20% - 强调文字颜色 2 5 2 2 4 2" xfId="28108"/>
    <cellStyle name="20% - 强调文字颜色 2 5 2 2 5" xfId="28109"/>
    <cellStyle name="20% - 强调文字颜色 2 5 2 2 6" xfId="28110"/>
    <cellStyle name="20% - 强调文字颜色 2 5 2 2 7" xfId="27674"/>
    <cellStyle name="20% - 强调文字颜色 2 5 2 3" xfId="28111"/>
    <cellStyle name="20% - 强调文字颜色 2 5 2 3 2" xfId="15364"/>
    <cellStyle name="20% - 强调文字颜色 2 5 2 3 2 2" xfId="28112"/>
    <cellStyle name="20% - 强调文字颜色 2 5 2 3 2 2 2" xfId="27514"/>
    <cellStyle name="20% - 强调文字颜色 2 5 2 3 2 3" xfId="28113"/>
    <cellStyle name="20% - 强调文字颜色 2 5 2 3 3" xfId="17272"/>
    <cellStyle name="20% - 强调文字颜色 2 5 2 3 3 2" xfId="28115"/>
    <cellStyle name="20% - 强调文字颜色 2 5 2 3 4" xfId="25529"/>
    <cellStyle name="20% - 强调文字颜色 2 5 2 3 5" xfId="28117"/>
    <cellStyle name="20% - 强调文字颜色 2 5 2 3 6" xfId="28118"/>
    <cellStyle name="20% - 强调文字颜色 2 5 2 4" xfId="6725"/>
    <cellStyle name="20% - 强调文字颜色 2 5 2 4 2" xfId="6727"/>
    <cellStyle name="20% - 强调文字颜色 2 5 2 4 2 2" xfId="28119"/>
    <cellStyle name="20% - 强调文字颜色 2 5 2 4 2 2 2" xfId="28120"/>
    <cellStyle name="20% - 强调文字颜色 2 5 2 4 2 3" xfId="28121"/>
    <cellStyle name="20% - 强调文字颜色 2 5 2 4 3" xfId="28122"/>
    <cellStyle name="20% - 强调文字颜色 2 5 2 4 3 2" xfId="28123"/>
    <cellStyle name="20% - 强调文字颜色 2 5 2 4 4" xfId="28125"/>
    <cellStyle name="20% - 强调文字颜色 2 5 2 4 5" xfId="28126"/>
    <cellStyle name="20% - 强调文字颜色 2 5 2 5" xfId="28127"/>
    <cellStyle name="20% - 强调文字颜色 2 5 2 5 2" xfId="28128"/>
    <cellStyle name="20% - 强调文字颜色 2 5 2 5 2 2" xfId="28130"/>
    <cellStyle name="20% - 强调文字颜色 2 5 2 5 2 2 2" xfId="28131"/>
    <cellStyle name="20% - 强调文字颜色 2 5 2 5 2 3" xfId="28132"/>
    <cellStyle name="20% - 强调文字颜色 2 5 2 5 3" xfId="27284"/>
    <cellStyle name="20% - 强调文字颜色 2 5 2 5 3 2" xfId="27286"/>
    <cellStyle name="20% - 强调文字颜色 2 5 2 5 4" xfId="22628"/>
    <cellStyle name="20% - 强调文字颜色 2 5 2 5 5" xfId="23871"/>
    <cellStyle name="20% - 强调文字颜色 2 5 2 6" xfId="28133"/>
    <cellStyle name="20% - 强调文字颜色 2 5 2 6 2" xfId="28134"/>
    <cellStyle name="20% - 强调文字颜色 2 5 2 6 2 2" xfId="25292"/>
    <cellStyle name="20% - 强调文字颜色 2 5 2 6 2 2 2" xfId="4467"/>
    <cellStyle name="20% - 强调文字颜色 2 5 2 6 2 3" xfId="21802"/>
    <cellStyle name="20% - 强调文字颜色 2 5 2 6 3" xfId="26739"/>
    <cellStyle name="20% - 强调文字颜色 2 5 2 6 3 2" xfId="19116"/>
    <cellStyle name="20% - 强调文字颜色 2 5 2 6 4" xfId="14094"/>
    <cellStyle name="20% - 强调文字颜色 2 5 2 6 5" xfId="28135"/>
    <cellStyle name="20% - 强调文字颜色 2 5 2 7" xfId="24903"/>
    <cellStyle name="20% - 强调文字颜色 2 5 2 8" xfId="24906"/>
    <cellStyle name="20% - 强调文字颜色 2 5 3" xfId="7725"/>
    <cellStyle name="20% - 强调文字颜色 2 5 3 2" xfId="9754"/>
    <cellStyle name="20% - 强调文字颜色 2 5 3 3" xfId="25502"/>
    <cellStyle name="20% - 强调文字颜色 2 5 4" xfId="28136"/>
    <cellStyle name="20% - 强调文字颜色 2 5 4 2" xfId="25279"/>
    <cellStyle name="20% - 强调文字颜色 2 5 4 2 2" xfId="25281"/>
    <cellStyle name="20% - 强调文字颜色 2 5 4 2 2 2" xfId="28137"/>
    <cellStyle name="20% - 强调文字颜色 2 5 4 2 3" xfId="25284"/>
    <cellStyle name="20% - 强调文字颜色 2 5 4 3" xfId="26893"/>
    <cellStyle name="20% - 强调文字颜色 2 5 4 3 2" xfId="26896"/>
    <cellStyle name="20% - 强调文字颜色 2 5 4 4" xfId="18330"/>
    <cellStyle name="20% - 强调文字颜色 2 5 4 5" xfId="18333"/>
    <cellStyle name="20% - 强调文字颜色 2 5 4 6" xfId="28075"/>
    <cellStyle name="20% - 强调文字颜色 2 5 5" xfId="28138"/>
    <cellStyle name="20% - 强调文字颜色 2 5 6" xfId="3609"/>
    <cellStyle name="20% - 强调文字颜色 2 6" xfId="99"/>
    <cellStyle name="20% - 强调文字颜色 2 6 10" xfId="28139"/>
    <cellStyle name="20% - 强调文字颜色 2 6 11" xfId="28141"/>
    <cellStyle name="20% - 强调文字颜色 2 6 12" xfId="18471"/>
    <cellStyle name="20% - 强调文字颜色 2 6 2" xfId="11013"/>
    <cellStyle name="20% - 强调文字颜色 2 6 2 10" xfId="28142"/>
    <cellStyle name="20% - 强调文字颜色 2 6 2 2" xfId="11015"/>
    <cellStyle name="20% - 强调文字颜色 2 6 2 2 2" xfId="28143"/>
    <cellStyle name="20% - 强调文字颜色 2 6 2 2 2 2" xfId="24476"/>
    <cellStyle name="20% - 强调文字颜色 2 6 2 2 2 2 2" xfId="14572"/>
    <cellStyle name="20% - 强调文字颜色 2 6 2 2 2 2 2 2" xfId="9628"/>
    <cellStyle name="20% - 强调文字颜色 2 6 2 2 2 2 2 2 2" xfId="14578"/>
    <cellStyle name="20% - 强调文字颜色 2 6 2 2 2 2 2 3" xfId="921"/>
    <cellStyle name="20% - 强调文字颜色 2 6 2 2 2 2 3" xfId="23533"/>
    <cellStyle name="20% - 强调文字颜色 2 6 2 2 2 2 3 2" xfId="26841"/>
    <cellStyle name="20% - 强调文字颜色 2 6 2 2 2 2 4" xfId="28144"/>
    <cellStyle name="20% - 强调文字颜色 2 6 2 2 2 2 4 2" xfId="26730"/>
    <cellStyle name="20% - 强调文字颜色 2 6 2 2 2 2 5" xfId="28145"/>
    <cellStyle name="20% - 强调文字颜色 2 6 2 2 2 2 6" xfId="28146"/>
    <cellStyle name="20% - 强调文字颜色 2 6 2 2 2 3" xfId="20822"/>
    <cellStyle name="20% - 强调文字颜色 2 6 2 2 2 3 2" xfId="18218"/>
    <cellStyle name="20% - 强调文字颜色 2 6 2 2 2 3 2 2" xfId="14732"/>
    <cellStyle name="20% - 强调文字颜色 2 6 2 2 2 3 3" xfId="12510"/>
    <cellStyle name="20% - 强调文字颜色 2 6 2 2 2 4" xfId="20824"/>
    <cellStyle name="20% - 强调文字颜色 2 6 2 2 2 4 2" xfId="20826"/>
    <cellStyle name="20% - 强调文字颜色 2 6 2 2 2 5" xfId="20828"/>
    <cellStyle name="20% - 强调文字颜色 2 6 2 2 2 5 2" xfId="28147"/>
    <cellStyle name="20% - 强调文字颜色 2 6 2 2 2 6" xfId="23386"/>
    <cellStyle name="20% - 强调文字颜色 2 6 2 2 2 7" xfId="28148"/>
    <cellStyle name="20% - 强调文字颜色 2 6 2 2 2 8" xfId="28150"/>
    <cellStyle name="20% - 强调文字颜色 2 6 2 2 3" xfId="28151"/>
    <cellStyle name="20% - 强调文字颜色 2 6 2 2 3 2" xfId="28152"/>
    <cellStyle name="20% - 强调文字颜色 2 6 2 2 3 2 2" xfId="27899"/>
    <cellStyle name="20% - 强调文字颜色 2 6 2 2 3 2 2 2" xfId="28153"/>
    <cellStyle name="20% - 强调文字颜色 2 6 2 2 3 2 3" xfId="23542"/>
    <cellStyle name="20% - 强调文字颜色 2 6 2 2 3 3" xfId="1510"/>
    <cellStyle name="20% - 强调文字颜色 2 6 2 2 3 3 2" xfId="28155"/>
    <cellStyle name="20% - 强调文字颜色 2 6 2 2 3 4" xfId="28156"/>
    <cellStyle name="20% - 强调文字颜色 2 6 2 2 3 4 2" xfId="28157"/>
    <cellStyle name="20% - 强调文字颜色 2 6 2 2 3 5" xfId="28158"/>
    <cellStyle name="20% - 强调文字颜色 2 6 2 2 3 6" xfId="28159"/>
    <cellStyle name="20% - 强调文字颜色 2 6 2 2 4" xfId="28162"/>
    <cellStyle name="20% - 强调文字颜色 2 6 2 2 4 2" xfId="28163"/>
    <cellStyle name="20% - 强调文字颜色 2 6 2 2 4 2 2" xfId="9694"/>
    <cellStyle name="20% - 强调文字颜色 2 6 2 2 4 3" xfId="1512"/>
    <cellStyle name="20% - 强调文字颜色 2 6 2 2 5" xfId="25831"/>
    <cellStyle name="20% - 强调文字颜色 2 6 2 2 5 2" xfId="25834"/>
    <cellStyle name="20% - 强调文字颜色 2 6 2 2 6" xfId="26703"/>
    <cellStyle name="20% - 强调文字颜色 2 6 2 2 6 2" xfId="19466"/>
    <cellStyle name="20% - 强调文字颜色 2 6 2 2 7" xfId="28164"/>
    <cellStyle name="20% - 强调文字颜色 2 6 2 2 8" xfId="12477"/>
    <cellStyle name="20% - 强调文字颜色 2 6 2 2 9" xfId="28166"/>
    <cellStyle name="20% - 强调文字颜色 2 6 2 3" xfId="28168"/>
    <cellStyle name="20% - 强调文字颜色 2 6 2 3 2" xfId="28169"/>
    <cellStyle name="20% - 强调文字颜色 2 6 2 3 2 2" xfId="28170"/>
    <cellStyle name="20% - 强调文字颜色 2 6 2 3 2 2 2" xfId="28171"/>
    <cellStyle name="20% - 强调文字颜色 2 6 2 3 2 2 2 2" xfId="28172"/>
    <cellStyle name="20% - 强调文字颜色 2 6 2 3 2 2 3" xfId="28173"/>
    <cellStyle name="20% - 强调文字颜色 2 6 2 3 2 3" xfId="28174"/>
    <cellStyle name="20% - 强调文字颜色 2 6 2 3 2 3 2" xfId="10596"/>
    <cellStyle name="20% - 强调文字颜色 2 6 2 3 2 4" xfId="13827"/>
    <cellStyle name="20% - 强调文字颜色 2 6 2 3 2 4 2" xfId="10906"/>
    <cellStyle name="20% - 强调文字颜色 2 6 2 3 2 5" xfId="28175"/>
    <cellStyle name="20% - 强调文字颜色 2 6 2 3 2 6" xfId="28176"/>
    <cellStyle name="20% - 强调文字颜色 2 6 2 3 3" xfId="9904"/>
    <cellStyle name="20% - 强调文字颜色 2 6 2 3 3 2" xfId="28178"/>
    <cellStyle name="20% - 强调文字颜色 2 6 2 3 3 2 2" xfId="28179"/>
    <cellStyle name="20% - 强调文字颜色 2 6 2 3 3 3" xfId="14587"/>
    <cellStyle name="20% - 强调文字颜色 2 6 2 3 4" xfId="28181"/>
    <cellStyle name="20% - 强调文字颜色 2 6 2 3 4 2" xfId="27330"/>
    <cellStyle name="20% - 强调文字颜色 2 6 2 3 5" xfId="4252"/>
    <cellStyle name="20% - 强调文字颜色 2 6 2 3 5 2" xfId="4261"/>
    <cellStyle name="20% - 强调文字颜色 2 6 2 3 6" xfId="28182"/>
    <cellStyle name="20% - 强调文字颜色 2 6 2 3 7" xfId="18361"/>
    <cellStyle name="20% - 强调文字颜色 2 6 2 3 8" xfId="28183"/>
    <cellStyle name="20% - 强调文字颜色 2 6 2 4" xfId="28185"/>
    <cellStyle name="20% - 强调文字颜色 2 6 2 4 2" xfId="28186"/>
    <cellStyle name="20% - 强调文字颜色 2 6 2 4 2 2" xfId="28187"/>
    <cellStyle name="20% - 强调文字颜色 2 6 2 4 2 2 2" xfId="28188"/>
    <cellStyle name="20% - 强调文字颜色 2 6 2 4 2 3" xfId="28189"/>
    <cellStyle name="20% - 强调文字颜色 2 6 2 4 3" xfId="28191"/>
    <cellStyle name="20% - 强调文字颜色 2 6 2 4 3 2" xfId="28193"/>
    <cellStyle name="20% - 强调文字颜色 2 6 2 4 4" xfId="28195"/>
    <cellStyle name="20% - 强调文字颜色 2 6 2 4 4 2" xfId="28197"/>
    <cellStyle name="20% - 强调文字颜色 2 6 2 4 5" xfId="28199"/>
    <cellStyle name="20% - 强调文字颜色 2 6 2 4 6" xfId="28201"/>
    <cellStyle name="20% - 强调文字颜色 2 6 2 5" xfId="26481"/>
    <cellStyle name="20% - 强调文字颜色 2 6 2 5 2" xfId="28203"/>
    <cellStyle name="20% - 强调文字颜色 2 6 2 5 2 2" xfId="28204"/>
    <cellStyle name="20% - 强调文字颜色 2 6 2 5 3" xfId="28206"/>
    <cellStyle name="20% - 强调文字颜色 2 6 2 6" xfId="18202"/>
    <cellStyle name="20% - 强调文字颜色 2 6 2 6 2" xfId="28207"/>
    <cellStyle name="20% - 强调文字颜色 2 6 2 7" xfId="28208"/>
    <cellStyle name="20% - 强调文字颜色 2 6 2 7 2" xfId="28210"/>
    <cellStyle name="20% - 强调文字颜色 2 6 2 8" xfId="28212"/>
    <cellStyle name="20% - 强调文字颜色 2 6 2 9" xfId="28213"/>
    <cellStyle name="20% - 强调文字颜色 2 6 3" xfId="28214"/>
    <cellStyle name="20% - 强调文字颜色 2 6 3 2" xfId="28216"/>
    <cellStyle name="20% - 强调文字颜色 2 6 3 2 2" xfId="7671"/>
    <cellStyle name="20% - 强调文字颜色 2 6 3 2 2 2" xfId="27361"/>
    <cellStyle name="20% - 强调文字颜色 2 6 3 2 2 2 2" xfId="27363"/>
    <cellStyle name="20% - 强调文字颜色 2 6 3 2 2 2 2 2" xfId="28218"/>
    <cellStyle name="20% - 强调文字颜色 2 6 3 2 2 2 3" xfId="27367"/>
    <cellStyle name="20% - 强调文字颜色 2 6 3 2 2 3" xfId="15313"/>
    <cellStyle name="20% - 强调文字颜色 2 6 3 2 2 3 2" xfId="27370"/>
    <cellStyle name="20% - 强调文字颜色 2 6 3 2 2 4" xfId="27374"/>
    <cellStyle name="20% - 强调文字颜色 2 6 3 2 2 4 2" xfId="27376"/>
    <cellStyle name="20% - 强调文字颜色 2 6 3 2 2 5" xfId="7840"/>
    <cellStyle name="20% - 强调文字颜色 2 6 3 2 2 6" xfId="23217"/>
    <cellStyle name="20% - 强调文字颜色 2 6 3 2 3" xfId="28219"/>
    <cellStyle name="20% - 强调文字颜色 2 6 3 2 3 2" xfId="28220"/>
    <cellStyle name="20% - 强调文字颜色 2 6 3 2 3 2 2" xfId="28202"/>
    <cellStyle name="20% - 强调文字颜色 2 6 3 2 3 3" xfId="15317"/>
    <cellStyle name="20% - 强调文字颜色 2 6 3 2 4" xfId="27867"/>
    <cellStyle name="20% - 强调文字颜色 2 6 3 2 4 2" xfId="27869"/>
    <cellStyle name="20% - 强调文字颜色 2 6 3 2 5" xfId="27871"/>
    <cellStyle name="20% - 强调文字颜色 2 6 3 2 5 2" xfId="2474"/>
    <cellStyle name="20% - 强调文字颜色 2 6 3 2 6" xfId="25750"/>
    <cellStyle name="20% - 强调文字颜色 2 6 3 2 7" xfId="25752"/>
    <cellStyle name="20% - 强调文字颜色 2 6 3 2 8" xfId="4214"/>
    <cellStyle name="20% - 强调文字颜色 2 6 3 3" xfId="1817"/>
    <cellStyle name="20% - 强调文字颜色 2 6 3 3 2" xfId="2072"/>
    <cellStyle name="20% - 强调文字颜色 2 6 3 3 2 2" xfId="2075"/>
    <cellStyle name="20% - 强调文字颜色 2 6 3 3 2 2 2" xfId="28221"/>
    <cellStyle name="20% - 强调文字颜色 2 6 3 3 2 3" xfId="28222"/>
    <cellStyle name="20% - 强调文字颜色 2 6 3 3 3" xfId="28223"/>
    <cellStyle name="20% - 强调文字颜色 2 6 3 3 3 2" xfId="8023"/>
    <cellStyle name="20% - 强调文字颜色 2 6 3 3 4" xfId="27875"/>
    <cellStyle name="20% - 强调文字颜色 2 6 3 3 4 2" xfId="28224"/>
    <cellStyle name="20% - 强调文字颜色 2 6 3 3 5" xfId="28225"/>
    <cellStyle name="20% - 强调文字颜色 2 6 3 3 6" xfId="28226"/>
    <cellStyle name="20% - 强调文字颜色 2 6 3 4" xfId="24799"/>
    <cellStyle name="20% - 强调文字颜色 2 6 3 4 2" xfId="24801"/>
    <cellStyle name="20% - 强调文字颜色 2 6 3 4 2 2" xfId="22185"/>
    <cellStyle name="20% - 强调文字颜色 2 6 3 4 3" xfId="24803"/>
    <cellStyle name="20% - 强调文字颜色 2 6 3 5" xfId="28227"/>
    <cellStyle name="20% - 强调文字颜色 2 6 3 5 2" xfId="28228"/>
    <cellStyle name="20% - 强调文字颜色 2 6 3 6" xfId="14266"/>
    <cellStyle name="20% - 强调文字颜色 2 6 3 6 2" xfId="14269"/>
    <cellStyle name="20% - 强调文字颜色 2 6 3 7" xfId="28229"/>
    <cellStyle name="20% - 强调文字颜色 2 6 3 8" xfId="28230"/>
    <cellStyle name="20% - 强调文字颜色 2 6 3 9" xfId="28231"/>
    <cellStyle name="20% - 强调文字颜色 2 6 4" xfId="8078"/>
    <cellStyle name="20% - 强调文字颜色 2 6 4 2" xfId="8082"/>
    <cellStyle name="20% - 强调文字颜色 2 6 4 2 2" xfId="28232"/>
    <cellStyle name="20% - 强调文字颜色 2 6 4 2 2 2" xfId="28233"/>
    <cellStyle name="20% - 强调文字颜色 2 6 4 2 2 2 2" xfId="28234"/>
    <cellStyle name="20% - 强调文字颜色 2 6 4 2 2 3" xfId="28235"/>
    <cellStyle name="20% - 强调文字颜色 2 6 4 2 3" xfId="28236"/>
    <cellStyle name="20% - 强调文字颜色 2 6 4 2 3 2" xfId="28237"/>
    <cellStyle name="20% - 强调文字颜色 2 6 4 2 4" xfId="16110"/>
    <cellStyle name="20% - 强调文字颜色 2 6 4 2 4 2" xfId="16112"/>
    <cellStyle name="20% - 强调文字颜色 2 6 4 2 5" xfId="28238"/>
    <cellStyle name="20% - 强调文字颜色 2 6 4 2 6" xfId="28239"/>
    <cellStyle name="20% - 强调文字颜色 2 6 4 3" xfId="11386"/>
    <cellStyle name="20% - 强调文字颜色 2 6 4 3 2" xfId="11390"/>
    <cellStyle name="20% - 强调文字颜色 2 6 4 3 2 2" xfId="11394"/>
    <cellStyle name="20% - 强调文字颜色 2 6 4 3 3" xfId="8902"/>
    <cellStyle name="20% - 强调文字颜色 2 6 4 4" xfId="28240"/>
    <cellStyle name="20% - 强调文字颜色 2 6 4 4 2" xfId="28242"/>
    <cellStyle name="20% - 强调文字颜色 2 6 4 5" xfId="28244"/>
    <cellStyle name="20% - 强调文字颜色 2 6 4 5 2" xfId="28246"/>
    <cellStyle name="20% - 强调文字颜色 2 6 4 6" xfId="21591"/>
    <cellStyle name="20% - 强调文字颜色 2 6 4 7" xfId="28248"/>
    <cellStyle name="20% - 强调文字颜色 2 6 4 8" xfId="28250"/>
    <cellStyle name="20% - 强调文字颜色 2 6 5" xfId="25351"/>
    <cellStyle name="20% - 强调文字颜色 2 6 5 2" xfId="28252"/>
    <cellStyle name="20% - 强调文字颜色 2 6 5 2 2" xfId="28254"/>
    <cellStyle name="20% - 强调文字颜色 2 6 5 2 2 2" xfId="28255"/>
    <cellStyle name="20% - 强调文字颜色 2 6 5 2 3" xfId="28256"/>
    <cellStyle name="20% - 强调文字颜色 2 6 5 3" xfId="13228"/>
    <cellStyle name="20% - 强调文字颜色 2 6 5 3 2" xfId="13238"/>
    <cellStyle name="20% - 强调文字颜色 2 6 5 4" xfId="27616"/>
    <cellStyle name="20% - 强调文字颜色 2 6 5 4 2" xfId="28257"/>
    <cellStyle name="20% - 强调文字颜色 2 6 5 5" xfId="22839"/>
    <cellStyle name="20% - 强调文字颜色 2 6 5 6" xfId="21594"/>
    <cellStyle name="20% - 强调文字颜色 2 6 6" xfId="28259"/>
    <cellStyle name="20% - 强调文字颜色 2 6 6 2" xfId="28262"/>
    <cellStyle name="20% - 强调文字颜色 2 6 6 2 2" xfId="21937"/>
    <cellStyle name="20% - 强调文字颜色 2 6 6 3" xfId="5495"/>
    <cellStyle name="20% - 强调文字颜色 2 6 7" xfId="28265"/>
    <cellStyle name="20% - 强调文字颜色 2 6 7 2" xfId="28266"/>
    <cellStyle name="20% - 强调文字颜色 2 6 8" xfId="28268"/>
    <cellStyle name="20% - 强调文字颜色 2 6 8 2" xfId="28269"/>
    <cellStyle name="20% - 强调文字颜色 2 6 9" xfId="28270"/>
    <cellStyle name="20% - 强调文字颜色 2 7" xfId="9556"/>
    <cellStyle name="20% - 强调文字颜色 2 7 2" xfId="28272"/>
    <cellStyle name="20% - 强调文字颜色 2 7 2 2" xfId="5885"/>
    <cellStyle name="20% - 强调文字颜色 2 7 2 2 2" xfId="5895"/>
    <cellStyle name="20% - 强调文字颜色 2 7 2 2 3" xfId="28275"/>
    <cellStyle name="20% - 强调文字颜色 2 7 2 3" xfId="6956"/>
    <cellStyle name="20% - 强调文字颜色 2 7 2 4" xfId="28276"/>
    <cellStyle name="20% - 强调文字颜色 2 7 3" xfId="25517"/>
    <cellStyle name="20% - 强调文字颜色 2 7 3 2" xfId="12138"/>
    <cellStyle name="20% - 强调文字颜色 2 7 3 3" xfId="12144"/>
    <cellStyle name="20% - 强调文字颜色 2 7 4" xfId="11060"/>
    <cellStyle name="20% - 强调文字颜色 2 7 5" xfId="28277"/>
    <cellStyle name="20% - 强调文字颜色 2 8" xfId="18473"/>
    <cellStyle name="20% - 强调文字颜色 2 8 2" xfId="28279"/>
    <cellStyle name="20% - 强调文字颜色 2 8 2 2" xfId="28281"/>
    <cellStyle name="20% - 强调文字颜色 2 8 3" xfId="13315"/>
    <cellStyle name="20% - 强调文字颜色 2 8 4" xfId="11067"/>
    <cellStyle name="20% - 强调文字颜色 2 9" xfId="18475"/>
    <cellStyle name="20% - 强调文字颜色 2 9 2" xfId="28282"/>
    <cellStyle name="20% - 强调文字颜色 2 9 2 2" xfId="28285"/>
    <cellStyle name="20% - 强调文字颜色 2 9 2 2 2" xfId="28286"/>
    <cellStyle name="20% - 强调文字颜色 2 9 2 2 3" xfId="28287"/>
    <cellStyle name="20% - 强调文字颜色 2 9 2 3" xfId="16299"/>
    <cellStyle name="20% - 强调文字颜色 2 9 2 4" xfId="23473"/>
    <cellStyle name="20% - 强调文字颜色 2 9 3" xfId="13322"/>
    <cellStyle name="20% - 强调文字颜色 2 9 3 2" xfId="28288"/>
    <cellStyle name="20% - 强调文字颜色 2 9 3 3" xfId="28289"/>
    <cellStyle name="20% - 强调文字颜色 2 9 4" xfId="28290"/>
    <cellStyle name="20% - 强调文字颜色 2 9 4 2" xfId="28292"/>
    <cellStyle name="20% - 强调文字颜色 2 9 5" xfId="28293"/>
    <cellStyle name="20% - 强调文字颜色 2 9 6" xfId="28294"/>
    <cellStyle name="20% - 强调文字颜色 2 9 7" xfId="11988"/>
    <cellStyle name="20% - 强调文字颜色 3 10" xfId="28295"/>
    <cellStyle name="20% - 强调文字颜色 3 10 2" xfId="28296"/>
    <cellStyle name="20% - 强调文字颜色 3 10 2 2" xfId="11234"/>
    <cellStyle name="20% - 强调文字颜色 3 10 3" xfId="26632"/>
    <cellStyle name="20% - 强调文字颜色 3 10 4" xfId="28297"/>
    <cellStyle name="20% - 强调文字颜色 3 11" xfId="28298"/>
    <cellStyle name="20% - 强调文字颜色 3 11 2" xfId="26521"/>
    <cellStyle name="20% - 强调文字颜色 3 11 2 2" xfId="26523"/>
    <cellStyle name="20% - 强调文字颜色 3 11 2 2 2" xfId="24436"/>
    <cellStyle name="20% - 强调文字颜色 3 11 2 2 3" xfId="28299"/>
    <cellStyle name="20% - 强调文字颜色 3 11 2 3" xfId="28302"/>
    <cellStyle name="20% - 强调文字颜色 3 11 2 4" xfId="10697"/>
    <cellStyle name="20% - 强调文字颜色 3 11 3" xfId="28304"/>
    <cellStyle name="20% - 强调文字颜色 3 11 3 2" xfId="28305"/>
    <cellStyle name="20% - 强调文字颜色 3 11 3 3" xfId="28307"/>
    <cellStyle name="20% - 强调文字颜色 3 11 4" xfId="28309"/>
    <cellStyle name="20% - 强调文字颜色 3 11 5" xfId="16418"/>
    <cellStyle name="20% - 强调文字颜色 3 11 6" xfId="26764"/>
    <cellStyle name="20% - 强调文字颜色 3 12" xfId="28310"/>
    <cellStyle name="20% - 强调文字颜色 3 12 2" xfId="28312"/>
    <cellStyle name="20% - 强调文字颜色 3 12 2 2" xfId="28313"/>
    <cellStyle name="20% - 强调文字颜色 3 12 2 2 2" xfId="28314"/>
    <cellStyle name="20% - 强调文字颜色 3 12 2 2 3" xfId="28315"/>
    <cellStyle name="20% - 强调文字颜色 3 12 2 3" xfId="28316"/>
    <cellStyle name="20% - 强调文字颜色 3 12 2 4" xfId="28317"/>
    <cellStyle name="20% - 强调文字颜色 3 12 3" xfId="7778"/>
    <cellStyle name="20% - 强调文字颜色 3 12 3 2" xfId="28318"/>
    <cellStyle name="20% - 强调文字颜色 3 12 3 3" xfId="22457"/>
    <cellStyle name="20% - 强调文字颜色 3 12 4" xfId="22252"/>
    <cellStyle name="20% - 强调文字颜色 3 12 5" xfId="28320"/>
    <cellStyle name="20% - 强调文字颜色 3 12 6" xfId="28321"/>
    <cellStyle name="20% - 强调文字颜色 3 13" xfId="28322"/>
    <cellStyle name="20% - 强调文字颜色 3 13 2" xfId="26622"/>
    <cellStyle name="20% - 强调文字颜色 3 13 2 2" xfId="26625"/>
    <cellStyle name="20% - 强调文字颜色 3 13 2 2 2" xfId="28324"/>
    <cellStyle name="20% - 强调文字颜色 3 13 2 3" xfId="3300"/>
    <cellStyle name="20% - 强调文字颜色 3 13 2 4" xfId="28326"/>
    <cellStyle name="20% - 强调文字颜色 3 13 3" xfId="28327"/>
    <cellStyle name="20% - 强调文字颜色 3 13 3 2" xfId="28328"/>
    <cellStyle name="20% - 强调文字颜色 3 13 4" xfId="28329"/>
    <cellStyle name="20% - 强调文字颜色 3 13 5" xfId="28331"/>
    <cellStyle name="20% - 强调文字颜色 3 13 6" xfId="2325"/>
    <cellStyle name="20% - 强调文字颜色 3 14" xfId="3563"/>
    <cellStyle name="20% - 强调文字颜色 3 14 2" xfId="3566"/>
    <cellStyle name="20% - 强调文字颜色 3 14 2 2" xfId="4770"/>
    <cellStyle name="20% - 强调文字颜色 3 14 2 2 2" xfId="6364"/>
    <cellStyle name="20% - 强调文字颜色 3 14 2 3" xfId="28333"/>
    <cellStyle name="20% - 强调文字颜色 3 14 2 4" xfId="28334"/>
    <cellStyle name="20% - 强调文字颜色 3 14 3" xfId="21383"/>
    <cellStyle name="20% - 强调文字颜色 3 14 3 2" xfId="28335"/>
    <cellStyle name="20% - 强调文字颜色 3 14 4" xfId="28336"/>
    <cellStyle name="20% - 强调文字颜色 3 14 5" xfId="28337"/>
    <cellStyle name="20% - 强调文字颜色 3 14 6" xfId="28338"/>
    <cellStyle name="20% - 强调文字颜色 3 15" xfId="11298"/>
    <cellStyle name="20% - 强调文字颜色 3 15 2" xfId="11804"/>
    <cellStyle name="20% - 强调文字颜色 3 15 3" xfId="11808"/>
    <cellStyle name="20% - 强调文字颜色 3 16" xfId="2997"/>
    <cellStyle name="20% - 强调文字颜色 3 16 2" xfId="28339"/>
    <cellStyle name="20% - 强调文字颜色 3 16 3" xfId="28340"/>
    <cellStyle name="20% - 强调文字颜色 3 17" xfId="17537"/>
    <cellStyle name="20% - 强调文字颜色 3 17 2" xfId="17539"/>
    <cellStyle name="20% - 强调文字颜色 3 17 3" xfId="17543"/>
    <cellStyle name="20% - 强调文字颜色 3 18" xfId="28341"/>
    <cellStyle name="20% - 强调文字颜色 3 18 2" xfId="28342"/>
    <cellStyle name="20% - 强调文字颜色 3 19" xfId="28343"/>
    <cellStyle name="20% - 强调文字颜色 3 2" xfId="100"/>
    <cellStyle name="20% - 强调文字颜色 3 2 10" xfId="28344"/>
    <cellStyle name="20% - 强调文字颜色 3 2 2" xfId="11387"/>
    <cellStyle name="20% - 强调文字颜色 3 2 2 2" xfId="11391"/>
    <cellStyle name="20% - 强调文字颜色 3 2 2 2 2" xfId="11393"/>
    <cellStyle name="20% - 强调文字颜色 3 2 2 2 3" xfId="28345"/>
    <cellStyle name="20% - 强调文字颜色 3 2 2 2 4" xfId="18937"/>
    <cellStyle name="20% - 强调文字颜色 3 2 2 3" xfId="8904"/>
    <cellStyle name="20% - 强调文字颜色 3 2 2 3 2" xfId="4925"/>
    <cellStyle name="20% - 强调文字颜色 3 2 2 4" xfId="27889"/>
    <cellStyle name="20% - 强调文字颜色 3 2 2 5" xfId="25631"/>
    <cellStyle name="20% - 强调文字颜色 3 2 2 6" xfId="3151"/>
    <cellStyle name="20% - 强调文字颜色 3 2 3" xfId="28241"/>
    <cellStyle name="20% - 强调文字颜色 3 2 3 2" xfId="28243"/>
    <cellStyle name="20% - 强调文字颜色 3 2 3 3" xfId="28347"/>
    <cellStyle name="20% - 强调文字颜色 3 2 4" xfId="28245"/>
    <cellStyle name="20% - 强调文字颜色 3 2 4 2" xfId="28247"/>
    <cellStyle name="20% - 强调文字颜色 3 2 4 2 2" xfId="28348"/>
    <cellStyle name="20% - 强调文字颜色 3 2 4 2 2 2" xfId="9522"/>
    <cellStyle name="20% - 强调文字颜色 3 2 4 2 2 2 2" xfId="28349"/>
    <cellStyle name="20% - 强调文字颜色 3 2 4 2 2 3" xfId="28351"/>
    <cellStyle name="20% - 强调文字颜色 3 2 4 2 3" xfId="8334"/>
    <cellStyle name="20% - 强调文字颜色 3 2 4 2 3 2" xfId="28352"/>
    <cellStyle name="20% - 强调文字颜色 3 2 4 2 4" xfId="28353"/>
    <cellStyle name="20% - 强调文字颜色 3 2 4 2 5" xfId="28354"/>
    <cellStyle name="20% - 强调文字颜色 3 2 4 3" xfId="28355"/>
    <cellStyle name="20% - 强调文字颜色 3 2 4 3 2" xfId="28357"/>
    <cellStyle name="20% - 强调文字颜色 3 2 4 3 2 2" xfId="28358"/>
    <cellStyle name="20% - 强调文字颜色 3 2 4 3 2 2 2" xfId="28360"/>
    <cellStyle name="20% - 强调文字颜色 3 2 4 3 2 3" xfId="28361"/>
    <cellStyle name="20% - 强调文字颜色 3 2 4 3 3" xfId="28363"/>
    <cellStyle name="20% - 强调文字颜色 3 2 4 3 3 2" xfId="28364"/>
    <cellStyle name="20% - 强调文字颜色 3 2 4 3 4" xfId="28365"/>
    <cellStyle name="20% - 强调文字颜色 3 2 4 3 5" xfId="28366"/>
    <cellStyle name="20% - 强调文字颜色 3 2 4 4" xfId="24787"/>
    <cellStyle name="20% - 强调文字颜色 3 2 5" xfId="21593"/>
    <cellStyle name="20% - 强调文字颜色 3 2 5 2" xfId="28367"/>
    <cellStyle name="20% - 强调文字颜色 3 2 6" xfId="28249"/>
    <cellStyle name="20% - 强调文字颜色 3 2 6 2" xfId="28368"/>
    <cellStyle name="20% - 强调文字颜色 3 2 7" xfId="28251"/>
    <cellStyle name="20% - 强调文字颜色 3 2 7 2" xfId="5149"/>
    <cellStyle name="20% - 强调文字颜色 3 2 8" xfId="1387"/>
    <cellStyle name="20% - 强调文字颜色 3 2 9" xfId="28369"/>
    <cellStyle name="20% - 强调文字颜色 3 20" xfId="11299"/>
    <cellStyle name="20% - 强调文字颜色 3 21" xfId="2996"/>
    <cellStyle name="20% - 强调文字颜色 3 3" xfId="101"/>
    <cellStyle name="20% - 强调文字颜色 3 3 2" xfId="13229"/>
    <cellStyle name="20% - 强调文字颜色 3 3 2 2" xfId="13239"/>
    <cellStyle name="20% - 强调文字颜色 3 3 2 2 2" xfId="2342"/>
    <cellStyle name="20% - 强调文字颜色 3 3 2 2 3" xfId="28370"/>
    <cellStyle name="20% - 强调文字颜色 3 3 2 3" xfId="6188"/>
    <cellStyle name="20% - 强调文字颜色 3 3 2 3 2" xfId="6191"/>
    <cellStyle name="20% - 强调文字颜色 3 3 2 4" xfId="6196"/>
    <cellStyle name="20% - 强调文字颜色 3 3 3" xfId="27617"/>
    <cellStyle name="20% - 强调文字颜色 3 3 3 2" xfId="28258"/>
    <cellStyle name="20% - 强调文字颜色 3 3 3 2 2" xfId="1974"/>
    <cellStyle name="20% - 强调文字颜色 3 3 3 3" xfId="7388"/>
    <cellStyle name="20% - 强调文字颜色 3 3 3 4" xfId="28154"/>
    <cellStyle name="20% - 强调文字颜色 3 3 4" xfId="22841"/>
    <cellStyle name="20% - 强调文字颜色 3 3 4 2" xfId="28371"/>
    <cellStyle name="20% - 强调文字颜色 3 3 4 3" xfId="8085"/>
    <cellStyle name="20% - 强调文字颜色 3 3 5" xfId="21596"/>
    <cellStyle name="20% - 强调文字颜色 3 3 5 2" xfId="22806"/>
    <cellStyle name="20% - 强调文字颜色 3 3 5 2 2" xfId="28372"/>
    <cellStyle name="20% - 强调文字颜色 3 3 5 2 2 2" xfId="26679"/>
    <cellStyle name="20% - 强调文字颜色 3 3 5 2 3" xfId="28373"/>
    <cellStyle name="20% - 强调文字颜色 3 3 5 3" xfId="28374"/>
    <cellStyle name="20% - 强调文字颜色 3 3 5 3 2" xfId="28375"/>
    <cellStyle name="20% - 强调文字颜色 3 3 5 4" xfId="28376"/>
    <cellStyle name="20% - 强调文字颜色 3 3 5 5" xfId="10366"/>
    <cellStyle name="20% - 强调文字颜色 3 3 5 6" xfId="28377"/>
    <cellStyle name="20% - 强调文字颜色 3 3 6" xfId="28378"/>
    <cellStyle name="20% - 强调文字颜色 3 3 7" xfId="27614"/>
    <cellStyle name="20% - 强调文字颜色 3 4" xfId="102"/>
    <cellStyle name="20% - 强调文字颜色 3 4 2" xfId="5496"/>
    <cellStyle name="20% - 强调文字颜色 3 4 2 2" xfId="28380"/>
    <cellStyle name="20% - 强调文字颜色 3 4 2 2 2" xfId="28381"/>
    <cellStyle name="20% - 强调文字颜色 3 4 2 2 3" xfId="24991"/>
    <cellStyle name="20% - 强调文字颜色 3 4 2 3" xfId="24122"/>
    <cellStyle name="20% - 强调文字颜色 3 4 2 3 2" xfId="28383"/>
    <cellStyle name="20% - 强调文字颜色 3 4 2 3 2 2" xfId="28384"/>
    <cellStyle name="20% - 强调文字颜色 3 4 2 3 2 2 2" xfId="28385"/>
    <cellStyle name="20% - 强调文字颜色 3 4 2 3 2 3" xfId="1596"/>
    <cellStyle name="20% - 强调文字颜色 3 4 2 3 3" xfId="28386"/>
    <cellStyle name="20% - 强调文字颜色 3 4 2 3 3 2" xfId="28388"/>
    <cellStyle name="20% - 强调文字颜色 3 4 2 3 4" xfId="28389"/>
    <cellStyle name="20% - 强调文字颜色 3 4 2 3 5" xfId="13264"/>
    <cellStyle name="20% - 强调文字颜色 3 4 2 3 6" xfId="28391"/>
    <cellStyle name="20% - 强调文字颜色 3 4 2 4" xfId="24124"/>
    <cellStyle name="20% - 强调文字颜色 3 4 3" xfId="4827"/>
    <cellStyle name="20% - 强调文字颜色 3 4 3 2" xfId="28392"/>
    <cellStyle name="20% - 强调文字颜色 3 4 3 3" xfId="28394"/>
    <cellStyle name="20% - 强调文字颜色 3 4 4" xfId="22844"/>
    <cellStyle name="20% - 强调文字颜色 3 4 4 2" xfId="28395"/>
    <cellStyle name="20% - 强调文字颜色 3 4 5" xfId="28396"/>
    <cellStyle name="20% - 强调文字颜色 3 4 5 2" xfId="28397"/>
    <cellStyle name="20% - 强调文字颜色 3 4 5 2 2" xfId="24379"/>
    <cellStyle name="20% - 强调文字颜色 3 4 5 2 2 2" xfId="28399"/>
    <cellStyle name="20% - 强调文字颜色 3 4 5 2 3" xfId="28400"/>
    <cellStyle name="20% - 强调文字颜色 3 4 5 3" xfId="4452"/>
    <cellStyle name="20% - 强调文字颜色 3 4 5 3 2" xfId="28401"/>
    <cellStyle name="20% - 强调文字颜色 3 4 5 4" xfId="28402"/>
    <cellStyle name="20% - 强调文字颜色 3 4 5 5" xfId="28403"/>
    <cellStyle name="20% - 强调文字颜色 3 4 6" xfId="22137"/>
    <cellStyle name="20% - 强调文字颜色 3 4 7" xfId="27619"/>
    <cellStyle name="20% - 强调文字颜色 3 5" xfId="103"/>
    <cellStyle name="20% - 强调文字颜色 3 5 2" xfId="28406"/>
    <cellStyle name="20% - 强调文字颜色 3 5 2 2" xfId="28407"/>
    <cellStyle name="20% - 强调文字颜色 3 5 2 2 2" xfId="22986"/>
    <cellStyle name="20% - 强调文字颜色 3 5 2 2 2 2" xfId="23420"/>
    <cellStyle name="20% - 强调文字颜色 3 5 2 2 2 2 2" xfId="23422"/>
    <cellStyle name="20% - 强调文字颜色 3 5 2 2 2 3" xfId="12437"/>
    <cellStyle name="20% - 强调文字颜色 3 5 2 2 2 4" xfId="13644"/>
    <cellStyle name="20% - 强调文字颜色 3 5 2 2 3" xfId="21111"/>
    <cellStyle name="20% - 强调文字颜色 3 5 2 2 3 2" xfId="8656"/>
    <cellStyle name="20% - 强调文字颜色 3 5 2 2 4" xfId="22990"/>
    <cellStyle name="20% - 强调文字颜色 3 5 2 2 4 2" xfId="4731"/>
    <cellStyle name="20% - 强调文字颜色 3 5 2 2 5" xfId="11680"/>
    <cellStyle name="20% - 强调文字颜色 3 5 2 2 6" xfId="24357"/>
    <cellStyle name="20% - 强调文字颜色 3 5 2 2 7" xfId="24359"/>
    <cellStyle name="20% - 强调文字颜色 3 5 2 3" xfId="28408"/>
    <cellStyle name="20% - 强调文字颜色 3 5 2 3 2" xfId="28409"/>
    <cellStyle name="20% - 强调文字颜色 3 5 2 3 2 2" xfId="23511"/>
    <cellStyle name="20% - 强调文字颜色 3 5 2 3 2 2 2" xfId="23513"/>
    <cellStyle name="20% - 强调文字颜色 3 5 2 3 2 3" xfId="1674"/>
    <cellStyle name="20% - 强调文字颜色 3 5 2 3 3" xfId="28412"/>
    <cellStyle name="20% - 强调文字颜色 3 5 2 3 3 2" xfId="12537"/>
    <cellStyle name="20% - 强调文字颜色 3 5 2 3 4" xfId="28415"/>
    <cellStyle name="20% - 强调文字颜色 3 5 2 3 5" xfId="11683"/>
    <cellStyle name="20% - 强调文字颜色 3 5 2 3 6" xfId="11685"/>
    <cellStyle name="20% - 强调文字颜色 3 5 2 4" xfId="3873"/>
    <cellStyle name="20% - 强调文字颜色 3 5 2 4 2" xfId="28416"/>
    <cellStyle name="20% - 强调文字颜色 3 5 2 4 2 2" xfId="28419"/>
    <cellStyle name="20% - 强调文字颜色 3 5 2 4 2 2 2" xfId="726"/>
    <cellStyle name="20% - 强调文字颜色 3 5 2 4 2 3" xfId="16727"/>
    <cellStyle name="20% - 强调文字颜色 3 5 2 4 3" xfId="28420"/>
    <cellStyle name="20% - 强调文字颜色 3 5 2 4 3 2" xfId="26408"/>
    <cellStyle name="20% - 强调文字颜色 3 5 2 4 4" xfId="28423"/>
    <cellStyle name="20% - 强调文字颜色 3 5 2 4 5" xfId="28424"/>
    <cellStyle name="20% - 强调文字颜色 3 5 2 5" xfId="4123"/>
    <cellStyle name="20% - 强调文字颜色 3 5 2 5 2" xfId="28425"/>
    <cellStyle name="20% - 强调文字颜色 3 5 2 5 2 2" xfId="28428"/>
    <cellStyle name="20% - 强调文字颜色 3 5 2 5 2 2 2" xfId="28429"/>
    <cellStyle name="20% - 强调文字颜色 3 5 2 5 2 3" xfId="28430"/>
    <cellStyle name="20% - 强调文字颜色 3 5 2 5 3" xfId="28431"/>
    <cellStyle name="20% - 强调文字颜色 3 5 2 5 3 2" xfId="28434"/>
    <cellStyle name="20% - 强调文字颜色 3 5 2 5 4" xfId="8062"/>
    <cellStyle name="20% - 强调文字颜色 3 5 2 5 5" xfId="28435"/>
    <cellStyle name="20% - 强调文字颜色 3 5 2 6" xfId="2794"/>
    <cellStyle name="20% - 强调文字颜色 3 5 2 6 2" xfId="14612"/>
    <cellStyle name="20% - 强调文字颜色 3 5 2 6 2 2" xfId="27702"/>
    <cellStyle name="20% - 强调文字颜色 3 5 2 6 2 2 2" xfId="27706"/>
    <cellStyle name="20% - 强调文字颜色 3 5 2 6 2 3" xfId="27711"/>
    <cellStyle name="20% - 强调文字颜色 3 5 2 6 3" xfId="28436"/>
    <cellStyle name="20% - 强调文字颜色 3 5 2 6 3 2" xfId="28439"/>
    <cellStyle name="20% - 强调文字颜色 3 5 2 6 4" xfId="28441"/>
    <cellStyle name="20% - 强调文字颜色 3 5 2 6 5" xfId="6387"/>
    <cellStyle name="20% - 强调文字颜色 3 5 2 7" xfId="28442"/>
    <cellStyle name="20% - 强调文字颜色 3 5 2 8" xfId="28443"/>
    <cellStyle name="20% - 强调文字颜色 3 5 3" xfId="3403"/>
    <cellStyle name="20% - 强调文字颜色 3 5 3 2" xfId="16933"/>
    <cellStyle name="20% - 强调文字颜色 3 5 3 3" xfId="28444"/>
    <cellStyle name="20% - 强调文字颜色 3 5 4" xfId="21439"/>
    <cellStyle name="20% - 强调文字颜色 3 5 4 2" xfId="25463"/>
    <cellStyle name="20% - 强调文字颜色 3 5 4 2 2" xfId="16927"/>
    <cellStyle name="20% - 强调文字颜色 3 5 4 2 2 2" xfId="7280"/>
    <cellStyle name="20% - 强调文字颜色 3 5 4 2 3" xfId="25466"/>
    <cellStyle name="20% - 强调文字颜色 3 5 4 3" xfId="28447"/>
    <cellStyle name="20% - 强调文字颜色 3 5 4 3 2" xfId="28448"/>
    <cellStyle name="20% - 强调文字颜色 3 5 4 4" xfId="3935"/>
    <cellStyle name="20% - 强调文字颜色 3 5 4 5" xfId="28449"/>
    <cellStyle name="20% - 强调文字颜色 3 5 4 6" xfId="28451"/>
    <cellStyle name="20% - 强调文字颜色 3 5 5" xfId="28453"/>
    <cellStyle name="20% - 强调文字颜色 3 5 6" xfId="28405"/>
    <cellStyle name="20% - 强调文字颜色 3 6" xfId="104"/>
    <cellStyle name="20% - 强调文字颜色 3 6 10" xfId="28457"/>
    <cellStyle name="20% - 强调文字颜色 3 6 11" xfId="28459"/>
    <cellStyle name="20% - 强调文字颜色 3 6 12" xfId="28455"/>
    <cellStyle name="20% - 强调文字颜色 3 6 2" xfId="28461"/>
    <cellStyle name="20% - 强调文字颜色 3 6 2 10" xfId="28463"/>
    <cellStyle name="20% - 强调文字颜色 3 6 2 2" xfId="28464"/>
    <cellStyle name="20% - 强调文字颜色 3 6 2 2 2" xfId="5388"/>
    <cellStyle name="20% - 强调文字颜色 3 6 2 2 2 2" xfId="3397"/>
    <cellStyle name="20% - 强调文字颜色 3 6 2 2 2 2 2" xfId="3402"/>
    <cellStyle name="20% - 强调文字颜色 3 6 2 2 2 2 2 2" xfId="16934"/>
    <cellStyle name="20% - 强调文字颜色 3 6 2 2 2 2 2 2 2" xfId="25449"/>
    <cellStyle name="20% - 强调文字颜色 3 6 2 2 2 2 2 3" xfId="28445"/>
    <cellStyle name="20% - 强调文字颜色 3 6 2 2 2 2 3" xfId="21437"/>
    <cellStyle name="20% - 强调文字颜色 3 6 2 2 2 2 3 2" xfId="25462"/>
    <cellStyle name="20% - 强调文字颜色 3 6 2 2 2 2 4" xfId="28452"/>
    <cellStyle name="20% - 强调文字颜色 3 6 2 2 2 2 4 2" xfId="16953"/>
    <cellStyle name="20% - 强调文字颜色 3 6 2 2 2 2 5" xfId="22140"/>
    <cellStyle name="20% - 强调文字颜色 3 6 2 2 2 2 6" xfId="28466"/>
    <cellStyle name="20% - 强调文字颜色 3 6 2 2 2 3" xfId="28467"/>
    <cellStyle name="20% - 强调文字颜色 3 6 2 2 2 3 2" xfId="24092"/>
    <cellStyle name="20% - 强调文字颜色 3 6 2 2 2 3 2 2" xfId="24096"/>
    <cellStyle name="20% - 强调文字颜色 3 6 2 2 2 3 3" xfId="25361"/>
    <cellStyle name="20% - 强调文字颜色 3 6 2 2 2 4" xfId="5728"/>
    <cellStyle name="20% - 强调文字颜色 3 6 2 2 2 4 2" xfId="6570"/>
    <cellStyle name="20% - 强调文字颜色 3 6 2 2 2 5" xfId="1615"/>
    <cellStyle name="20% - 强调文字颜色 3 6 2 2 2 5 2" xfId="1626"/>
    <cellStyle name="20% - 强调文字颜色 3 6 2 2 2 6" xfId="22005"/>
    <cellStyle name="20% - 强调文字颜色 3 6 2 2 2 7" xfId="1646"/>
    <cellStyle name="20% - 强调文字颜色 3 6 2 2 2 8" xfId="28469"/>
    <cellStyle name="20% - 强调文字颜色 3 6 2 2 3" xfId="5133"/>
    <cellStyle name="20% - 强调文字颜色 3 6 2 2 3 2" xfId="3422"/>
    <cellStyle name="20% - 强调文字颜色 3 6 2 2 3 2 2" xfId="25055"/>
    <cellStyle name="20% - 强调文字颜色 3 6 2 2 3 2 2 2" xfId="28471"/>
    <cellStyle name="20% - 强调文字颜色 3 6 2 2 3 2 3" xfId="28473"/>
    <cellStyle name="20% - 强调文字颜色 3 6 2 2 3 3" xfId="28475"/>
    <cellStyle name="20% - 强调文字颜色 3 6 2 2 3 3 2" xfId="25074"/>
    <cellStyle name="20% - 强调文字颜色 3 6 2 2 3 4" xfId="28478"/>
    <cellStyle name="20% - 强调文字颜色 3 6 2 2 3 4 2" xfId="4175"/>
    <cellStyle name="20% - 强调文字颜色 3 6 2 2 3 5" xfId="6378"/>
    <cellStyle name="20% - 强调文字颜色 3 6 2 2 3 6" xfId="28480"/>
    <cellStyle name="20% - 强调文字颜色 3 6 2 2 4" xfId="11432"/>
    <cellStyle name="20% - 强调文字颜色 3 6 2 2 4 2" xfId="11434"/>
    <cellStyle name="20% - 强调文字颜色 3 6 2 2 4 2 2" xfId="28482"/>
    <cellStyle name="20% - 强调文字颜色 3 6 2 2 4 3" xfId="16716"/>
    <cellStyle name="20% - 强调文字颜色 3 6 2 2 5" xfId="11437"/>
    <cellStyle name="20% - 强调文字颜色 3 6 2 2 5 2" xfId="11439"/>
    <cellStyle name="20% - 强调文字颜色 3 6 2 2 6" xfId="28484"/>
    <cellStyle name="20% - 强调文字颜色 3 6 2 2 6 2" xfId="28485"/>
    <cellStyle name="20% - 强调文字颜色 3 6 2 2 7" xfId="5576"/>
    <cellStyle name="20% - 强调文字颜色 3 6 2 2 8" xfId="5371"/>
    <cellStyle name="20% - 强调文字颜色 3 6 2 2 9" xfId="24654"/>
    <cellStyle name="20% - 强调文字颜色 3 6 2 3" xfId="15354"/>
    <cellStyle name="20% - 强调文字颜色 3 6 2 3 2" xfId="15356"/>
    <cellStyle name="20% - 强调文字颜色 3 6 2 3 2 2" xfId="28486"/>
    <cellStyle name="20% - 强调文字颜色 3 6 2 3 2 2 2" xfId="15654"/>
    <cellStyle name="20% - 强调文字颜色 3 6 2 3 2 2 2 2" xfId="28487"/>
    <cellStyle name="20% - 强调文字颜色 3 6 2 3 2 2 3" xfId="28488"/>
    <cellStyle name="20% - 强调文字颜色 3 6 2 3 2 3" xfId="28490"/>
    <cellStyle name="20% - 强调文字颜色 3 6 2 3 2 3 2" xfId="28492"/>
    <cellStyle name="20% - 强调文字颜色 3 6 2 3 2 4" xfId="28494"/>
    <cellStyle name="20% - 强调文字颜色 3 6 2 3 2 4 2" xfId="28497"/>
    <cellStyle name="20% - 强调文字颜色 3 6 2 3 2 5" xfId="28500"/>
    <cellStyle name="20% - 强调文字颜色 3 6 2 3 2 6" xfId="28502"/>
    <cellStyle name="20% - 强调文字颜色 3 6 2 3 3" xfId="15359"/>
    <cellStyle name="20% - 强调文字颜色 3 6 2 3 3 2" xfId="28504"/>
    <cellStyle name="20% - 强调文字颜色 3 6 2 3 3 2 2" xfId="28505"/>
    <cellStyle name="20% - 强调文字颜色 3 6 2 3 3 3" xfId="13150"/>
    <cellStyle name="20% - 强调文字颜色 3 6 2 3 4" xfId="28506"/>
    <cellStyle name="20% - 强调文字颜色 3 6 2 3 4 2" xfId="28507"/>
    <cellStyle name="20% - 强调文字颜色 3 6 2 3 5" xfId="25851"/>
    <cellStyle name="20% - 强调文字颜色 3 6 2 3 5 2" xfId="25853"/>
    <cellStyle name="20% - 强调文字颜色 3 6 2 3 6" xfId="3703"/>
    <cellStyle name="20% - 强调文字颜色 3 6 2 3 7" xfId="28508"/>
    <cellStyle name="20% - 强调文字颜色 3 6 2 3 8" xfId="28509"/>
    <cellStyle name="20% - 强调文字颜色 3 6 2 4" xfId="28511"/>
    <cellStyle name="20% - 强调文字颜色 3 6 2 4 2" xfId="18803"/>
    <cellStyle name="20% - 强调文字颜色 3 6 2 4 2 2" xfId="18806"/>
    <cellStyle name="20% - 强调文字颜色 3 6 2 4 2 2 2" xfId="25419"/>
    <cellStyle name="20% - 强调文字颜色 3 6 2 4 2 3" xfId="15194"/>
    <cellStyle name="20% - 强调文字颜色 3 6 2 4 3" xfId="28512"/>
    <cellStyle name="20% - 强调文字颜色 3 6 2 4 3 2" xfId="28513"/>
    <cellStyle name="20% - 强调文字颜色 3 6 2 4 4" xfId="28514"/>
    <cellStyle name="20% - 强调文字颜色 3 6 2 4 4 2" xfId="28515"/>
    <cellStyle name="20% - 强调文字颜色 3 6 2 4 5" xfId="24677"/>
    <cellStyle name="20% - 强调文字颜色 3 6 2 4 6" xfId="28516"/>
    <cellStyle name="20% - 强调文字颜色 3 6 2 5" xfId="28517"/>
    <cellStyle name="20% - 强调文字颜色 3 6 2 5 2" xfId="28519"/>
    <cellStyle name="20% - 强调文字颜色 3 6 2 5 2 2" xfId="28520"/>
    <cellStyle name="20% - 强调文字颜色 3 6 2 5 3" xfId="28521"/>
    <cellStyle name="20% - 强调文字颜色 3 6 2 6" xfId="25534"/>
    <cellStyle name="20% - 强调文字颜色 3 6 2 6 2" xfId="25536"/>
    <cellStyle name="20% - 强调文字颜色 3 6 2 7" xfId="28522"/>
    <cellStyle name="20% - 强调文字颜色 3 6 2 7 2" xfId="28523"/>
    <cellStyle name="20% - 强调文字颜色 3 6 2 8" xfId="28524"/>
    <cellStyle name="20% - 强调文字颜色 3 6 2 9" xfId="28525"/>
    <cellStyle name="20% - 强调文字颜色 3 6 3" xfId="24091"/>
    <cellStyle name="20% - 强调文字颜色 3 6 3 2" xfId="24097"/>
    <cellStyle name="20% - 强调文字颜色 3 6 3 2 2" xfId="28526"/>
    <cellStyle name="20% - 强调文字颜色 3 6 3 2 2 2" xfId="28527"/>
    <cellStyle name="20% - 强调文字颜色 3 6 3 2 2 2 2" xfId="28528"/>
    <cellStyle name="20% - 强调文字颜色 3 6 3 2 2 2 2 2" xfId="28529"/>
    <cellStyle name="20% - 强调文字颜色 3 6 3 2 2 2 3" xfId="28530"/>
    <cellStyle name="20% - 强调文字颜色 3 6 3 2 2 3" xfId="28531"/>
    <cellStyle name="20% - 强调文字颜色 3 6 3 2 2 3 2" xfId="24247"/>
    <cellStyle name="20% - 强调文字颜色 3 6 3 2 2 4" xfId="28532"/>
    <cellStyle name="20% - 强调文字颜色 3 6 3 2 2 4 2" xfId="28534"/>
    <cellStyle name="20% - 强调文字颜色 3 6 3 2 2 5" xfId="28535"/>
    <cellStyle name="20% - 强调文字颜色 3 6 3 2 2 6" xfId="28537"/>
    <cellStyle name="20% - 强调文字颜色 3 6 3 2 3" xfId="28540"/>
    <cellStyle name="20% - 强调文字颜色 3 6 3 2 3 2" xfId="28542"/>
    <cellStyle name="20% - 强调文字颜色 3 6 3 2 3 2 2" xfId="28544"/>
    <cellStyle name="20% - 强调文字颜色 3 6 3 2 3 3" xfId="28545"/>
    <cellStyle name="20% - 强调文字颜色 3 6 3 2 4" xfId="10182"/>
    <cellStyle name="20% - 强调文字颜色 3 6 3 2 4 2" xfId="10185"/>
    <cellStyle name="20% - 强调文字颜色 3 6 3 2 5" xfId="10187"/>
    <cellStyle name="20% - 强调文字颜色 3 6 3 2 5 2" xfId="10191"/>
    <cellStyle name="20% - 强调文字颜色 3 6 3 2 6" xfId="28547"/>
    <cellStyle name="20% - 强调文字颜色 3 6 3 2 7" xfId="20342"/>
    <cellStyle name="20% - 强调文字颜色 3 6 3 2 8" xfId="28548"/>
    <cellStyle name="20% - 强调文字颜色 3 6 3 3" xfId="24100"/>
    <cellStyle name="20% - 强调文字颜色 3 6 3 3 2" xfId="7813"/>
    <cellStyle name="20% - 强调文字颜色 3 6 3 3 2 2" xfId="28550"/>
    <cellStyle name="20% - 强调文字颜色 3 6 3 3 2 2 2" xfId="28551"/>
    <cellStyle name="20% - 强调文字颜色 3 6 3 3 2 3" xfId="4839"/>
    <cellStyle name="20% - 强调文字颜色 3 6 3 3 3" xfId="28552"/>
    <cellStyle name="20% - 强调文字颜色 3 6 3 3 3 2" xfId="28554"/>
    <cellStyle name="20% - 强调文字颜色 3 6 3 3 4" xfId="21874"/>
    <cellStyle name="20% - 强调文字颜色 3 6 3 3 4 2" xfId="21877"/>
    <cellStyle name="20% - 强调文字颜色 3 6 3 3 5" xfId="28555"/>
    <cellStyle name="20% - 强调文字颜色 3 6 3 3 6" xfId="28556"/>
    <cellStyle name="20% - 强调文字颜色 3 6 3 4" xfId="28557"/>
    <cellStyle name="20% - 强调文字颜色 3 6 3 4 2" xfId="28558"/>
    <cellStyle name="20% - 强调文字颜色 3 6 3 4 2 2" xfId="28559"/>
    <cellStyle name="20% - 强调文字颜色 3 6 3 4 3" xfId="3113"/>
    <cellStyle name="20% - 强调文字颜色 3 6 3 5" xfId="11744"/>
    <cellStyle name="20% - 强调文字颜色 3 6 3 5 2" xfId="11746"/>
    <cellStyle name="20% - 强调文字颜色 3 6 3 6" xfId="11748"/>
    <cellStyle name="20% - 强调文字颜色 3 6 3 6 2" xfId="11750"/>
    <cellStyle name="20% - 强调文字颜色 3 6 3 7" xfId="12948"/>
    <cellStyle name="20% - 强调文字颜色 3 6 3 8" xfId="28560"/>
    <cellStyle name="20% - 强调文字颜色 3 6 3 9" xfId="28561"/>
    <cellStyle name="20% - 强调文字颜色 3 6 4" xfId="25360"/>
    <cellStyle name="20% - 强调文字颜色 3 6 4 2" xfId="28562"/>
    <cellStyle name="20% - 强调文字颜色 3 6 4 2 2" xfId="28563"/>
    <cellStyle name="20% - 强调文字颜色 3 6 4 2 2 2" xfId="27848"/>
    <cellStyle name="20% - 强调文字颜色 3 6 4 2 2 2 2" xfId="28564"/>
    <cellStyle name="20% - 强调文字颜色 3 6 4 2 2 3" xfId="27850"/>
    <cellStyle name="20% - 强调文字颜色 3 6 4 2 3" xfId="28565"/>
    <cellStyle name="20% - 强调文字颜色 3 6 4 2 3 2" xfId="27864"/>
    <cellStyle name="20% - 强调文字颜色 3 6 4 2 4" xfId="10195"/>
    <cellStyle name="20% - 强调文字颜色 3 6 4 2 4 2" xfId="4213"/>
    <cellStyle name="20% - 强调文字颜色 3 6 4 2 5" xfId="28566"/>
    <cellStyle name="20% - 强调文字颜色 3 6 4 2 6" xfId="2111"/>
    <cellStyle name="20% - 强调文字颜色 3 6 4 3" xfId="28567"/>
    <cellStyle name="20% - 强调文字颜色 3 6 4 3 2" xfId="9477"/>
    <cellStyle name="20% - 强调文字颜色 3 6 4 3 2 2" xfId="27880"/>
    <cellStyle name="20% - 强调文字颜色 3 6 4 3 3" xfId="28568"/>
    <cellStyle name="20% - 强调文字颜色 3 6 4 4" xfId="28569"/>
    <cellStyle name="20% - 强调文字颜色 3 6 4 4 2" xfId="4592"/>
    <cellStyle name="20% - 强调文字颜色 3 6 4 5" xfId="28570"/>
    <cellStyle name="20% - 强调文字颜色 3 6 4 5 2" xfId="26590"/>
    <cellStyle name="20% - 强调文字颜色 3 6 4 6" xfId="21635"/>
    <cellStyle name="20% - 强调文字颜色 3 6 4 7" xfId="28571"/>
    <cellStyle name="20% - 强调文字颜色 3 6 4 8" xfId="28572"/>
    <cellStyle name="20% - 强调文字颜色 3 6 5" xfId="25365"/>
    <cellStyle name="20% - 强调文字颜色 3 6 5 2" xfId="28573"/>
    <cellStyle name="20% - 强调文字颜色 3 6 5 2 2" xfId="28574"/>
    <cellStyle name="20% - 强调文字颜色 3 6 5 2 2 2" xfId="27916"/>
    <cellStyle name="20% - 强调文字颜色 3 6 5 2 3" xfId="28575"/>
    <cellStyle name="20% - 强调文字颜色 3 6 5 3" xfId="7682"/>
    <cellStyle name="20% - 强调文字颜色 3 6 5 3 2" xfId="7685"/>
    <cellStyle name="20% - 强调文字颜色 3 6 5 4" xfId="28576"/>
    <cellStyle name="20% - 强调文字颜色 3 6 5 4 2" xfId="28577"/>
    <cellStyle name="20% - 强调文字颜色 3 6 5 5" xfId="28578"/>
    <cellStyle name="20% - 强调文字颜色 3 6 5 6" xfId="12035"/>
    <cellStyle name="20% - 强调文字颜色 3 6 6" xfId="28579"/>
    <cellStyle name="20% - 强调文字颜色 3 6 6 2" xfId="28581"/>
    <cellStyle name="20% - 强调文字颜色 3 6 6 2 2" xfId="28582"/>
    <cellStyle name="20% - 强调文字颜色 3 6 6 3" xfId="28583"/>
    <cellStyle name="20% - 强调文字颜色 3 6 7" xfId="28584"/>
    <cellStyle name="20% - 强调文字颜色 3 6 7 2" xfId="15650"/>
    <cellStyle name="20% - 强调文字颜色 3 6 8" xfId="4243"/>
    <cellStyle name="20% - 强调文字颜色 3 6 8 2" xfId="4246"/>
    <cellStyle name="20% - 强调文字颜色 3 6 9" xfId="3036"/>
    <cellStyle name="20% - 强调文字颜色 3 7" xfId="19386"/>
    <cellStyle name="20% - 强调文字颜色 3 7 2" xfId="19388"/>
    <cellStyle name="20% - 强调文字颜色 3 7 2 2" xfId="28585"/>
    <cellStyle name="20% - 强调文字颜色 3 7 2 2 2" xfId="25325"/>
    <cellStyle name="20% - 强调文字颜色 3 7 2 2 3" xfId="28587"/>
    <cellStyle name="20% - 强调文字颜色 3 7 2 3" xfId="5222"/>
    <cellStyle name="20% - 强调文字颜色 3 7 2 4" xfId="28588"/>
    <cellStyle name="20% - 强调文字颜色 3 7 3" xfId="6569"/>
    <cellStyle name="20% - 强调文字颜色 3 7 3 2" xfId="4399"/>
    <cellStyle name="20% - 强调文字颜色 3 7 3 3" xfId="28590"/>
    <cellStyle name="20% - 强调文字颜色 3 7 4" xfId="6745"/>
    <cellStyle name="20% - 强调文字颜色 3 7 5" xfId="16281"/>
    <cellStyle name="20% - 强调文字颜色 3 8" xfId="19393"/>
    <cellStyle name="20% - 强调文字颜色 3 8 2" xfId="926"/>
    <cellStyle name="20% - 强调文字颜色 3 8 2 2" xfId="911"/>
    <cellStyle name="20% - 强调文字颜色 3 8 3" xfId="1627"/>
    <cellStyle name="20% - 强调文字颜色 3 8 4" xfId="15499"/>
    <cellStyle name="20% - 强调文字颜色 3 9" xfId="11864"/>
    <cellStyle name="20% - 强调文字颜色 3 9 2" xfId="713"/>
    <cellStyle name="20% - 强调文字颜色 3 9 2 2" xfId="5834"/>
    <cellStyle name="20% - 强调文字颜色 3 9 2 2 2" xfId="28591"/>
    <cellStyle name="20% - 强调文字颜色 3 9 2 2 3" xfId="28592"/>
    <cellStyle name="20% - 强调文字颜色 3 9 2 3" xfId="28593"/>
    <cellStyle name="20% - 强调文字颜色 3 9 2 4" xfId="27723"/>
    <cellStyle name="20% - 强调文字颜色 3 9 3" xfId="24949"/>
    <cellStyle name="20% - 强调文字颜色 3 9 3 2" xfId="28594"/>
    <cellStyle name="20% - 强调文字颜色 3 9 3 3" xfId="28595"/>
    <cellStyle name="20% - 强调文字颜色 3 9 4" xfId="9787"/>
    <cellStyle name="20% - 强调文字颜色 3 9 4 2" xfId="9496"/>
    <cellStyle name="20% - 强调文字颜色 3 9 5" xfId="28596"/>
    <cellStyle name="20% - 强调文字颜色 3 9 6" xfId="28598"/>
    <cellStyle name="20% - 强调文字颜色 3 9 7" xfId="28600"/>
    <cellStyle name="20% - 强调文字颜色 4 10" xfId="12615"/>
    <cellStyle name="20% - 强调文字颜色 4 10 2" xfId="12617"/>
    <cellStyle name="20% - 强调文字颜色 4 10 2 2" xfId="24639"/>
    <cellStyle name="20% - 强调文字颜色 4 10 3" xfId="7505"/>
    <cellStyle name="20% - 强调文字颜色 4 10 4" xfId="28601"/>
    <cellStyle name="20% - 强调文字颜色 4 11" xfId="7858"/>
    <cellStyle name="20% - 强调文字颜色 4 11 2" xfId="12619"/>
    <cellStyle name="20% - 强调文字颜色 4 11 2 2" xfId="27046"/>
    <cellStyle name="20% - 强调文字颜色 4 11 2 2 2" xfId="27050"/>
    <cellStyle name="20% - 强调文字颜色 4 11 2 2 3" xfId="28602"/>
    <cellStyle name="20% - 强调文字颜色 4 11 2 3" xfId="28603"/>
    <cellStyle name="20% - 强调文字颜色 4 11 2 4" xfId="28604"/>
    <cellStyle name="20% - 强调文字颜色 4 11 3" xfId="9508"/>
    <cellStyle name="20% - 强调文字颜色 4 11 3 2" xfId="28606"/>
    <cellStyle name="20% - 强调文字颜色 4 11 3 3" xfId="28610"/>
    <cellStyle name="20% - 强调文字颜色 4 11 4" xfId="23028"/>
    <cellStyle name="20% - 强调文字颜色 4 11 5" xfId="28611"/>
    <cellStyle name="20% - 强调文字颜色 4 11 6" xfId="28615"/>
    <cellStyle name="20% - 强调文字颜色 4 12" xfId="19507"/>
    <cellStyle name="20% - 强调文字颜色 4 12 2" xfId="19509"/>
    <cellStyle name="20% - 强调文字颜色 4 12 2 2" xfId="28619"/>
    <cellStyle name="20% - 强调文字颜色 4 12 2 2 2" xfId="28620"/>
    <cellStyle name="20% - 强调文字颜色 4 12 2 2 3" xfId="3009"/>
    <cellStyle name="20% - 强调文字颜色 4 12 2 3" xfId="28621"/>
    <cellStyle name="20% - 强调文字颜色 4 12 2 4" xfId="28622"/>
    <cellStyle name="20% - 强调文字颜色 4 12 3" xfId="1578"/>
    <cellStyle name="20% - 强调文字颜色 4 12 3 2" xfId="13339"/>
    <cellStyle name="20% - 强调文字颜色 4 12 3 3" xfId="28623"/>
    <cellStyle name="20% - 强调文字颜色 4 12 4" xfId="1585"/>
    <cellStyle name="20% - 强调文字颜色 4 12 5" xfId="6478"/>
    <cellStyle name="20% - 强调文字颜色 4 12 6" xfId="28624"/>
    <cellStyle name="20% - 强调文字颜色 4 13" xfId="26546"/>
    <cellStyle name="20% - 强调文字颜色 4 13 2" xfId="26548"/>
    <cellStyle name="20% - 强调文字颜色 4 13 2 2" xfId="28625"/>
    <cellStyle name="20% - 强调文字颜色 4 13 2 2 2" xfId="12928"/>
    <cellStyle name="20% - 强调文字颜色 4 13 2 3" xfId="28626"/>
    <cellStyle name="20% - 强调文字颜色 4 13 2 4" xfId="28627"/>
    <cellStyle name="20% - 强调文字颜色 4 13 3" xfId="28628"/>
    <cellStyle name="20% - 强调文字颜色 4 13 3 2" xfId="9498"/>
    <cellStyle name="20% - 强调文字颜色 4 13 4" xfId="28629"/>
    <cellStyle name="20% - 强调文字颜色 4 13 5" xfId="28630"/>
    <cellStyle name="20% - 强调文字颜色 4 13 6" xfId="18123"/>
    <cellStyle name="20% - 强调文字颜色 4 14" xfId="28631"/>
    <cellStyle name="20% - 强调文字颜色 4 14 2" xfId="28632"/>
    <cellStyle name="20% - 强调文字颜色 4 14 2 2" xfId="28633"/>
    <cellStyle name="20% - 强调文字颜色 4 14 2 2 2" xfId="28634"/>
    <cellStyle name="20% - 强调文字颜色 4 14 2 3" xfId="28635"/>
    <cellStyle name="20% - 强调文字颜色 4 14 2 4" xfId="28636"/>
    <cellStyle name="20% - 强调文字颜色 4 14 3" xfId="28638"/>
    <cellStyle name="20% - 强调文字颜色 4 14 3 2" xfId="28639"/>
    <cellStyle name="20% - 强调文字颜色 4 14 4" xfId="28641"/>
    <cellStyle name="20% - 强调文字颜色 4 14 5" xfId="28642"/>
    <cellStyle name="20% - 强调文字颜色 4 14 6" xfId="28643"/>
    <cellStyle name="20% - 强调文字颜色 4 15" xfId="28644"/>
    <cellStyle name="20% - 强调文字颜色 4 15 2" xfId="28646"/>
    <cellStyle name="20% - 强调文字颜色 4 15 3" xfId="28647"/>
    <cellStyle name="20% - 强调文字颜色 4 16" xfId="3004"/>
    <cellStyle name="20% - 强调文字颜色 4 16 2" xfId="10930"/>
    <cellStyle name="20% - 强调文字颜色 4 16 3" xfId="28648"/>
    <cellStyle name="20% - 强调文字颜色 4 17" xfId="10934"/>
    <cellStyle name="20% - 强调文字颜色 4 17 2" xfId="10940"/>
    <cellStyle name="20% - 强调文字颜色 4 17 3" xfId="11548"/>
    <cellStyle name="20% - 强调文字颜色 4 18" xfId="26550"/>
    <cellStyle name="20% - 强调文字颜色 4 18 2" xfId="9935"/>
    <cellStyle name="20% - 强调文字颜色 4 19" xfId="28649"/>
    <cellStyle name="20% - 强调文字颜色 4 2" xfId="105"/>
    <cellStyle name="20% - 强调文字颜色 4 2 10" xfId="15035"/>
    <cellStyle name="20% - 强调文字颜色 4 2 2" xfId="15038"/>
    <cellStyle name="20% - 强调文字颜色 4 2 2 2" xfId="18592"/>
    <cellStyle name="20% - 强调文字颜色 4 2 2 2 2" xfId="10809"/>
    <cellStyle name="20% - 强调文字颜色 4 2 2 2 3" xfId="28650"/>
    <cellStyle name="20% - 强调文字颜色 4 2 2 2 4" xfId="18616"/>
    <cellStyle name="20% - 强调文字颜色 4 2 2 3" xfId="8917"/>
    <cellStyle name="20% - 强调文字颜色 4 2 2 3 2" xfId="8920"/>
    <cellStyle name="20% - 强调文字颜色 4 2 2 4" xfId="18597"/>
    <cellStyle name="20% - 强调文字颜色 4 2 2 5" xfId="7313"/>
    <cellStyle name="20% - 强调文字颜色 4 2 2 6" xfId="28651"/>
    <cellStyle name="20% - 强调文字颜色 4 2 3" xfId="19179"/>
    <cellStyle name="20% - 强调文字颜色 4 2 3 2" xfId="19185"/>
    <cellStyle name="20% - 强调文字颜色 4 2 3 3" xfId="19187"/>
    <cellStyle name="20% - 强调文字颜色 4 2 4" xfId="17606"/>
    <cellStyle name="20% - 强调文字颜色 4 2 4 2" xfId="28652"/>
    <cellStyle name="20% - 强调文字颜色 4 2 4 2 2" xfId="28654"/>
    <cellStyle name="20% - 强调文字颜色 4 2 4 2 2 2" xfId="28655"/>
    <cellStyle name="20% - 强调文字颜色 4 2 4 2 2 2 2" xfId="7281"/>
    <cellStyle name="20% - 强调文字颜色 4 2 4 2 2 3" xfId="28656"/>
    <cellStyle name="20% - 强调文字颜色 4 2 4 2 3" xfId="28657"/>
    <cellStyle name="20% - 强调文字颜色 4 2 4 2 3 2" xfId="28658"/>
    <cellStyle name="20% - 强调文字颜色 4 2 4 2 4" xfId="25159"/>
    <cellStyle name="20% - 强调文字颜色 4 2 4 2 5" xfId="28659"/>
    <cellStyle name="20% - 强调文字颜色 4 2 4 3" xfId="28660"/>
    <cellStyle name="20% - 强调文字颜色 4 2 4 3 2" xfId="17912"/>
    <cellStyle name="20% - 强调文字颜色 4 2 4 3 2 2" xfId="28661"/>
    <cellStyle name="20% - 强调文字颜色 4 2 4 3 2 2 2" xfId="28664"/>
    <cellStyle name="20% - 强调文字颜色 4 2 4 3 2 3" xfId="2960"/>
    <cellStyle name="20% - 强调文字颜色 4 2 4 3 3" xfId="28665"/>
    <cellStyle name="20% - 强调文字颜色 4 2 4 3 3 2" xfId="28666"/>
    <cellStyle name="20% - 强调文字颜色 4 2 4 3 4" xfId="28668"/>
    <cellStyle name="20% - 强调文字颜色 4 2 4 3 5" xfId="28669"/>
    <cellStyle name="20% - 强调文字颜色 4 2 4 4" xfId="28670"/>
    <cellStyle name="20% - 强调文字颜色 4 2 5" xfId="17608"/>
    <cellStyle name="20% - 强调文字颜色 4 2 5 2" xfId="28672"/>
    <cellStyle name="20% - 强调文字颜色 4 2 6" xfId="28673"/>
    <cellStyle name="20% - 强调文字颜色 4 2 6 2" xfId="28674"/>
    <cellStyle name="20% - 强调文字颜色 4 2 7" xfId="23590"/>
    <cellStyle name="20% - 强调文字颜色 4 2 7 2" xfId="23592"/>
    <cellStyle name="20% - 强调文字颜色 4 2 8" xfId="23594"/>
    <cellStyle name="20% - 强调文字颜色 4 2 9" xfId="9422"/>
    <cellStyle name="20% - 强调文字颜色 4 20" xfId="28645"/>
    <cellStyle name="20% - 强调文字颜色 4 21" xfId="3003"/>
    <cellStyle name="20% - 强调文字颜色 4 3" xfId="106"/>
    <cellStyle name="20% - 强调文字颜色 4 3 2" xfId="12273"/>
    <cellStyle name="20% - 强调文字颜色 4 3 2 2" xfId="12281"/>
    <cellStyle name="20% - 强调文字颜色 4 3 2 2 2" xfId="12283"/>
    <cellStyle name="20% - 强调文字颜色 4 3 2 2 3" xfId="28675"/>
    <cellStyle name="20% - 强调文字颜色 4 3 2 3" xfId="8581"/>
    <cellStyle name="20% - 强调文字颜色 4 3 2 3 2" xfId="20092"/>
    <cellStyle name="20% - 强调文字颜色 4 3 2 4" xfId="28676"/>
    <cellStyle name="20% - 强调文字颜色 4 3 3" xfId="26470"/>
    <cellStyle name="20% - 强调文字颜色 4 3 3 2" xfId="26472"/>
    <cellStyle name="20% - 强调文字颜色 4 3 3 2 2" xfId="28677"/>
    <cellStyle name="20% - 强调文字颜色 4 3 3 3" xfId="8590"/>
    <cellStyle name="20% - 强调文字颜色 4 3 3 4" xfId="9696"/>
    <cellStyle name="20% - 强调文字颜色 4 3 4" xfId="17643"/>
    <cellStyle name="20% - 强调文字颜色 4 3 4 2" xfId="24513"/>
    <cellStyle name="20% - 强调文字颜色 4 3 4 3" xfId="8608"/>
    <cellStyle name="20% - 强调文字颜色 4 3 5" xfId="13768"/>
    <cellStyle name="20% - 强调文字颜色 4 3 5 2" xfId="3238"/>
    <cellStyle name="20% - 强调文字颜色 4 3 5 2 2" xfId="3245"/>
    <cellStyle name="20% - 强调文字颜色 4 3 5 2 2 2" xfId="28678"/>
    <cellStyle name="20% - 强调文字颜色 4 3 5 2 3" xfId="14376"/>
    <cellStyle name="20% - 强调文字颜色 4 3 5 3" xfId="13771"/>
    <cellStyle name="20% - 强调文字颜色 4 3 5 3 2" xfId="6936"/>
    <cellStyle name="20% - 强调文字颜色 4 3 5 4" xfId="9728"/>
    <cellStyle name="20% - 强调文字颜色 4 3 5 5" xfId="17035"/>
    <cellStyle name="20% - 强调文字颜色 4 3 5 6" xfId="17038"/>
    <cellStyle name="20% - 强调文字颜色 4 3 6" xfId="8471"/>
    <cellStyle name="20% - 强调文字颜色 4 3 7" xfId="15041"/>
    <cellStyle name="20% - 强调文字颜色 4 4" xfId="107"/>
    <cellStyle name="20% - 强调文字颜色 4 4 2" xfId="25039"/>
    <cellStyle name="20% - 强调文字颜色 4 4 2 2" xfId="28681"/>
    <cellStyle name="20% - 强调文字颜色 4 4 2 2 2" xfId="28682"/>
    <cellStyle name="20% - 强调文字颜色 4 4 2 2 3" xfId="28684"/>
    <cellStyle name="20% - 强调文字颜色 4 4 2 3" xfId="21651"/>
    <cellStyle name="20% - 强调文字颜色 4 4 2 3 2" xfId="28685"/>
    <cellStyle name="20% - 强调文字颜色 4 4 2 3 2 2" xfId="7429"/>
    <cellStyle name="20% - 强调文字颜色 4 4 2 3 2 2 2" xfId="28688"/>
    <cellStyle name="20% - 强调文字颜色 4 4 2 3 2 3" xfId="28690"/>
    <cellStyle name="20% - 强调文字颜色 4 4 2 3 3" xfId="28691"/>
    <cellStyle name="20% - 强调文字颜色 4 4 2 3 3 2" xfId="28692"/>
    <cellStyle name="20% - 强调文字颜色 4 4 2 3 4" xfId="7436"/>
    <cellStyle name="20% - 强调文字颜色 4 4 2 3 5" xfId="21219"/>
    <cellStyle name="20% - 强调文字颜色 4 4 2 3 6" xfId="16329"/>
    <cellStyle name="20% - 强调文字颜色 4 4 2 4" xfId="21653"/>
    <cellStyle name="20% - 强调文字颜色 4 4 3" xfId="25042"/>
    <cellStyle name="20% - 强调文字颜色 4 4 3 2" xfId="28693"/>
    <cellStyle name="20% - 强调文字颜色 4 4 3 3" xfId="28694"/>
    <cellStyle name="20% - 强调文字颜色 4 4 4" xfId="28696"/>
    <cellStyle name="20% - 强调文字颜色 4 4 4 2" xfId="20073"/>
    <cellStyle name="20% - 强调文字颜色 4 4 5" xfId="26983"/>
    <cellStyle name="20% - 强调文字颜色 4 4 5 2" xfId="28697"/>
    <cellStyle name="20% - 强调文字颜色 4 4 5 2 2" xfId="14320"/>
    <cellStyle name="20% - 强调文字颜色 4 4 5 2 2 2" xfId="23139"/>
    <cellStyle name="20% - 强调文字颜色 4 4 5 2 3" xfId="14812"/>
    <cellStyle name="20% - 强调文字颜色 4 4 5 3" xfId="28699"/>
    <cellStyle name="20% - 强调文字颜色 4 4 5 3 2" xfId="28700"/>
    <cellStyle name="20% - 强调文字颜色 4 4 5 4" xfId="18114"/>
    <cellStyle name="20% - 强调文字颜色 4 4 5 5" xfId="13256"/>
    <cellStyle name="20% - 强调文字颜色 4 4 6" xfId="24454"/>
    <cellStyle name="20% - 强调文字颜色 4 4 7" xfId="25036"/>
    <cellStyle name="20% - 强调文字颜色 4 5" xfId="108"/>
    <cellStyle name="20% - 强调文字颜色 4 5 2" xfId="25053"/>
    <cellStyle name="20% - 强调文字颜色 4 5 2 2" xfId="28701"/>
    <cellStyle name="20% - 强调文字颜色 4 5 2 2 2" xfId="15417"/>
    <cellStyle name="20% - 强调文字颜色 4 5 2 2 2 2" xfId="25264"/>
    <cellStyle name="20% - 强调文字颜色 4 5 2 2 2 2 2" xfId="28702"/>
    <cellStyle name="20% - 强调文字颜色 4 5 2 2 2 3" xfId="28703"/>
    <cellStyle name="20% - 强调文字颜色 4 5 2 2 2 4" xfId="28705"/>
    <cellStyle name="20% - 强调文字颜色 4 5 2 2 3" xfId="28708"/>
    <cellStyle name="20% - 强调文字颜色 4 5 2 2 3 2" xfId="28709"/>
    <cellStyle name="20% - 强调文字颜色 4 5 2 2 4" xfId="9027"/>
    <cellStyle name="20% - 强调文字颜色 4 5 2 2 4 2" xfId="9029"/>
    <cellStyle name="20% - 强调文字颜色 4 5 2 2 5" xfId="9044"/>
    <cellStyle name="20% - 强调文字颜色 4 5 2 2 6" xfId="9056"/>
    <cellStyle name="20% - 强调文字颜色 4 5 2 2 7" xfId="18858"/>
    <cellStyle name="20% - 强调文字颜色 4 5 2 3" xfId="23263"/>
    <cellStyle name="20% - 强调文字颜色 4 5 2 3 2" xfId="23265"/>
    <cellStyle name="20% - 强调文字颜色 4 5 2 3 2 2" xfId="28710"/>
    <cellStyle name="20% - 强调文字颜色 4 5 2 3 2 2 2" xfId="28711"/>
    <cellStyle name="20% - 强调文字颜色 4 5 2 3 2 3" xfId="28712"/>
    <cellStyle name="20% - 强调文字颜色 4 5 2 3 3" xfId="28713"/>
    <cellStyle name="20% - 强调文字颜色 4 5 2 3 3 2" xfId="28714"/>
    <cellStyle name="20% - 强调文字颜色 4 5 2 3 4" xfId="23795"/>
    <cellStyle name="20% - 强调文字颜色 4 5 2 3 5" xfId="9108"/>
    <cellStyle name="20% - 强调文字颜色 4 5 2 3 6" xfId="28715"/>
    <cellStyle name="20% - 强调文字颜色 4 5 2 4" xfId="28716"/>
    <cellStyle name="20% - 强调文字颜色 4 5 2 4 2" xfId="5343"/>
    <cellStyle name="20% - 强调文字颜色 4 5 2 4 2 2" xfId="28718"/>
    <cellStyle name="20% - 强调文字颜色 4 5 2 4 2 2 2" xfId="24088"/>
    <cellStyle name="20% - 强调文字颜色 4 5 2 4 2 3" xfId="28719"/>
    <cellStyle name="20% - 强调文字颜色 4 5 2 4 3" xfId="28720"/>
    <cellStyle name="20% - 强调文字颜色 4 5 2 4 3 2" xfId="17650"/>
    <cellStyle name="20% - 强调文字颜色 4 5 2 4 4" xfId="9238"/>
    <cellStyle name="20% - 强调文字颜色 4 5 2 4 5" xfId="28721"/>
    <cellStyle name="20% - 强调文字颜色 4 5 2 5" xfId="28723"/>
    <cellStyle name="20% - 强调文字颜色 4 5 2 5 2" xfId="28725"/>
    <cellStyle name="20% - 强调文字颜色 4 5 2 5 2 2" xfId="18458"/>
    <cellStyle name="20% - 强调文字颜色 4 5 2 5 2 2 2" xfId="28726"/>
    <cellStyle name="20% - 强调文字颜色 4 5 2 5 2 3" xfId="3206"/>
    <cellStyle name="20% - 强调文字颜色 4 5 2 5 3" xfId="28727"/>
    <cellStyle name="20% - 强调文字颜色 4 5 2 5 3 2" xfId="28728"/>
    <cellStyle name="20% - 强调文字颜色 4 5 2 5 4" xfId="28729"/>
    <cellStyle name="20% - 强调文字颜色 4 5 2 5 5" xfId="18069"/>
    <cellStyle name="20% - 强调文字颜色 4 5 2 6" xfId="10268"/>
    <cellStyle name="20% - 强调文字颜色 4 5 2 6 2" xfId="28730"/>
    <cellStyle name="20% - 强调文字颜色 4 5 2 6 2 2" xfId="28731"/>
    <cellStyle name="20% - 强调文字颜色 4 5 2 6 2 2 2" xfId="28732"/>
    <cellStyle name="20% - 强调文字颜色 4 5 2 6 2 3" xfId="28733"/>
    <cellStyle name="20% - 强调文字颜色 4 5 2 6 3" xfId="1885"/>
    <cellStyle name="20% - 强调文字颜色 4 5 2 6 3 2" xfId="28735"/>
    <cellStyle name="20% - 强调文字颜色 4 5 2 6 4" xfId="10146"/>
    <cellStyle name="20% - 强调文字颜色 4 5 2 6 5" xfId="28736"/>
    <cellStyle name="20% - 强调文字颜色 4 5 2 7" xfId="28737"/>
    <cellStyle name="20% - 强调文字颜色 4 5 2 8" xfId="5971"/>
    <cellStyle name="20% - 强调文字颜色 4 5 3" xfId="25056"/>
    <cellStyle name="20% - 强调文字颜色 4 5 3 2" xfId="28472"/>
    <cellStyle name="20% - 强调文字颜色 4 5 3 3" xfId="26493"/>
    <cellStyle name="20% - 强调文字颜色 4 5 4" xfId="28474"/>
    <cellStyle name="20% - 强调文字颜色 4 5 4 2" xfId="2279"/>
    <cellStyle name="20% - 强调文字颜色 4 5 4 2 2" xfId="28738"/>
    <cellStyle name="20% - 强调文字颜色 4 5 4 2 2 2" xfId="28739"/>
    <cellStyle name="20% - 强调文字颜色 4 5 4 2 3" xfId="28740"/>
    <cellStyle name="20% - 强调文字颜色 4 5 4 3" xfId="27265"/>
    <cellStyle name="20% - 强调文字颜色 4 5 4 3 2" xfId="4427"/>
    <cellStyle name="20% - 强调文字颜色 4 5 4 4" xfId="28741"/>
    <cellStyle name="20% - 强调文字颜色 4 5 4 5" xfId="24708"/>
    <cellStyle name="20% - 强调文字颜色 4 5 4 6" xfId="24711"/>
    <cellStyle name="20% - 强调文字颜色 4 5 5" xfId="28742"/>
    <cellStyle name="20% - 强调文字颜色 4 5 6" xfId="12469"/>
    <cellStyle name="20% - 强调文字颜色 4 6" xfId="109"/>
    <cellStyle name="20% - 强调文字颜色 4 6 10" xfId="28743"/>
    <cellStyle name="20% - 强调文字颜色 4 6 11" xfId="12120"/>
    <cellStyle name="20% - 强调文字颜色 4 6 12" xfId="25070"/>
    <cellStyle name="20% - 强调文字颜色 4 6 2" xfId="15878"/>
    <cellStyle name="20% - 强调文字颜色 4 6 2 10" xfId="9368"/>
    <cellStyle name="20% - 强调文字颜色 4 6 2 2" xfId="15880"/>
    <cellStyle name="20% - 强调文字颜色 4 6 2 2 2" xfId="25471"/>
    <cellStyle name="20% - 强调文字颜色 4 6 2 2 2 2" xfId="25473"/>
    <cellStyle name="20% - 强调文字颜色 4 6 2 2 2 2 2" xfId="28744"/>
    <cellStyle name="20% - 强调文字颜色 4 6 2 2 2 2 2 2" xfId="26699"/>
    <cellStyle name="20% - 强调文字颜色 4 6 2 2 2 2 2 2 2" xfId="28745"/>
    <cellStyle name="20% - 强调文字颜色 4 6 2 2 2 2 2 3" xfId="10345"/>
    <cellStyle name="20% - 强调文字颜色 4 6 2 2 2 2 3" xfId="28746"/>
    <cellStyle name="20% - 强调文字颜色 4 6 2 2 2 2 3 2" xfId="22557"/>
    <cellStyle name="20% - 强调文字颜色 4 6 2 2 2 2 4" xfId="28747"/>
    <cellStyle name="20% - 强调文字颜色 4 6 2 2 2 2 4 2" xfId="28748"/>
    <cellStyle name="20% - 强调文字颜色 4 6 2 2 2 2 5" xfId="28749"/>
    <cellStyle name="20% - 强调文字颜色 4 6 2 2 2 2 6" xfId="28750"/>
    <cellStyle name="20% - 强调文字颜色 4 6 2 2 2 3" xfId="25475"/>
    <cellStyle name="20% - 强调文字颜色 4 6 2 2 2 3 2" xfId="3205"/>
    <cellStyle name="20% - 强调文字颜色 4 6 2 2 2 3 2 2" xfId="12196"/>
    <cellStyle name="20% - 强调文字颜色 4 6 2 2 2 3 3" xfId="18461"/>
    <cellStyle name="20% - 强调文字颜色 4 6 2 2 2 4" xfId="28753"/>
    <cellStyle name="20% - 强调文字颜色 4 6 2 2 2 4 2" xfId="28754"/>
    <cellStyle name="20% - 强调文字颜色 4 6 2 2 2 5" xfId="11601"/>
    <cellStyle name="20% - 强调文字颜色 4 6 2 2 2 5 2" xfId="11604"/>
    <cellStyle name="20% - 强调文字颜色 4 6 2 2 2 6" xfId="28755"/>
    <cellStyle name="20% - 强调文字颜色 4 6 2 2 2 7" xfId="28757"/>
    <cellStyle name="20% - 强调文字颜色 4 6 2 2 2 8" xfId="27694"/>
    <cellStyle name="20% - 强调文字颜色 4 6 2 2 3" xfId="28760"/>
    <cellStyle name="20% - 强调文字颜色 4 6 2 2 3 2" xfId="28761"/>
    <cellStyle name="20% - 强调文字颜色 4 6 2 2 3 2 2" xfId="28762"/>
    <cellStyle name="20% - 强调文字颜色 4 6 2 2 3 2 2 2" xfId="5220"/>
    <cellStyle name="20% - 强调文字颜色 4 6 2 2 3 2 3" xfId="28763"/>
    <cellStyle name="20% - 强调文字颜色 4 6 2 2 3 3" xfId="28764"/>
    <cellStyle name="20% - 强调文字颜色 4 6 2 2 3 3 2" xfId="28734"/>
    <cellStyle name="20% - 强调文字颜色 4 6 2 2 3 4" xfId="28765"/>
    <cellStyle name="20% - 强调文字颜色 4 6 2 2 3 4 2" xfId="20564"/>
    <cellStyle name="20% - 强调文字颜色 4 6 2 2 3 5" xfId="28766"/>
    <cellStyle name="20% - 强调文字颜色 4 6 2 2 3 6" xfId="28767"/>
    <cellStyle name="20% - 强调文字颜色 4 6 2 2 4" xfId="3031"/>
    <cellStyle name="20% - 强调文字颜色 4 6 2 2 4 2" xfId="28769"/>
    <cellStyle name="20% - 强调文字颜色 4 6 2 2 4 2 2" xfId="28771"/>
    <cellStyle name="20% - 强调文字颜色 4 6 2 2 4 3" xfId="28773"/>
    <cellStyle name="20% - 强调文字颜色 4 6 2 2 5" xfId="28774"/>
    <cellStyle name="20% - 强调文字颜色 4 6 2 2 5 2" xfId="28775"/>
    <cellStyle name="20% - 强调文字颜色 4 6 2 2 6" xfId="28776"/>
    <cellStyle name="20% - 强调文字颜色 4 6 2 2 6 2" xfId="28777"/>
    <cellStyle name="20% - 强调文字颜色 4 6 2 2 7" xfId="28778"/>
    <cellStyle name="20% - 强调文字颜色 4 6 2 2 8" xfId="28779"/>
    <cellStyle name="20% - 强调文字颜色 4 6 2 2 9" xfId="7149"/>
    <cellStyle name="20% - 强调文字颜色 4 6 2 3" xfId="28780"/>
    <cellStyle name="20% - 强调文字颜色 4 6 2 3 2" xfId="28781"/>
    <cellStyle name="20% - 强调文字颜色 4 6 2 3 2 2" xfId="28782"/>
    <cellStyle name="20% - 强调文字颜色 4 6 2 3 2 2 2" xfId="17191"/>
    <cellStyle name="20% - 强调文字颜色 4 6 2 3 2 2 2 2" xfId="28783"/>
    <cellStyle name="20% - 强调文字颜色 4 6 2 3 2 2 3" xfId="17193"/>
    <cellStyle name="20% - 强调文字颜色 4 6 2 3 2 3" xfId="23057"/>
    <cellStyle name="20% - 强调文字颜色 4 6 2 3 2 3 2" xfId="5523"/>
    <cellStyle name="20% - 强调文字颜色 4 6 2 3 2 4" xfId="28784"/>
    <cellStyle name="20% - 强调文字颜色 4 6 2 3 2 4 2" xfId="28785"/>
    <cellStyle name="20% - 强调文字颜色 4 6 2 3 2 5" xfId="4385"/>
    <cellStyle name="20% - 强调文字颜色 4 6 2 3 2 6" xfId="26254"/>
    <cellStyle name="20% - 强调文字颜色 4 6 2 3 3" xfId="4877"/>
    <cellStyle name="20% - 强调文字颜色 4 6 2 3 3 2" xfId="28786"/>
    <cellStyle name="20% - 强调文字颜色 4 6 2 3 3 2 2" xfId="28787"/>
    <cellStyle name="20% - 强调文字颜色 4 6 2 3 3 3" xfId="28788"/>
    <cellStyle name="20% - 强调文字颜色 4 6 2 3 4" xfId="13798"/>
    <cellStyle name="20% - 强调文字颜色 4 6 2 3 4 2" xfId="13801"/>
    <cellStyle name="20% - 强调文字颜色 4 6 2 3 5" xfId="13803"/>
    <cellStyle name="20% - 强调文字颜色 4 6 2 3 5 2" xfId="13805"/>
    <cellStyle name="20% - 强调文字颜色 4 6 2 3 6" xfId="13807"/>
    <cellStyle name="20% - 强调文字颜色 4 6 2 3 7" xfId="28789"/>
    <cellStyle name="20% - 强调文字颜色 4 6 2 3 8" xfId="28790"/>
    <cellStyle name="20% - 强调文字颜色 4 6 2 4" xfId="24069"/>
    <cellStyle name="20% - 强调文字颜色 4 6 2 4 2" xfId="28791"/>
    <cellStyle name="20% - 强调文字颜色 4 6 2 4 2 2" xfId="27773"/>
    <cellStyle name="20% - 强调文字颜色 4 6 2 4 2 2 2" xfId="28792"/>
    <cellStyle name="20% - 强调文字颜色 4 6 2 4 2 3" xfId="4971"/>
    <cellStyle name="20% - 强调文字颜色 4 6 2 4 3" xfId="28794"/>
    <cellStyle name="20% - 强调文字颜色 4 6 2 4 3 2" xfId="27778"/>
    <cellStyle name="20% - 强调文字颜色 4 6 2 4 4" xfId="28795"/>
    <cellStyle name="20% - 强调文字颜色 4 6 2 4 4 2" xfId="28797"/>
    <cellStyle name="20% - 强调文字颜色 4 6 2 4 5" xfId="28798"/>
    <cellStyle name="20% - 强调文字颜色 4 6 2 4 6" xfId="28799"/>
    <cellStyle name="20% - 强调文字颜色 4 6 2 5" xfId="28800"/>
    <cellStyle name="20% - 强调文字颜色 4 6 2 5 2" xfId="28801"/>
    <cellStyle name="20% - 强调文字颜色 4 6 2 5 2 2" xfId="26100"/>
    <cellStyle name="20% - 强调文字颜色 4 6 2 5 3" xfId="28802"/>
    <cellStyle name="20% - 强调文字颜色 4 6 2 6" xfId="850"/>
    <cellStyle name="20% - 强调文字颜色 4 6 2 6 2" xfId="28803"/>
    <cellStyle name="20% - 强调文字颜色 4 6 2 7" xfId="28804"/>
    <cellStyle name="20% - 强调文字颜色 4 6 2 7 2" xfId="19459"/>
    <cellStyle name="20% - 强调文字颜色 4 6 2 8" xfId="28805"/>
    <cellStyle name="20% - 强调文字颜色 4 6 2 9" xfId="28806"/>
    <cellStyle name="20% - 强调文字颜色 4 6 3" xfId="25073"/>
    <cellStyle name="20% - 强调文字颜色 4 6 3 2" xfId="2165"/>
    <cellStyle name="20% - 强调文字颜色 4 6 3 2 2" xfId="2175"/>
    <cellStyle name="20% - 强调文字颜色 4 6 3 2 2 2" xfId="28807"/>
    <cellStyle name="20% - 强调文字颜色 4 6 3 2 2 2 2" xfId="28808"/>
    <cellStyle name="20% - 强调文字颜色 4 6 3 2 2 2 2 2" xfId="28809"/>
    <cellStyle name="20% - 强调文字颜色 4 6 3 2 2 2 3" xfId="23232"/>
    <cellStyle name="20% - 强调文字颜色 4 6 3 2 2 3" xfId="28810"/>
    <cellStyle name="20% - 强调文字颜色 4 6 3 2 2 3 2" xfId="28812"/>
    <cellStyle name="20% - 强调文字颜色 4 6 3 2 2 4" xfId="28814"/>
    <cellStyle name="20% - 强调文字颜色 4 6 3 2 2 4 2" xfId="28816"/>
    <cellStyle name="20% - 强调文字颜色 4 6 3 2 2 5" xfId="28818"/>
    <cellStyle name="20% - 强调文字颜色 4 6 3 2 2 6" xfId="28820"/>
    <cellStyle name="20% - 强调文字颜色 4 6 3 2 3" xfId="28822"/>
    <cellStyle name="20% - 强调文字颜色 4 6 3 2 3 2" xfId="28823"/>
    <cellStyle name="20% - 强调文字颜色 4 6 3 2 3 2 2" xfId="4180"/>
    <cellStyle name="20% - 强调文字颜色 4 6 3 2 3 3" xfId="28825"/>
    <cellStyle name="20% - 强调文字颜色 4 6 3 2 4" xfId="28830"/>
    <cellStyle name="20% - 强调文字颜色 4 6 3 2 4 2" xfId="26168"/>
    <cellStyle name="20% - 强调文字颜色 4 6 3 2 5" xfId="13013"/>
    <cellStyle name="20% - 强调文字颜色 4 6 3 2 5 2" xfId="13016"/>
    <cellStyle name="20% - 强调文字颜色 4 6 3 2 6" xfId="13022"/>
    <cellStyle name="20% - 强调文字颜色 4 6 3 2 7" xfId="13030"/>
    <cellStyle name="20% - 强调文字颜色 4 6 3 2 8" xfId="28831"/>
    <cellStyle name="20% - 强调文字颜色 4 6 3 3" xfId="2186"/>
    <cellStyle name="20% - 强调文字颜色 4 6 3 3 2" xfId="5982"/>
    <cellStyle name="20% - 强调文字颜色 4 6 3 3 2 2" xfId="10174"/>
    <cellStyle name="20% - 强调文字颜色 4 6 3 3 2 2 2" xfId="10178"/>
    <cellStyle name="20% - 强调文字颜色 4 6 3 3 2 3" xfId="10211"/>
    <cellStyle name="20% - 强调文字颜色 4 6 3 3 3" xfId="19696"/>
    <cellStyle name="20% - 强调文字颜色 4 6 3 3 3 2" xfId="28833"/>
    <cellStyle name="20% - 强调文字颜色 4 6 3 3 4" xfId="28835"/>
    <cellStyle name="20% - 强调文字颜色 4 6 3 3 4 2" xfId="28836"/>
    <cellStyle name="20% - 强调文字颜色 4 6 3 3 5" xfId="28837"/>
    <cellStyle name="20% - 强调文字颜色 4 6 3 3 6" xfId="28840"/>
    <cellStyle name="20% - 强调文字颜色 4 6 3 4" xfId="28843"/>
    <cellStyle name="20% - 强调文字颜色 4 6 3 4 2" xfId="28844"/>
    <cellStyle name="20% - 强调文字颜色 4 6 3 4 2 2" xfId="27792"/>
    <cellStyle name="20% - 强调文字颜色 4 6 3 4 3" xfId="28845"/>
    <cellStyle name="20% - 强调文字颜色 4 6 3 5" xfId="17243"/>
    <cellStyle name="20% - 强调文字颜色 4 6 3 5 2" xfId="17247"/>
    <cellStyle name="20% - 强调文字颜色 4 6 3 6" xfId="28846"/>
    <cellStyle name="20% - 强调文字颜色 4 6 3 6 2" xfId="28847"/>
    <cellStyle name="20% - 强调文字颜色 4 6 3 7" xfId="28848"/>
    <cellStyle name="20% - 强调文字颜色 4 6 3 8" xfId="21545"/>
    <cellStyle name="20% - 强调文字颜色 4 6 3 9" xfId="28850"/>
    <cellStyle name="20% - 强调文字颜色 4 6 4" xfId="28851"/>
    <cellStyle name="20% - 强调文字颜色 4 6 4 2" xfId="28852"/>
    <cellStyle name="20% - 强调文字颜色 4 6 4 2 2" xfId="28854"/>
    <cellStyle name="20% - 强调文字颜色 4 6 4 2 2 2" xfId="23387"/>
    <cellStyle name="20% - 强调文字颜色 4 6 4 2 2 2 2" xfId="23391"/>
    <cellStyle name="20% - 强调文字颜色 4 6 4 2 2 3" xfId="28149"/>
    <cellStyle name="20% - 强调文字颜色 4 6 4 2 3" xfId="28855"/>
    <cellStyle name="20% - 强调文字颜色 4 6 4 2 3 2" xfId="28160"/>
    <cellStyle name="20% - 强调文字颜色 4 6 4 2 4" xfId="28857"/>
    <cellStyle name="20% - 强调文字颜色 4 6 4 2 4 2" xfId="28859"/>
    <cellStyle name="20% - 强调文字颜色 4 6 4 2 5" xfId="15325"/>
    <cellStyle name="20% - 强调文字颜色 4 6 4 2 6" xfId="15331"/>
    <cellStyle name="20% - 强调文字颜色 4 6 4 3" xfId="28861"/>
    <cellStyle name="20% - 强调文字颜色 4 6 4 3 2" xfId="28862"/>
    <cellStyle name="20% - 强调文字颜色 4 6 4 3 2 2" xfId="28177"/>
    <cellStyle name="20% - 强调文字颜色 4 6 4 3 3" xfId="6626"/>
    <cellStyle name="20% - 强调文字颜色 4 6 4 4" xfId="1855"/>
    <cellStyle name="20% - 强调文字颜色 4 6 4 4 2" xfId="26928"/>
    <cellStyle name="20% - 强调文字颜色 4 6 4 5" xfId="28863"/>
    <cellStyle name="20% - 强调文字颜色 4 6 4 5 2" xfId="28864"/>
    <cellStyle name="20% - 强调文字颜色 4 6 4 6" xfId="4039"/>
    <cellStyle name="20% - 强调文字颜色 4 6 4 7" xfId="28865"/>
    <cellStyle name="20% - 强调文字颜色 4 6 4 8" xfId="28866"/>
    <cellStyle name="20% - 强调文字颜色 4 6 5" xfId="5614"/>
    <cellStyle name="20% - 强调文字颜色 4 6 5 2" xfId="6940"/>
    <cellStyle name="20% - 强调文字颜色 4 6 5 2 2" xfId="24701"/>
    <cellStyle name="20% - 强调文字颜色 4 6 5 2 2 2" xfId="23219"/>
    <cellStyle name="20% - 强调文字颜色 4 6 5 2 3" xfId="28867"/>
    <cellStyle name="20% - 强调文字颜色 4 6 5 3" xfId="21507"/>
    <cellStyle name="20% - 强调文字颜色 4 6 5 3 2" xfId="4128"/>
    <cellStyle name="20% - 强调文字颜色 4 6 5 4" xfId="28868"/>
    <cellStyle name="20% - 强调文字颜色 4 6 5 4 2" xfId="4515"/>
    <cellStyle name="20% - 强调文字颜色 4 6 5 5" xfId="28869"/>
    <cellStyle name="20% - 强调文字颜色 4 6 5 6" xfId="16317"/>
    <cellStyle name="20% - 强调文字颜色 4 6 6" xfId="28870"/>
    <cellStyle name="20% - 强调文字颜色 4 6 6 2" xfId="28871"/>
    <cellStyle name="20% - 强调文字颜色 4 6 6 2 2" xfId="28872"/>
    <cellStyle name="20% - 强调文字颜色 4 6 6 3" xfId="23411"/>
    <cellStyle name="20% - 强调文字颜色 4 6 7" xfId="28874"/>
    <cellStyle name="20% - 强调文字颜色 4 6 7 2" xfId="19483"/>
    <cellStyle name="20% - 强调文字颜色 4 6 8" xfId="19777"/>
    <cellStyle name="20% - 强调文字颜色 4 6 8 2" xfId="4092"/>
    <cellStyle name="20% - 强调文字颜色 4 6 9" xfId="28877"/>
    <cellStyle name="20% - 强调文字颜色 4 7" xfId="28879"/>
    <cellStyle name="20% - 强调文字颜色 4 7 2" xfId="19494"/>
    <cellStyle name="20% - 强调文字颜色 4 7 2 2" xfId="19497"/>
    <cellStyle name="20% - 强调文字颜色 4 7 2 2 2" xfId="17379"/>
    <cellStyle name="20% - 强调文字颜色 4 7 2 2 3" xfId="28881"/>
    <cellStyle name="20% - 强调文字颜色 4 7 2 3" xfId="8254"/>
    <cellStyle name="20% - 强调文字颜色 4 7 2 4" xfId="28882"/>
    <cellStyle name="20% - 强调文字颜色 4 7 3" xfId="4178"/>
    <cellStyle name="20% - 强调文字颜色 4 7 3 2" xfId="28883"/>
    <cellStyle name="20% - 强调文字颜色 4 7 3 3" xfId="22379"/>
    <cellStyle name="20% - 强调文字颜色 4 7 4" xfId="19500"/>
    <cellStyle name="20% - 强调文字颜色 4 7 5" xfId="5625"/>
    <cellStyle name="20% - 强调文字颜色 4 8" xfId="28884"/>
    <cellStyle name="20% - 强调文字颜色 4 8 2" xfId="3137"/>
    <cellStyle name="20% - 强调文字颜色 4 8 2 2" xfId="3795"/>
    <cellStyle name="20% - 强调文字颜色 4 8 3" xfId="3987"/>
    <cellStyle name="20% - 强调文字颜色 4 8 4" xfId="28885"/>
    <cellStyle name="20% - 强调文字颜色 4 9" xfId="11867"/>
    <cellStyle name="20% - 强调文字颜色 4 9 2" xfId="28886"/>
    <cellStyle name="20% - 强调文字颜色 4 9 2 2" xfId="23369"/>
    <cellStyle name="20% - 强调文字颜色 4 9 2 2 2" xfId="8811"/>
    <cellStyle name="20% - 强调文字颜色 4 9 2 2 3" xfId="12766"/>
    <cellStyle name="20% - 强调文字颜色 4 9 2 3" xfId="28887"/>
    <cellStyle name="20% - 强调文字颜色 4 9 2 4" xfId="27759"/>
    <cellStyle name="20% - 强调文字颜色 4 9 3" xfId="28888"/>
    <cellStyle name="20% - 强调文字颜色 4 9 3 2" xfId="28889"/>
    <cellStyle name="20% - 强调文字颜色 4 9 3 3" xfId="28890"/>
    <cellStyle name="20% - 强调文字颜色 4 9 4" xfId="28891"/>
    <cellStyle name="20% - 强调文字颜色 4 9 4 2" xfId="28892"/>
    <cellStyle name="20% - 强调文字颜色 4 9 5" xfId="22541"/>
    <cellStyle name="20% - 强调文字颜色 4 9 6" xfId="22544"/>
    <cellStyle name="20% - 强调文字颜色 4 9 7" xfId="28893"/>
    <cellStyle name="20% - 强调文字颜色 5 10" xfId="28895"/>
    <cellStyle name="20% - 强调文字颜色 5 10 2" xfId="12975"/>
    <cellStyle name="20% - 强调文字颜色 5 10 2 2" xfId="12977"/>
    <cellStyle name="20% - 强调文字颜色 5 10 3" xfId="13106"/>
    <cellStyle name="20% - 强调文字颜色 5 10 4" xfId="13110"/>
    <cellStyle name="20% - 强调文字颜色 5 11" xfId="28896"/>
    <cellStyle name="20% - 强调文字颜色 5 11 2" xfId="25024"/>
    <cellStyle name="20% - 强调文字颜色 5 11 2 2" xfId="28898"/>
    <cellStyle name="20% - 强调文字颜色 5 11 2 2 2" xfId="28899"/>
    <cellStyle name="20% - 强调文字颜色 5 11 2 2 3" xfId="28900"/>
    <cellStyle name="20% - 强调文字颜色 5 11 2 3" xfId="28263"/>
    <cellStyle name="20% - 强调文字颜色 5 11 2 4" xfId="5497"/>
    <cellStyle name="20% - 强调文字颜色 5 11 3" xfId="28901"/>
    <cellStyle name="20% - 强调文字颜色 5 11 3 2" xfId="28902"/>
    <cellStyle name="20% - 强调文字颜色 5 11 3 3" xfId="28267"/>
    <cellStyle name="20% - 强调文字颜色 5 11 4" xfId="16484"/>
    <cellStyle name="20% - 强调文字颜色 5 11 5" xfId="28904"/>
    <cellStyle name="20% - 强调文字颜色 5 11 6" xfId="28905"/>
    <cellStyle name="20% - 强调文字颜色 5 12" xfId="28906"/>
    <cellStyle name="20% - 强调文字颜色 5 12 2" xfId="15096"/>
    <cellStyle name="20% - 强调文字颜色 5 12 2 2" xfId="15102"/>
    <cellStyle name="20% - 强调文字颜色 5 12 2 2 2" xfId="15104"/>
    <cellStyle name="20% - 强调文字颜色 5 12 2 2 3" xfId="28908"/>
    <cellStyle name="20% - 强调文字颜色 5 12 2 3" xfId="15107"/>
    <cellStyle name="20% - 强调文字颜色 5 12 2 4" xfId="25040"/>
    <cellStyle name="20% - 强调文字颜色 5 12 3" xfId="28910"/>
    <cellStyle name="20% - 强调文字颜色 5 12 3 2" xfId="28912"/>
    <cellStyle name="20% - 强调文字颜色 5 12 3 3" xfId="9868"/>
    <cellStyle name="20% - 强调文字颜色 5 12 4" xfId="16490"/>
    <cellStyle name="20% - 强调文字颜色 5 12 5" xfId="14031"/>
    <cellStyle name="20% - 强调文字颜色 5 12 6" xfId="28914"/>
    <cellStyle name="20% - 强调文字颜色 5 13" xfId="28915"/>
    <cellStyle name="20% - 强调文字颜色 5 13 2" xfId="28916"/>
    <cellStyle name="20% - 强调文字颜色 5 13 2 2" xfId="28917"/>
    <cellStyle name="20% - 强调文字颜色 5 13 2 2 2" xfId="28918"/>
    <cellStyle name="20% - 强调文字颜色 5 13 2 3" xfId="13481"/>
    <cellStyle name="20% - 强调文字颜色 5 13 2 4" xfId="21093"/>
    <cellStyle name="20% - 强调文字颜色 5 13 3" xfId="28919"/>
    <cellStyle name="20% - 强调文字颜色 5 13 3 2" xfId="28920"/>
    <cellStyle name="20% - 强调文字颜色 5 13 4" xfId="28921"/>
    <cellStyle name="20% - 强调文字颜色 5 13 5" xfId="28922"/>
    <cellStyle name="20% - 强调文字颜色 5 13 6" xfId="28923"/>
    <cellStyle name="20% - 强调文字颜色 5 14" xfId="28924"/>
    <cellStyle name="20% - 强调文字颜色 5 14 2" xfId="28925"/>
    <cellStyle name="20% - 强调文字颜色 5 14 2 2" xfId="28926"/>
    <cellStyle name="20% - 强调文字颜色 5 14 2 2 2" xfId="28928"/>
    <cellStyle name="20% - 强调文字颜色 5 14 2 3" xfId="28931"/>
    <cellStyle name="20% - 强调文字颜色 5 14 2 4" xfId="28933"/>
    <cellStyle name="20% - 强调文字颜色 5 14 3" xfId="7308"/>
    <cellStyle name="20% - 强调文字颜色 5 14 3 2" xfId="28935"/>
    <cellStyle name="20% - 强调文字颜色 5 14 4" xfId="28936"/>
    <cellStyle name="20% - 强调文字颜色 5 14 5" xfId="28937"/>
    <cellStyle name="20% - 强调文字颜色 5 14 6" xfId="28938"/>
    <cellStyle name="20% - 强调文字颜色 5 15" xfId="26820"/>
    <cellStyle name="20% - 强调文字颜色 5 15 2" xfId="26824"/>
    <cellStyle name="20% - 强调文字颜色 5 15 3" xfId="28940"/>
    <cellStyle name="20% - 强调文字颜色 5 16" xfId="22153"/>
    <cellStyle name="20% - 强调文字颜色 5 16 2" xfId="26063"/>
    <cellStyle name="20% - 强调文字颜色 5 16 3" xfId="26066"/>
    <cellStyle name="20% - 强调文字颜色 5 17" xfId="27639"/>
    <cellStyle name="20% - 强调文字颜色 5 17 2" xfId="27641"/>
    <cellStyle name="20% - 强调文字颜色 5 17 3" xfId="27644"/>
    <cellStyle name="20% - 强调文字颜色 5 18" xfId="6026"/>
    <cellStyle name="20% - 强调文字颜色 5 18 2" xfId="16572"/>
    <cellStyle name="20% - 强调文字颜色 5 19" xfId="2598"/>
    <cellStyle name="20% - 强调文字颜色 5 2" xfId="110"/>
    <cellStyle name="20% - 强调文字颜色 5 2 10" xfId="20933"/>
    <cellStyle name="20% - 强调文字颜色 5 2 2" xfId="28941"/>
    <cellStyle name="20% - 强调文字颜色 5 2 2 2" xfId="23563"/>
    <cellStyle name="20% - 强调文字颜色 5 2 2 2 2" xfId="28943"/>
    <cellStyle name="20% - 强调文字颜色 5 2 2 2 3" xfId="28945"/>
    <cellStyle name="20% - 强调文字颜色 5 2 2 2 4" xfId="14816"/>
    <cellStyle name="20% - 强调文字颜色 5 2 2 3" xfId="8935"/>
    <cellStyle name="20% - 强调文字颜色 5 2 2 3 2" xfId="28947"/>
    <cellStyle name="20% - 强调文字颜色 5 2 2 4" xfId="24681"/>
    <cellStyle name="20% - 强调文字颜色 5 2 2 5" xfId="28948"/>
    <cellStyle name="20% - 强调文字颜色 5 2 2 6" xfId="25760"/>
    <cellStyle name="20% - 强调文字颜色 5 2 3" xfId="28949"/>
    <cellStyle name="20% - 强调文字颜色 5 2 3 2" xfId="3975"/>
    <cellStyle name="20% - 强调文字颜色 5 2 3 3" xfId="22947"/>
    <cellStyle name="20% - 强调文字颜色 5 2 4" xfId="28950"/>
    <cellStyle name="20% - 强调文字颜色 5 2 4 2" xfId="6710"/>
    <cellStyle name="20% - 强调文字颜色 5 2 4 2 2" xfId="6712"/>
    <cellStyle name="20% - 强调文字颜色 5 2 4 2 2 2" xfId="28951"/>
    <cellStyle name="20% - 强调文字颜色 5 2 4 2 2 2 2" xfId="28909"/>
    <cellStyle name="20% - 强调文字颜色 5 2 4 2 2 3" xfId="26884"/>
    <cellStyle name="20% - 强调文字颜色 5 2 4 2 3" xfId="22254"/>
    <cellStyle name="20% - 强调文字颜色 5 2 4 2 3 2" xfId="2131"/>
    <cellStyle name="20% - 强调文字颜色 5 2 4 2 4" xfId="22256"/>
    <cellStyle name="20% - 强调文字颜色 5 2 4 2 5" xfId="22259"/>
    <cellStyle name="20% - 强调文字颜色 5 2 4 3" xfId="28953"/>
    <cellStyle name="20% - 强调文字颜色 5 2 4 3 2" xfId="28954"/>
    <cellStyle name="20% - 强调文字颜色 5 2 4 3 2 2" xfId="28956"/>
    <cellStyle name="20% - 强调文字颜色 5 2 4 3 3" xfId="28957"/>
    <cellStyle name="20% - 强调文字颜色 5 2 4 4" xfId="1889"/>
    <cellStyle name="20% - 强调文字颜色 5 2 4 4 2" xfId="28958"/>
    <cellStyle name="20% - 强调文字颜色 5 2 4 5" xfId="28959"/>
    <cellStyle name="20% - 强调文字颜色 5 2 4 6" xfId="16731"/>
    <cellStyle name="20% - 强调文字颜色 5 2 5" xfId="20843"/>
    <cellStyle name="20% - 强调文字颜色 5 2 5 2" xfId="14363"/>
    <cellStyle name="20% - 强调文字颜色 5 2 6" xfId="23778"/>
    <cellStyle name="20% - 强调文字颜色 5 2 6 2" xfId="28960"/>
    <cellStyle name="20% - 强调文字颜色 5 2 7" xfId="28961"/>
    <cellStyle name="20% - 强调文字颜色 5 2 7 2" xfId="28962"/>
    <cellStyle name="20% - 强调文字颜色 5 2 8" xfId="28963"/>
    <cellStyle name="20% - 强调文字颜色 5 2 9" xfId="28964"/>
    <cellStyle name="20% - 强调文字颜色 5 20" xfId="26821"/>
    <cellStyle name="20% - 强调文字颜色 5 21" xfId="22154"/>
    <cellStyle name="20% - 强调文字颜色 5 3" xfId="111"/>
    <cellStyle name="20% - 强调文字颜色 5 3 2" xfId="27626"/>
    <cellStyle name="20% - 强调文字颜色 5 3 2 2" xfId="20329"/>
    <cellStyle name="20% - 强调文字颜色 5 3 2 2 2" xfId="20331"/>
    <cellStyle name="20% - 强调文字颜色 5 3 2 2 3" xfId="20333"/>
    <cellStyle name="20% - 强调文字颜色 5 3 2 3" xfId="28965"/>
    <cellStyle name="20% - 强调文字颜色 5 3 2 3 2" xfId="28966"/>
    <cellStyle name="20% - 强调文字颜色 5 3 2 4" xfId="28967"/>
    <cellStyle name="20% - 强调文字颜色 5 3 2 4 2" xfId="28968"/>
    <cellStyle name="20% - 强调文字颜色 5 3 2 4 2 2" xfId="28969"/>
    <cellStyle name="20% - 强调文字颜色 5 3 2 4 2 2 2" xfId="28970"/>
    <cellStyle name="20% - 强调文字颜色 5 3 2 4 2 3" xfId="28971"/>
    <cellStyle name="20% - 强调文字颜色 5 3 2 4 3" xfId="28972"/>
    <cellStyle name="20% - 强调文字颜色 5 3 2 4 3 2" xfId="26142"/>
    <cellStyle name="20% - 强调文字颜色 5 3 2 4 4" xfId="2424"/>
    <cellStyle name="20% - 强调文字颜色 5 3 2 4 5" xfId="11420"/>
    <cellStyle name="20% - 强调文字颜色 5 3 2 5" xfId="25732"/>
    <cellStyle name="20% - 强调文字颜色 5 3 3" xfId="27629"/>
    <cellStyle name="20% - 强调文字颜色 5 3 3 2" xfId="28973"/>
    <cellStyle name="20% - 强调文字颜色 5 3 3 2 2" xfId="28974"/>
    <cellStyle name="20% - 强调文字颜色 5 3 3 3" xfId="28975"/>
    <cellStyle name="20% - 强调文字颜色 5 3 3 4" xfId="28976"/>
    <cellStyle name="20% - 强调文字颜色 5 3 4" xfId="28977"/>
    <cellStyle name="20% - 强调文字颜色 5 3 4 2" xfId="28978"/>
    <cellStyle name="20% - 强调文字颜色 5 3 4 2 2" xfId="19957"/>
    <cellStyle name="20% - 强调文字颜色 5 3 4 2 2 2" xfId="5406"/>
    <cellStyle name="20% - 强调文字颜色 5 3 4 2 3" xfId="11021"/>
    <cellStyle name="20% - 强调文字颜色 5 3 4 2 4" xfId="11027"/>
    <cellStyle name="20% - 强调文字颜色 5 3 4 3" xfId="28979"/>
    <cellStyle name="20% - 强调文字颜色 5 3 4 3 2" xfId="28980"/>
    <cellStyle name="20% - 强调文字颜色 5 3 4 4" xfId="28981"/>
    <cellStyle name="20% - 强调文字颜色 5 3 4 5" xfId="28982"/>
    <cellStyle name="20% - 强调文字颜色 5 3 4 6" xfId="24464"/>
    <cellStyle name="20% - 强调文字颜色 5 3 5" xfId="20848"/>
    <cellStyle name="20% - 强调文字颜色 5 3 6" xfId="28983"/>
    <cellStyle name="20% - 强调文字颜色 5 3 7" xfId="4627"/>
    <cellStyle name="20% - 强调文字颜色 5 3 8" xfId="27623"/>
    <cellStyle name="20% - 强调文字颜色 5 4" xfId="112"/>
    <cellStyle name="20% - 强调文字颜色 5 4 2" xfId="21094"/>
    <cellStyle name="20% - 强调文字颜色 5 4 2 2" xfId="21097"/>
    <cellStyle name="20% - 强调文字颜色 5 4 2 2 2" xfId="22688"/>
    <cellStyle name="20% - 强调文字颜色 5 4 2 2 3" xfId="24635"/>
    <cellStyle name="20% - 强调文字颜色 5 4 2 3" xfId="28986"/>
    <cellStyle name="20% - 强调文字颜色 5 4 2 3 2" xfId="28987"/>
    <cellStyle name="20% - 强调文字颜色 5 4 2 3 2 2" xfId="28988"/>
    <cellStyle name="20% - 强调文字颜色 5 4 2 3 2 2 2" xfId="28989"/>
    <cellStyle name="20% - 强调文字颜色 5 4 2 3 2 3" xfId="28990"/>
    <cellStyle name="20% - 强调文字颜色 5 4 2 3 3" xfId="28991"/>
    <cellStyle name="20% - 强调文字颜色 5 4 2 3 3 2" xfId="28992"/>
    <cellStyle name="20% - 强调文字颜色 5 4 2 3 4" xfId="28993"/>
    <cellStyle name="20% - 强调文字颜色 5 4 2 3 5" xfId="28994"/>
    <cellStyle name="20% - 强调文字颜色 5 4 2 3 6" xfId="26451"/>
    <cellStyle name="20% - 强调文字颜色 5 4 2 4" xfId="28995"/>
    <cellStyle name="20% - 强调文字颜色 5 4 3" xfId="21099"/>
    <cellStyle name="20% - 强调文字颜色 5 4 3 2" xfId="21101"/>
    <cellStyle name="20% - 强调文字颜色 5 4 3 3" xfId="28996"/>
    <cellStyle name="20% - 强调文字颜色 5 4 4" xfId="9882"/>
    <cellStyle name="20% - 强调文字颜色 5 4 4 2" xfId="9885"/>
    <cellStyle name="20% - 强调文字颜色 5 4 4 2 2" xfId="13730"/>
    <cellStyle name="20% - 强调文字颜色 5 4 4 2 2 2" xfId="13732"/>
    <cellStyle name="20% - 强调文字颜色 5 4 4 2 3" xfId="13736"/>
    <cellStyle name="20% - 强调文字颜色 5 4 4 3" xfId="19237"/>
    <cellStyle name="20% - 强调文字颜色 5 4 4 3 2" xfId="19241"/>
    <cellStyle name="20% - 强调文字颜色 5 4 4 4" xfId="23270"/>
    <cellStyle name="20% - 强调文字颜色 5 4 4 5" xfId="23272"/>
    <cellStyle name="20% - 强调文字颜色 5 4 4 6" xfId="23274"/>
    <cellStyle name="20% - 强调文字颜色 5 4 5" xfId="28997"/>
    <cellStyle name="20% - 强调文字颜色 5 4 6" xfId="28984"/>
    <cellStyle name="20% - 强调文字颜色 5 5" xfId="113"/>
    <cellStyle name="20% - 强调文字颜色 5 5 2" xfId="29000"/>
    <cellStyle name="20% - 强调文字颜色 5 5 2 2" xfId="18307"/>
    <cellStyle name="20% - 强调文字颜色 5 5 2 2 2" xfId="18308"/>
    <cellStyle name="20% - 强调文字颜色 5 5 2 2 2 2" xfId="12752"/>
    <cellStyle name="20% - 强调文字颜色 5 5 2 2 2 2 2" xfId="12755"/>
    <cellStyle name="20% - 强调文字颜色 5 5 2 2 2 3" xfId="1066"/>
    <cellStyle name="20% - 强调文字颜色 5 5 2 2 2 4" xfId="29001"/>
    <cellStyle name="20% - 强调文字颜色 5 5 2 2 3" xfId="18312"/>
    <cellStyle name="20% - 强调文字颜色 5 5 2 2 3 2" xfId="18315"/>
    <cellStyle name="20% - 强调文字颜色 5 5 2 2 4" xfId="18319"/>
    <cellStyle name="20% - 强调文字颜色 5 5 2 2 4 2" xfId="21078"/>
    <cellStyle name="20% - 强调文字颜色 5 5 2 2 5" xfId="7773"/>
    <cellStyle name="20% - 强调文字颜色 5 5 2 2 6" xfId="10949"/>
    <cellStyle name="20% - 强调文字颜色 5 5 2 2 7" xfId="29002"/>
    <cellStyle name="20% - 强调文字颜色 5 5 2 3" xfId="15453"/>
    <cellStyle name="20% - 强调文字颜色 5 5 2 3 2" xfId="16057"/>
    <cellStyle name="20% - 强调文字颜色 5 5 2 3 2 2" xfId="16059"/>
    <cellStyle name="20% - 强调文字颜色 5 5 2 3 2 2 2" xfId="29003"/>
    <cellStyle name="20% - 强调文字颜色 5 5 2 3 2 3" xfId="17072"/>
    <cellStyle name="20% - 强调文字颜色 5 5 2 3 3" xfId="16061"/>
    <cellStyle name="20% - 强调文字颜色 5 5 2 3 3 2" xfId="16063"/>
    <cellStyle name="20% - 强调文字颜色 5 5 2 3 4" xfId="16065"/>
    <cellStyle name="20% - 强调文字颜色 5 5 2 3 5" xfId="26231"/>
    <cellStyle name="20% - 强调文字颜色 5 5 2 3 6" xfId="10953"/>
    <cellStyle name="20% - 强调文字颜色 5 5 2 4" xfId="15455"/>
    <cellStyle name="20% - 强调文字颜色 5 5 2 4 2" xfId="29004"/>
    <cellStyle name="20% - 强调文字颜色 5 5 2 4 2 2" xfId="29005"/>
    <cellStyle name="20% - 强调文字颜色 5 5 2 4 2 2 2" xfId="29006"/>
    <cellStyle name="20% - 强调文字颜色 5 5 2 4 2 3" xfId="681"/>
    <cellStyle name="20% - 强调文字颜色 5 5 2 4 3" xfId="29008"/>
    <cellStyle name="20% - 强调文字颜色 5 5 2 4 3 2" xfId="29009"/>
    <cellStyle name="20% - 强调文字颜色 5 5 2 4 4" xfId="29010"/>
    <cellStyle name="20% - 强调文字颜色 5 5 2 4 5" xfId="27731"/>
    <cellStyle name="20% - 强调文字颜色 5 5 2 5" xfId="29011"/>
    <cellStyle name="20% - 强调文字颜色 5 5 2 5 2" xfId="29012"/>
    <cellStyle name="20% - 强调文字颜色 5 5 2 5 2 2" xfId="15450"/>
    <cellStyle name="20% - 强调文字颜色 5 5 2 5 2 2 2" xfId="25150"/>
    <cellStyle name="20% - 强调文字颜色 5 5 2 5 2 3" xfId="29013"/>
    <cellStyle name="20% - 强调文字颜色 5 5 2 5 3" xfId="9834"/>
    <cellStyle name="20% - 强调文字颜色 5 5 2 5 3 2" xfId="29014"/>
    <cellStyle name="20% - 强调文字颜色 5 5 2 5 4" xfId="29015"/>
    <cellStyle name="20% - 强调文字颜色 5 5 2 5 5" xfId="27737"/>
    <cellStyle name="20% - 强调文字颜色 5 5 2 6" xfId="29016"/>
    <cellStyle name="20% - 强调文字颜色 5 5 2 6 2" xfId="29017"/>
    <cellStyle name="20% - 强调文字颜色 5 5 2 6 2 2" xfId="29018"/>
    <cellStyle name="20% - 强调文字颜色 5 5 2 6 2 2 2" xfId="29019"/>
    <cellStyle name="20% - 强调文字颜色 5 5 2 6 2 3" xfId="29020"/>
    <cellStyle name="20% - 强调文字颜色 5 5 2 6 3" xfId="9846"/>
    <cellStyle name="20% - 强调文字颜色 5 5 2 6 3 2" xfId="29021"/>
    <cellStyle name="20% - 强调文字颜色 5 5 2 6 4" xfId="29022"/>
    <cellStyle name="20% - 强调文字颜色 5 5 2 6 5" xfId="29023"/>
    <cellStyle name="20% - 强调文字颜色 5 5 2 7" xfId="29025"/>
    <cellStyle name="20% - 强调文字颜色 5 5 2 8" xfId="29026"/>
    <cellStyle name="20% - 强调文字颜色 5 5 3" xfId="28483"/>
    <cellStyle name="20% - 强调文字颜色 5 5 3 2" xfId="29027"/>
    <cellStyle name="20% - 强调文字颜色 5 5 3 2 2" xfId="29028"/>
    <cellStyle name="20% - 强调文字颜色 5 5 3 2 2 2" xfId="29029"/>
    <cellStyle name="20% - 强调文字颜色 5 5 3 2 3" xfId="29030"/>
    <cellStyle name="20% - 强调文字颜色 5 5 3 2 4" xfId="16551"/>
    <cellStyle name="20% - 强调文字颜色 5 5 3 3" xfId="23078"/>
    <cellStyle name="20% - 强调文字颜色 5 5 3 3 2" xfId="23080"/>
    <cellStyle name="20% - 强调文字颜色 5 5 3 4" xfId="29031"/>
    <cellStyle name="20% - 强调文字颜色 5 5 3 5" xfId="3361"/>
    <cellStyle name="20% - 强调文字颜色 5 5 3 6" xfId="24482"/>
    <cellStyle name="20% - 强调文字颜色 5 5 4" xfId="26993"/>
    <cellStyle name="20% - 强调文字颜色 5 5 5" xfId="29032"/>
    <cellStyle name="20% - 强调文字颜色 5 5 6" xfId="28998"/>
    <cellStyle name="20% - 强调文字颜色 5 6" xfId="114"/>
    <cellStyle name="20% - 强调文字颜色 5 6 10" xfId="14365"/>
    <cellStyle name="20% - 强调文字颜色 5 6 11" xfId="29035"/>
    <cellStyle name="20% - 强调文字颜色 5 6 12" xfId="29033"/>
    <cellStyle name="20% - 强调文字颜色 5 6 2" xfId="20584"/>
    <cellStyle name="20% - 强调文字颜色 5 6 2 10" xfId="25066"/>
    <cellStyle name="20% - 强调文字颜色 5 6 2 2" xfId="9181"/>
    <cellStyle name="20% - 强调文字颜色 5 6 2 2 2" xfId="19920"/>
    <cellStyle name="20% - 强调文字颜色 5 6 2 2 2 2" xfId="29036"/>
    <cellStyle name="20% - 强调文字颜色 5 6 2 2 2 2 2" xfId="29037"/>
    <cellStyle name="20% - 强调文字颜色 5 6 2 2 2 2 2 2" xfId="29039"/>
    <cellStyle name="20% - 强调文字颜色 5 6 2 2 2 2 2 2 2" xfId="29040"/>
    <cellStyle name="20% - 强调文字颜色 5 6 2 2 2 2 2 3" xfId="29041"/>
    <cellStyle name="20% - 强调文字颜色 5 6 2 2 2 2 3" xfId="29042"/>
    <cellStyle name="20% - 强调文字颜色 5 6 2 2 2 2 3 2" xfId="29043"/>
    <cellStyle name="20% - 强调文字颜色 5 6 2 2 2 2 4" xfId="26838"/>
    <cellStyle name="20% - 强调文字颜色 5 6 2 2 2 2 4 2" xfId="29044"/>
    <cellStyle name="20% - 强调文字颜色 5 6 2 2 2 2 5" xfId="29045"/>
    <cellStyle name="20% - 强调文字颜色 5 6 2 2 2 2 6" xfId="29047"/>
    <cellStyle name="20% - 强调文字颜色 5 6 2 2 2 3" xfId="29049"/>
    <cellStyle name="20% - 强调文字颜色 5 6 2 2 2 3 2" xfId="11048"/>
    <cellStyle name="20% - 强调文字颜色 5 6 2 2 2 3 2 2" xfId="11054"/>
    <cellStyle name="20% - 强调文字颜色 5 6 2 2 2 3 3" xfId="29050"/>
    <cellStyle name="20% - 强调文字颜色 5 6 2 2 2 4" xfId="29052"/>
    <cellStyle name="20% - 强调文字颜色 5 6 2 2 2 4 2" xfId="29053"/>
    <cellStyle name="20% - 强调文字颜色 5 6 2 2 2 5" xfId="7270"/>
    <cellStyle name="20% - 强调文字颜色 5 6 2 2 2 5 2" xfId="29057"/>
    <cellStyle name="20% - 强调文字颜色 5 6 2 2 2 6" xfId="2550"/>
    <cellStyle name="20% - 强调文字颜色 5 6 2 2 2 7" xfId="29059"/>
    <cellStyle name="20% - 强调文字颜色 5 6 2 2 2 8" xfId="29060"/>
    <cellStyle name="20% - 强调文字颜色 5 6 2 2 3" xfId="29062"/>
    <cellStyle name="20% - 强调文字颜色 5 6 2 2 3 2" xfId="29063"/>
    <cellStyle name="20% - 强调文字颜色 5 6 2 2 3 2 2" xfId="17108"/>
    <cellStyle name="20% - 强调文字颜色 5 6 2 2 3 2 2 2" xfId="5606"/>
    <cellStyle name="20% - 强调文字颜色 5 6 2 2 3 2 3" xfId="29064"/>
    <cellStyle name="20% - 强调文字颜色 5 6 2 2 3 3" xfId="29067"/>
    <cellStyle name="20% - 强调文字颜色 5 6 2 2 3 3 2" xfId="29068"/>
    <cellStyle name="20% - 强调文字颜色 5 6 2 2 3 4" xfId="29070"/>
    <cellStyle name="20% - 强调文字颜色 5 6 2 2 3 4 2" xfId="29071"/>
    <cellStyle name="20% - 强调文字颜色 5 6 2 2 3 5" xfId="29073"/>
    <cellStyle name="20% - 强调文字颜色 5 6 2 2 3 6" xfId="29074"/>
    <cellStyle name="20% - 强调文字颜色 5 6 2 2 4" xfId="9103"/>
    <cellStyle name="20% - 强调文字颜色 5 6 2 2 4 2" xfId="3443"/>
    <cellStyle name="20% - 强调文字颜色 5 6 2 2 4 2 2" xfId="29075"/>
    <cellStyle name="20% - 强调文字颜色 5 6 2 2 4 3" xfId="3626"/>
    <cellStyle name="20% - 强调文字颜色 5 6 2 2 5" xfId="29076"/>
    <cellStyle name="20% - 强调文字颜色 5 6 2 2 5 2" xfId="27384"/>
    <cellStyle name="20% - 强调文字颜色 5 6 2 2 6" xfId="29077"/>
    <cellStyle name="20% - 强调文字颜色 5 6 2 2 6 2" xfId="27388"/>
    <cellStyle name="20% - 强调文字颜色 5 6 2 2 7" xfId="29078"/>
    <cellStyle name="20% - 强调文字颜色 5 6 2 2 8" xfId="29079"/>
    <cellStyle name="20% - 强调文字颜色 5 6 2 2 9" xfId="29080"/>
    <cellStyle name="20% - 强调文字颜色 5 6 2 3" xfId="19924"/>
    <cellStyle name="20% - 强调文字颜色 5 6 2 3 2" xfId="19926"/>
    <cellStyle name="20% - 强调文字颜色 5 6 2 3 2 2" xfId="27470"/>
    <cellStyle name="20% - 强调文字颜色 5 6 2 3 2 2 2" xfId="26045"/>
    <cellStyle name="20% - 强调文字颜色 5 6 2 3 2 2 2 2" xfId="29083"/>
    <cellStyle name="20% - 强调文字颜色 5 6 2 3 2 2 3" xfId="9286"/>
    <cellStyle name="20% - 强调文字颜色 5 6 2 3 2 3" xfId="12291"/>
    <cellStyle name="20% - 强调文字颜色 5 6 2 3 2 3 2" xfId="29086"/>
    <cellStyle name="20% - 强调文字颜色 5 6 2 3 2 4" xfId="29089"/>
    <cellStyle name="20% - 强调文字颜色 5 6 2 3 2 4 2" xfId="3886"/>
    <cellStyle name="20% - 强调文字颜色 5 6 2 3 2 5" xfId="29091"/>
    <cellStyle name="20% - 强调文字颜色 5 6 2 3 2 6" xfId="22069"/>
    <cellStyle name="20% - 强调文字颜色 5 6 2 3 3" xfId="29093"/>
    <cellStyle name="20% - 强调文字颜色 5 6 2 3 3 2" xfId="29094"/>
    <cellStyle name="20% - 强调文字颜色 5 6 2 3 3 2 2" xfId="29095"/>
    <cellStyle name="20% - 强调文字颜色 5 6 2 3 3 3" xfId="7394"/>
    <cellStyle name="20% - 强调文字颜色 5 6 2 3 4" xfId="11316"/>
    <cellStyle name="20% - 强调文字颜色 5 6 2 3 4 2" xfId="11318"/>
    <cellStyle name="20% - 强调文字颜色 5 6 2 3 5" xfId="11321"/>
    <cellStyle name="20% - 强调文字颜色 5 6 2 3 5 2" xfId="11324"/>
    <cellStyle name="20% - 强调文字颜色 5 6 2 3 6" xfId="19727"/>
    <cellStyle name="20% - 强调文字颜色 5 6 2 3 7" xfId="19731"/>
    <cellStyle name="20% - 强调文字颜色 5 6 2 3 8" xfId="29096"/>
    <cellStyle name="20% - 强调文字颜色 5 6 2 4" xfId="19928"/>
    <cellStyle name="20% - 强调文字颜色 5 6 2 4 2" xfId="29097"/>
    <cellStyle name="20% - 强调文字颜色 5 6 2 4 2 2" xfId="29098"/>
    <cellStyle name="20% - 强调文字颜色 5 6 2 4 2 2 2" xfId="29099"/>
    <cellStyle name="20% - 强调文字颜色 5 6 2 4 2 3" xfId="29100"/>
    <cellStyle name="20% - 强调文字颜色 5 6 2 4 3" xfId="29101"/>
    <cellStyle name="20% - 强调文字颜色 5 6 2 4 3 2" xfId="10170"/>
    <cellStyle name="20% - 强调文字颜色 5 6 2 4 4" xfId="29102"/>
    <cellStyle name="20% - 强调文字颜色 5 6 2 4 4 2" xfId="11665"/>
    <cellStyle name="20% - 强调文字颜色 5 6 2 4 5" xfId="29104"/>
    <cellStyle name="20% - 强调文字颜色 5 6 2 4 6" xfId="29105"/>
    <cellStyle name="20% - 强调文字颜色 5 6 2 5" xfId="23295"/>
    <cellStyle name="20% - 强调文字颜色 5 6 2 5 2" xfId="19942"/>
    <cellStyle name="20% - 强调文字颜色 5 6 2 5 2 2" xfId="29106"/>
    <cellStyle name="20% - 强调文字颜色 5 6 2 5 3" xfId="29108"/>
    <cellStyle name="20% - 强调文字颜色 5 6 2 6" xfId="29110"/>
    <cellStyle name="20% - 强调文字颜色 5 6 2 6 2" xfId="29111"/>
    <cellStyle name="20% - 强调文字颜色 5 6 2 7" xfId="6887"/>
    <cellStyle name="20% - 强调文字颜色 5 6 2 7 2" xfId="1840"/>
    <cellStyle name="20% - 强调文字颜色 5 6 2 8" xfId="8550"/>
    <cellStyle name="20% - 强调文字颜色 5 6 2 9" xfId="6574"/>
    <cellStyle name="20% - 强调文字颜色 5 6 3" xfId="20586"/>
    <cellStyle name="20% - 强调文字颜色 5 6 3 2" xfId="20589"/>
    <cellStyle name="20% - 强调文字颜色 5 6 3 2 2" xfId="29112"/>
    <cellStyle name="20% - 强调文字颜色 5 6 3 2 2 2" xfId="29113"/>
    <cellStyle name="20% - 强调文字颜色 5 6 3 2 2 2 2" xfId="29114"/>
    <cellStyle name="20% - 强调文字颜色 5 6 3 2 2 2 2 2" xfId="29115"/>
    <cellStyle name="20% - 强调文字颜色 5 6 3 2 2 2 3" xfId="29116"/>
    <cellStyle name="20% - 强调文字颜色 5 6 3 2 2 3" xfId="26614"/>
    <cellStyle name="20% - 强调文字颜色 5 6 3 2 2 3 2" xfId="29117"/>
    <cellStyle name="20% - 强调文字颜色 5 6 3 2 2 4" xfId="29118"/>
    <cellStyle name="20% - 强调文字颜色 5 6 3 2 2 4 2" xfId="11622"/>
    <cellStyle name="20% - 强调文字颜色 5 6 3 2 2 5" xfId="29119"/>
    <cellStyle name="20% - 强调文字颜色 5 6 3 2 2 6" xfId="11287"/>
    <cellStyle name="20% - 强调文字颜色 5 6 3 2 3" xfId="29120"/>
    <cellStyle name="20% - 强调文字颜色 5 6 3 2 3 2" xfId="29121"/>
    <cellStyle name="20% - 强调文字颜色 5 6 3 2 3 2 2" xfId="29122"/>
    <cellStyle name="20% - 强调文字颜色 5 6 3 2 3 3" xfId="23659"/>
    <cellStyle name="20% - 强调文字颜色 5 6 3 2 4" xfId="29123"/>
    <cellStyle name="20% - 强调文字颜色 5 6 3 2 4 2" xfId="29124"/>
    <cellStyle name="20% - 强调文字颜色 5 6 3 2 5" xfId="22809"/>
    <cellStyle name="20% - 强调文字颜色 5 6 3 2 5 2" xfId="25390"/>
    <cellStyle name="20% - 强调文字颜色 5 6 3 2 6" xfId="29125"/>
    <cellStyle name="20% - 强调文字颜色 5 6 3 2 7" xfId="29126"/>
    <cellStyle name="20% - 强调文字颜色 5 6 3 2 8" xfId="29127"/>
    <cellStyle name="20% - 强调文字颜色 5 6 3 3" xfId="29128"/>
    <cellStyle name="20% - 强调文字颜色 5 6 3 3 2" xfId="29129"/>
    <cellStyle name="20% - 强调文字颜色 5 6 3 3 2 2" xfId="27983"/>
    <cellStyle name="20% - 强调文字颜色 5 6 3 3 2 2 2" xfId="29130"/>
    <cellStyle name="20% - 强调文字颜色 5 6 3 3 2 3" xfId="29131"/>
    <cellStyle name="20% - 强调文字颜色 5 6 3 3 3" xfId="24675"/>
    <cellStyle name="20% - 强调文字颜色 5 6 3 3 3 2" xfId="23432"/>
    <cellStyle name="20% - 强调文字颜色 5 6 3 3 4" xfId="11355"/>
    <cellStyle name="20% - 强调文字颜色 5 6 3 3 4 2" xfId="11357"/>
    <cellStyle name="20% - 强调文字颜色 5 6 3 3 5" xfId="10281"/>
    <cellStyle name="20% - 强调文字颜色 5 6 3 3 6" xfId="10288"/>
    <cellStyle name="20% - 强调文字颜色 5 6 3 4" xfId="29132"/>
    <cellStyle name="20% - 强调文字颜色 5 6 3 4 2" xfId="11065"/>
    <cellStyle name="20% - 强调文字颜色 5 6 3 4 2 2" xfId="11068"/>
    <cellStyle name="20% - 强调文字颜色 5 6 3 4 3" xfId="26116"/>
    <cellStyle name="20% - 强调文字颜色 5 6 3 5" xfId="29133"/>
    <cellStyle name="20% - 强调文字颜色 5 6 3 5 2" xfId="15497"/>
    <cellStyle name="20% - 强调文字颜色 5 6 3 6" xfId="29134"/>
    <cellStyle name="20% - 强调文字颜色 5 6 3 6 2" xfId="29135"/>
    <cellStyle name="20% - 强调文字颜色 5 6 3 7" xfId="29136"/>
    <cellStyle name="20% - 强调文字颜色 5 6 3 8" xfId="29137"/>
    <cellStyle name="20% - 强调文字颜色 5 6 3 9" xfId="5563"/>
    <cellStyle name="20% - 强调文字颜色 5 6 4" xfId="20592"/>
    <cellStyle name="20% - 强调文字颜色 5 6 4 2" xfId="21587"/>
    <cellStyle name="20% - 强调文字颜色 5 6 4 2 2" xfId="22002"/>
    <cellStyle name="20% - 强调文字颜色 5 6 4 2 2 2" xfId="22006"/>
    <cellStyle name="20% - 强调文字颜色 5 6 4 2 2 2 2" xfId="24950"/>
    <cellStyle name="20% - 强调文字颜色 5 6 4 2 2 3" xfId="1645"/>
    <cellStyle name="20% - 强调文字颜色 5 6 4 2 3" xfId="29138"/>
    <cellStyle name="20% - 强调文字颜色 5 6 4 2 3 2" xfId="28481"/>
    <cellStyle name="20% - 强调文字颜色 5 6 4 2 4" xfId="29140"/>
    <cellStyle name="20% - 强调文字颜色 5 6 4 2 4 2" xfId="29142"/>
    <cellStyle name="20% - 强调文字颜色 5 6 4 2 5" xfId="2123"/>
    <cellStyle name="20% - 强调文字颜色 5 6 4 2 6" xfId="14855"/>
    <cellStyle name="20% - 强调文字颜色 5 6 4 3" xfId="29143"/>
    <cellStyle name="20% - 强调文字颜色 5 6 4 3 2" xfId="29144"/>
    <cellStyle name="20% - 强调文字颜色 5 6 4 3 2 2" xfId="28503"/>
    <cellStyle name="20% - 强调文字颜色 5 6 4 3 3" xfId="14313"/>
    <cellStyle name="20% - 强调文字颜色 5 6 4 4" xfId="29145"/>
    <cellStyle name="20% - 强调文字颜色 5 6 4 4 2" xfId="3503"/>
    <cellStyle name="20% - 强调文字颜色 5 6 4 5" xfId="29146"/>
    <cellStyle name="20% - 强调文字颜色 5 6 4 5 2" xfId="29147"/>
    <cellStyle name="20% - 强调文字颜色 5 6 4 6" xfId="29149"/>
    <cellStyle name="20% - 强调文字颜色 5 6 4 7" xfId="29151"/>
    <cellStyle name="20% - 强调文字颜色 5 6 4 8" xfId="29152"/>
    <cellStyle name="20% - 强调文字颜色 5 6 5" xfId="29153"/>
    <cellStyle name="20% - 强调文字颜色 5 6 5 2" xfId="29154"/>
    <cellStyle name="20% - 强调文字颜色 5 6 5 2 2" xfId="29155"/>
    <cellStyle name="20% - 强调文字颜色 5 6 5 2 2 2" xfId="28538"/>
    <cellStyle name="20% - 强调文字颜色 5 6 5 2 3" xfId="2372"/>
    <cellStyle name="20% - 强调文字颜色 5 6 5 3" xfId="13079"/>
    <cellStyle name="20% - 强调文字颜色 5 6 5 3 2" xfId="13082"/>
    <cellStyle name="20% - 强调文字颜色 5 6 5 4" xfId="13084"/>
    <cellStyle name="20% - 强调文字颜色 5 6 5 4 2" xfId="11995"/>
    <cellStyle name="20% - 强调文字颜色 5 6 5 5" xfId="13086"/>
    <cellStyle name="20% - 强调文字颜色 5 6 5 6" xfId="29156"/>
    <cellStyle name="20% - 强调文字颜色 5 6 6" xfId="29157"/>
    <cellStyle name="20% - 强调文字颜色 5 6 6 2" xfId="20484"/>
    <cellStyle name="20% - 强调文字颜色 5 6 6 2 2" xfId="29158"/>
    <cellStyle name="20% - 强调文字颜色 5 6 6 3" xfId="9153"/>
    <cellStyle name="20% - 强调文字颜色 5 6 7" xfId="29159"/>
    <cellStyle name="20% - 强调文字颜色 5 6 7 2" xfId="29160"/>
    <cellStyle name="20% - 强调文字颜色 5 6 8" xfId="29161"/>
    <cellStyle name="20% - 强调文字颜色 5 6 8 2" xfId="29162"/>
    <cellStyle name="20% - 强调文字颜色 5 6 9" xfId="29163"/>
    <cellStyle name="20% - 强调文字颜色 5 7" xfId="18698"/>
    <cellStyle name="20% - 强调文字颜色 5 7 2" xfId="29164"/>
    <cellStyle name="20% - 强调文字颜色 5 7 2 2" xfId="29166"/>
    <cellStyle name="20% - 强调文字颜色 5 7 2 2 2" xfId="20511"/>
    <cellStyle name="20% - 强调文字颜色 5 7 2 2 3" xfId="29168"/>
    <cellStyle name="20% - 强调文字颜色 5 7 2 3" xfId="29169"/>
    <cellStyle name="20% - 强调文字颜色 5 7 2 4" xfId="29171"/>
    <cellStyle name="20% - 强调文字颜色 5 7 3" xfId="29172"/>
    <cellStyle name="20% - 强调文字颜色 5 7 3 2" xfId="29174"/>
    <cellStyle name="20% - 强调文字颜色 5 7 3 3" xfId="29175"/>
    <cellStyle name="20% - 强调文字颜色 5 7 4" xfId="29176"/>
    <cellStyle name="20% - 强调文字颜色 5 7 5" xfId="29178"/>
    <cellStyle name="20% - 强调文字颜色 5 8" xfId="29179"/>
    <cellStyle name="20% - 强调文字颜色 5 8 2" xfId="29180"/>
    <cellStyle name="20% - 强调文字颜色 5 8 2 2" xfId="29182"/>
    <cellStyle name="20% - 强调文字颜色 5 8 3" xfId="26806"/>
    <cellStyle name="20% - 强调文字颜色 5 8 4" xfId="29183"/>
    <cellStyle name="20% - 强调文字颜色 5 9" xfId="29184"/>
    <cellStyle name="20% - 强调文字颜色 5 9 2" xfId="29185"/>
    <cellStyle name="20% - 强调文字颜色 5 9 2 2" xfId="29186"/>
    <cellStyle name="20% - 强调文字颜色 5 9 2 2 2" xfId="29187"/>
    <cellStyle name="20% - 强调文字颜色 5 9 2 2 3" xfId="29188"/>
    <cellStyle name="20% - 强调文字颜色 5 9 2 3" xfId="11827"/>
    <cellStyle name="20% - 强调文字颜色 5 9 2 4" xfId="26780"/>
    <cellStyle name="20% - 强调文字颜色 5 9 3" xfId="23922"/>
    <cellStyle name="20% - 强调文字颜色 5 9 3 2" xfId="22407"/>
    <cellStyle name="20% - 强调文字颜色 5 9 3 3" xfId="11835"/>
    <cellStyle name="20% - 强调文字颜色 5 9 4" xfId="29189"/>
    <cellStyle name="20% - 强调文字颜色 5 9 4 2" xfId="29190"/>
    <cellStyle name="20% - 强调文字颜色 5 9 5" xfId="17745"/>
    <cellStyle name="20% - 强调文字颜色 5 9 6" xfId="15685"/>
    <cellStyle name="20% - 强调文字颜色 5 9 7" xfId="14178"/>
    <cellStyle name="20% - 强调文字颜色 6 10" xfId="29191"/>
    <cellStyle name="20% - 强调文字颜色 6 10 2" xfId="29192"/>
    <cellStyle name="20% - 强调文字颜色 6 10 2 2" xfId="29195"/>
    <cellStyle name="20% - 强调文字颜色 6 10 3" xfId="29196"/>
    <cellStyle name="20% - 强调文字颜色 6 10 4" xfId="29197"/>
    <cellStyle name="20% - 强调文字颜色 6 11" xfId="29198"/>
    <cellStyle name="20% - 强调文字颜色 6 11 2" xfId="29199"/>
    <cellStyle name="20% - 强调文字颜色 6 11 2 2" xfId="12215"/>
    <cellStyle name="20% - 强调文字颜色 6 11 2 2 2" xfId="25128"/>
    <cellStyle name="20% - 强调文字颜色 6 11 2 2 3" xfId="14980"/>
    <cellStyle name="20% - 强调文字颜色 6 11 2 3" xfId="29200"/>
    <cellStyle name="20% - 强调文字颜色 6 11 2 4" xfId="29203"/>
    <cellStyle name="20% - 强调文字颜色 6 11 3" xfId="12474"/>
    <cellStyle name="20% - 强调文字颜色 6 11 3 2" xfId="14892"/>
    <cellStyle name="20% - 强调文字颜色 6 11 3 3" xfId="14897"/>
    <cellStyle name="20% - 强调文字颜色 6 11 4" xfId="1923"/>
    <cellStyle name="20% - 强调文字颜色 6 11 5" xfId="11841"/>
    <cellStyle name="20% - 强调文字颜色 6 11 6" xfId="29204"/>
    <cellStyle name="20% - 强调文字颜色 6 12" xfId="29205"/>
    <cellStyle name="20% - 强调文字颜色 6 12 2" xfId="28165"/>
    <cellStyle name="20% - 强调文字颜色 6 12 2 2" xfId="29206"/>
    <cellStyle name="20% - 强调文字颜色 6 12 2 2 2" xfId="15286"/>
    <cellStyle name="20% - 强调文字颜色 6 12 2 2 3" xfId="29207"/>
    <cellStyle name="20% - 强调文字颜色 6 12 2 3" xfId="1482"/>
    <cellStyle name="20% - 强调文字颜色 6 12 2 4" xfId="29210"/>
    <cellStyle name="20% - 强调文字颜色 6 12 3" xfId="12478"/>
    <cellStyle name="20% - 强调文字颜色 6 12 3 2" xfId="29211"/>
    <cellStyle name="20% - 强调文字颜色 6 12 3 3" xfId="1526"/>
    <cellStyle name="20% - 强调文字颜色 6 12 4" xfId="28167"/>
    <cellStyle name="20% - 强调文字颜色 6 12 5" xfId="11849"/>
    <cellStyle name="20% - 强调文字颜色 6 12 6" xfId="29213"/>
    <cellStyle name="20% - 强调文字颜色 6 13" xfId="18359"/>
    <cellStyle name="20% - 强调文字颜色 6 13 2" xfId="18362"/>
    <cellStyle name="20% - 强调文字颜色 6 13 2 2" xfId="29214"/>
    <cellStyle name="20% - 强调文字颜色 6 13 2 2 2" xfId="29215"/>
    <cellStyle name="20% - 强调文字颜色 6 13 2 3" xfId="29216"/>
    <cellStyle name="20% - 强调文字颜色 6 13 2 4" xfId="29217"/>
    <cellStyle name="20% - 强调文字颜色 6 13 3" xfId="28184"/>
    <cellStyle name="20% - 强调文字颜色 6 13 3 2" xfId="29218"/>
    <cellStyle name="20% - 强调文字颜色 6 13 4" xfId="29219"/>
    <cellStyle name="20% - 强调文字颜色 6 13 5" xfId="10576"/>
    <cellStyle name="20% - 强调文字颜色 6 13 6" xfId="29220"/>
    <cellStyle name="20% - 强调文字颜色 6 14" xfId="18364"/>
    <cellStyle name="20% - 强调文字颜色 6 14 2" xfId="18366"/>
    <cellStyle name="20% - 强调文字颜色 6 14 2 2" xfId="29221"/>
    <cellStyle name="20% - 强调文字颜色 6 14 2 2 2" xfId="29061"/>
    <cellStyle name="20% - 强调文字颜色 6 14 2 3" xfId="29222"/>
    <cellStyle name="20% - 强调文字颜色 6 14 2 4" xfId="22144"/>
    <cellStyle name="20% - 强调文字颜色 6 14 3" xfId="29223"/>
    <cellStyle name="20% - 强调文字颜色 6 14 3 2" xfId="7008"/>
    <cellStyle name="20% - 强调文字颜色 6 14 4" xfId="29224"/>
    <cellStyle name="20% - 强调文字颜色 6 14 5" xfId="29225"/>
    <cellStyle name="20% - 强调文字颜色 6 14 6" xfId="2399"/>
    <cellStyle name="20% - 强调文字颜色 6 15" xfId="18368"/>
    <cellStyle name="20% - 强调文字颜色 6 15 2" xfId="25178"/>
    <cellStyle name="20% - 强调文字颜色 6 15 3" xfId="29226"/>
    <cellStyle name="20% - 强调文字颜色 6 16" xfId="18371"/>
    <cellStyle name="20% - 强调文字颜色 6 16 2" xfId="29227"/>
    <cellStyle name="20% - 强调文字颜色 6 16 3" xfId="5852"/>
    <cellStyle name="20% - 强调文字颜色 6 17" xfId="29229"/>
    <cellStyle name="20% - 强调文字颜色 6 17 2" xfId="29230"/>
    <cellStyle name="20% - 强调文字颜色 6 17 3" xfId="29231"/>
    <cellStyle name="20% - 强调文字颜色 6 18" xfId="10088"/>
    <cellStyle name="20% - 强调文字颜色 6 18 2" xfId="17181"/>
    <cellStyle name="20% - 强调文字颜色 6 19" xfId="29232"/>
    <cellStyle name="20% - 强调文字颜色 6 2" xfId="115"/>
    <cellStyle name="20% - 强调文字颜色 6 2 10" xfId="2791"/>
    <cellStyle name="20% - 强调文字颜色 6 2 2" xfId="29233"/>
    <cellStyle name="20% - 强调文字颜色 6 2 2 2" xfId="29234"/>
    <cellStyle name="20% - 强调文字颜色 6 2 2 2 2" xfId="26394"/>
    <cellStyle name="20% - 强调文字颜色 6 2 2 2 3" xfId="29235"/>
    <cellStyle name="20% - 强调文字颜色 6 2 2 2 4" xfId="29236"/>
    <cellStyle name="20% - 强调文字颜色 6 2 2 3" xfId="6737"/>
    <cellStyle name="20% - 强调文字颜色 6 2 2 3 2" xfId="29237"/>
    <cellStyle name="20% - 强调文字颜色 6 2 2 4" xfId="29239"/>
    <cellStyle name="20% - 强调文字颜色 6 2 2 5" xfId="29240"/>
    <cellStyle name="20% - 强调文字颜色 6 2 2 6" xfId="5590"/>
    <cellStyle name="20% - 强调文字颜色 6 2 3" xfId="29241"/>
    <cellStyle name="20% - 强调文字颜色 6 2 3 2" xfId="1113"/>
    <cellStyle name="20% - 强调文字颜色 6 2 3 3" xfId="29242"/>
    <cellStyle name="20% - 强调文字颜色 6 2 4" xfId="29243"/>
    <cellStyle name="20% - 强调文字颜色 6 2 4 2" xfId="29244"/>
    <cellStyle name="20% - 强调文字颜色 6 2 4 2 2" xfId="11627"/>
    <cellStyle name="20% - 强调文字颜色 6 2 4 2 2 2" xfId="11630"/>
    <cellStyle name="20% - 强调文字颜色 6 2 4 2 2 2 2" xfId="11634"/>
    <cellStyle name="20% - 强调文字颜色 6 2 4 2 2 3" xfId="11638"/>
    <cellStyle name="20% - 强调文字颜色 6 2 4 2 3" xfId="3742"/>
    <cellStyle name="20% - 强调文字颜色 6 2 4 2 3 2" xfId="10353"/>
    <cellStyle name="20% - 强调文字颜色 6 2 4 2 4" xfId="29245"/>
    <cellStyle name="20% - 强调文字颜色 6 2 4 2 5" xfId="1071"/>
    <cellStyle name="20% - 强调文字颜色 6 2 4 3" xfId="2915"/>
    <cellStyle name="20% - 强调文字颜色 6 2 4 3 2" xfId="2929"/>
    <cellStyle name="20% - 强调文字颜色 6 2 4 3 2 2" xfId="2932"/>
    <cellStyle name="20% - 强调文字颜色 6 2 4 3 3" xfId="29247"/>
    <cellStyle name="20% - 强调文字颜色 6 2 4 4" xfId="29248"/>
    <cellStyle name="20% - 强调文字颜色 6 2 4 4 2" xfId="29250"/>
    <cellStyle name="20% - 强调文字颜色 6 2 4 5" xfId="29254"/>
    <cellStyle name="20% - 强调文字颜色 6 2 4 6" xfId="29255"/>
    <cellStyle name="20% - 强调文字颜色 6 2 4 7" xfId="29257"/>
    <cellStyle name="20% - 强调文字颜色 6 2 5" xfId="29258"/>
    <cellStyle name="20% - 强调文字颜色 6 2 5 2" xfId="17283"/>
    <cellStyle name="20% - 强调文字颜色 6 2 6" xfId="29259"/>
    <cellStyle name="20% - 强调文字颜色 6 2 6 2" xfId="29260"/>
    <cellStyle name="20% - 强调文字颜色 6 2 7" xfId="29261"/>
    <cellStyle name="20% - 强调文字颜色 6 2 7 2" xfId="29262"/>
    <cellStyle name="20% - 强调文字颜色 6 2 8" xfId="29263"/>
    <cellStyle name="20% - 强调文字颜色 6 2 9" xfId="29264"/>
    <cellStyle name="20% - 强调文字颜色 6 20" xfId="18369"/>
    <cellStyle name="20% - 强调文字颜色 6 21" xfId="18372"/>
    <cellStyle name="20% - 强调文字颜色 6 3" xfId="116"/>
    <cellStyle name="20% - 强调文字颜色 6 3 2" xfId="27633"/>
    <cellStyle name="20% - 强调文字颜色 6 3 2 2" xfId="29266"/>
    <cellStyle name="20% - 强调文字颜色 6 3 2 2 2" xfId="17677"/>
    <cellStyle name="20% - 强调文字颜色 6 3 2 2 3" xfId="17679"/>
    <cellStyle name="20% - 强调文字颜色 6 3 2 3" xfId="29267"/>
    <cellStyle name="20% - 强调文字颜色 6 3 2 3 2" xfId="13656"/>
    <cellStyle name="20% - 强调文字颜色 6 3 2 4" xfId="29268"/>
    <cellStyle name="20% - 强调文字颜色 6 3 2 4 2" xfId="29269"/>
    <cellStyle name="20% - 强调文字颜色 6 3 2 4 2 2" xfId="29270"/>
    <cellStyle name="20% - 强调文字颜色 6 3 2 4 2 2 2" xfId="29271"/>
    <cellStyle name="20% - 强调文字颜色 6 3 2 4 2 3" xfId="7077"/>
    <cellStyle name="20% - 强调文字颜色 6 3 2 4 3" xfId="29272"/>
    <cellStyle name="20% - 强调文字颜色 6 3 2 4 3 2" xfId="15339"/>
    <cellStyle name="20% - 强调文字颜色 6 3 2 4 4" xfId="22818"/>
    <cellStyle name="20% - 强调文字颜色 6 3 2 4 5" xfId="23012"/>
    <cellStyle name="20% - 强调文字颜色 6 3 2 5" xfId="17299"/>
    <cellStyle name="20% - 强调文字颜色 6 3 3" xfId="27635"/>
    <cellStyle name="20% - 强调文字颜色 6 3 3 2" xfId="29273"/>
    <cellStyle name="20% - 强调文字颜色 6 3 3 2 2" xfId="29276"/>
    <cellStyle name="20% - 强调文字颜色 6 3 3 3" xfId="29279"/>
    <cellStyle name="20% - 强调文字颜色 6 3 3 4" xfId="29282"/>
    <cellStyle name="20% - 强调文字颜色 6 3 4" xfId="29286"/>
    <cellStyle name="20% - 强调文字颜色 6 3 4 2" xfId="29287"/>
    <cellStyle name="20% - 强调文字颜色 6 3 4 2 2" xfId="29288"/>
    <cellStyle name="20% - 强调文字颜色 6 3 4 2 2 2" xfId="29289"/>
    <cellStyle name="20% - 强调文字颜色 6 3 4 2 3" xfId="29290"/>
    <cellStyle name="20% - 强调文字颜色 6 3 4 2 4" xfId="22565"/>
    <cellStyle name="20% - 强调文字颜色 6 3 4 3" xfId="23300"/>
    <cellStyle name="20% - 强调文字颜色 6 3 4 3 2" xfId="29291"/>
    <cellStyle name="20% - 强调文字颜色 6 3 4 4" xfId="25460"/>
    <cellStyle name="20% - 强调文字颜色 6 3 4 5" xfId="4553"/>
    <cellStyle name="20% - 强调文字颜色 6 3 4 6" xfId="1032"/>
    <cellStyle name="20% - 强调文字颜色 6 3 5" xfId="29292"/>
    <cellStyle name="20% - 强调文字颜色 6 3 6" xfId="23131"/>
    <cellStyle name="20% - 强调文字颜色 6 3 7" xfId="29293"/>
    <cellStyle name="20% - 强调文字颜色 6 3 8" xfId="27631"/>
    <cellStyle name="20% - 强调文字颜色 6 4" xfId="117"/>
    <cellStyle name="20% - 强调文字颜色 6 4 2" xfId="28934"/>
    <cellStyle name="20% - 强调文字颜色 6 4 2 2" xfId="29294"/>
    <cellStyle name="20% - 强调文字颜色 6 4 2 2 2" xfId="29295"/>
    <cellStyle name="20% - 强调文字颜色 6 4 2 2 3" xfId="18770"/>
    <cellStyle name="20% - 强调文字颜色 6 4 2 3" xfId="29297"/>
    <cellStyle name="20% - 强调文字颜色 6 4 2 3 2" xfId="29298"/>
    <cellStyle name="20% - 强调文字颜色 6 4 2 3 2 2" xfId="9547"/>
    <cellStyle name="20% - 强调文字颜色 6 4 2 3 2 2 2" xfId="9550"/>
    <cellStyle name="20% - 强调文字颜色 6 4 2 3 2 3" xfId="18743"/>
    <cellStyle name="20% - 强调文字颜色 6 4 2 3 3" xfId="29300"/>
    <cellStyle name="20% - 强调文字颜色 6 4 2 3 3 2" xfId="1151"/>
    <cellStyle name="20% - 强调文字颜色 6 4 2 3 4" xfId="29301"/>
    <cellStyle name="20% - 强调文字颜色 6 4 2 3 5" xfId="29302"/>
    <cellStyle name="20% - 强调文字颜色 6 4 2 3 6" xfId="3545"/>
    <cellStyle name="20% - 强调文字颜色 6 4 2 4" xfId="29303"/>
    <cellStyle name="20% - 强调文字颜色 6 4 3" xfId="29304"/>
    <cellStyle name="20% - 强调文字颜色 6 4 3 2" xfId="29305"/>
    <cellStyle name="20% - 强调文字颜色 6 4 3 3" xfId="23243"/>
    <cellStyle name="20% - 强调文字颜色 6 4 4" xfId="6019"/>
    <cellStyle name="20% - 强调文字颜色 6 4 4 2" xfId="691"/>
    <cellStyle name="20% - 强调文字颜色 6 4 4 2 2" xfId="14962"/>
    <cellStyle name="20% - 强调文字颜色 6 4 4 2 2 2" xfId="29306"/>
    <cellStyle name="20% - 强调文字颜色 6 4 4 2 3" xfId="4905"/>
    <cellStyle name="20% - 强调文字颜色 6 4 4 3" xfId="14965"/>
    <cellStyle name="20% - 强调文字颜色 6 4 4 3 2" xfId="23444"/>
    <cellStyle name="20% - 强调文字颜色 6 4 4 4" xfId="23447"/>
    <cellStyle name="20% - 强调文字颜色 6 4 4 5" xfId="29307"/>
    <cellStyle name="20% - 强调文字颜色 6 4 4 6" xfId="23451"/>
    <cellStyle name="20% - 强调文字颜色 6 4 5" xfId="6021"/>
    <cellStyle name="20% - 强调文字颜色 6 4 6" xfId="5329"/>
    <cellStyle name="20% - 强调文字颜色 6 5" xfId="118"/>
    <cellStyle name="20% - 强调文字颜色 6 5 2" xfId="29308"/>
    <cellStyle name="20% - 强调文字颜色 6 5 2 2" xfId="6589"/>
    <cellStyle name="20% - 强调文字颜色 6 5 2 2 2" xfId="6742"/>
    <cellStyle name="20% - 强调文字颜色 6 5 2 2 2 2" xfId="29309"/>
    <cellStyle name="20% - 强调文字颜色 6 5 2 2 2 2 2" xfId="29311"/>
    <cellStyle name="20% - 强调文字颜色 6 5 2 2 2 3" xfId="29313"/>
    <cellStyle name="20% - 强调文字颜色 6 5 2 2 2 4" xfId="29315"/>
    <cellStyle name="20% - 强调文字颜色 6 5 2 2 3" xfId="27415"/>
    <cellStyle name="20% - 强调文字颜色 6 5 2 2 3 2" xfId="29317"/>
    <cellStyle name="20% - 强调文字颜色 6 5 2 2 4" xfId="29321"/>
    <cellStyle name="20% - 强调文字颜色 6 5 2 2 4 2" xfId="6284"/>
    <cellStyle name="20% - 强调文字颜色 6 5 2 2 5" xfId="5786"/>
    <cellStyle name="20% - 强调文字颜色 6 5 2 2 6" xfId="29323"/>
    <cellStyle name="20% - 强调文字颜色 6 5 2 2 7" xfId="22608"/>
    <cellStyle name="20% - 强调文字颜色 6 5 2 3" xfId="6762"/>
    <cellStyle name="20% - 强调文字颜色 6 5 2 3 2" xfId="6764"/>
    <cellStyle name="20% - 强调文字颜色 6 5 2 3 2 2" xfId="29326"/>
    <cellStyle name="20% - 强调文字颜色 6 5 2 3 2 2 2" xfId="29327"/>
    <cellStyle name="20% - 强调文字颜色 6 5 2 3 2 3" xfId="22368"/>
    <cellStyle name="20% - 强调文字颜色 6 5 2 3 3" xfId="8033"/>
    <cellStyle name="20% - 强调文字颜色 6 5 2 3 3 2" xfId="8035"/>
    <cellStyle name="20% - 强调文字颜色 6 5 2 3 4" xfId="29328"/>
    <cellStyle name="20% - 强调文字颜色 6 5 2 3 5" xfId="22674"/>
    <cellStyle name="20% - 强调文字颜色 6 5 2 3 6" xfId="13984"/>
    <cellStyle name="20% - 强调文字颜色 6 5 2 4" xfId="6049"/>
    <cellStyle name="20% - 强调文字颜色 6 5 2 4 2" xfId="6801"/>
    <cellStyle name="20% - 强调文字颜色 6 5 2 4 2 2" xfId="29329"/>
    <cellStyle name="20% - 强调文字颜色 6 5 2 4 2 2 2" xfId="28637"/>
    <cellStyle name="20% - 强调文字颜色 6 5 2 4 2 3" xfId="29330"/>
    <cellStyle name="20% - 强调文字颜色 6 5 2 4 3" xfId="29332"/>
    <cellStyle name="20% - 强调文字颜色 6 5 2 4 3 2" xfId="13123"/>
    <cellStyle name="20% - 强调文字颜色 6 5 2 4 4" xfId="29335"/>
    <cellStyle name="20% - 强调文字颜色 6 5 2 4 5" xfId="13378"/>
    <cellStyle name="20% - 强调文字颜色 6 5 2 5" xfId="29337"/>
    <cellStyle name="20% - 强调文字颜色 6 5 2 5 2" xfId="9569"/>
    <cellStyle name="20% - 强调文字颜色 6 5 2 5 2 2" xfId="3493"/>
    <cellStyle name="20% - 强调文字颜色 6 5 2 5 2 2 2" xfId="29338"/>
    <cellStyle name="20% - 强调文字颜色 6 5 2 5 2 3" xfId="29339"/>
    <cellStyle name="20% - 强调文字颜色 6 5 2 5 3" xfId="15441"/>
    <cellStyle name="20% - 强调文字颜色 6 5 2 5 3 2" xfId="16536"/>
    <cellStyle name="20% - 强调文字颜色 6 5 2 5 4" xfId="25210"/>
    <cellStyle name="20% - 强调文字颜色 6 5 2 5 5" xfId="13381"/>
    <cellStyle name="20% - 强调文字颜色 6 5 2 6" xfId="29341"/>
    <cellStyle name="20% - 强调文字颜色 6 5 2 6 2" xfId="27739"/>
    <cellStyle name="20% - 强调文字颜色 6 5 2 6 2 2" xfId="29024"/>
    <cellStyle name="20% - 强调文字颜色 6 5 2 6 2 2 2" xfId="29342"/>
    <cellStyle name="20% - 强调文字颜色 6 5 2 6 2 3" xfId="29343"/>
    <cellStyle name="20% - 强调文字颜色 6 5 2 6 3" xfId="15447"/>
    <cellStyle name="20% - 强调文字颜色 6 5 2 6 3 2" xfId="13727"/>
    <cellStyle name="20% - 强调文字颜色 6 5 2 6 4" xfId="13342"/>
    <cellStyle name="20% - 强调文字颜色 6 5 2 6 5" xfId="29345"/>
    <cellStyle name="20% - 强调文字颜色 6 5 2 7" xfId="29346"/>
    <cellStyle name="20% - 强调文字颜色 6 5 2 8" xfId="19073"/>
    <cellStyle name="20% - 强调文字颜色 6 5 3" xfId="29347"/>
    <cellStyle name="20% - 强调文字颜色 6 5 3 2" xfId="29348"/>
    <cellStyle name="20% - 强调文字颜色 6 5 3 2 2" xfId="1063"/>
    <cellStyle name="20% - 强调文字颜色 6 5 3 2 2 2" xfId="1075"/>
    <cellStyle name="20% - 强调文字颜色 6 5 3 2 3" xfId="29349"/>
    <cellStyle name="20% - 强调文字颜色 6 5 3 2 4" xfId="29350"/>
    <cellStyle name="20% - 强调文字颜色 6 5 3 3" xfId="29353"/>
    <cellStyle name="20% - 强调文字颜色 6 5 3 3 2" xfId="29354"/>
    <cellStyle name="20% - 强调文字颜色 6 5 3 4" xfId="29355"/>
    <cellStyle name="20% - 强调文字颜色 6 5 3 5" xfId="25275"/>
    <cellStyle name="20% - 强调文字颜色 6 5 3 6" xfId="25277"/>
    <cellStyle name="20% - 强调文字颜色 6 5 4" xfId="2269"/>
    <cellStyle name="20% - 强调文字颜色 6 5 5" xfId="17185"/>
    <cellStyle name="20% - 强调文字颜色 6 5 6" xfId="26136"/>
    <cellStyle name="20% - 强调文字颜色 6 6" xfId="119"/>
    <cellStyle name="20% - 强调文字颜色 6 6 10" xfId="7981"/>
    <cellStyle name="20% - 强调文字颜色 6 6 11" xfId="29356"/>
    <cellStyle name="20% - 强调文字颜色 6 6 12" xfId="26138"/>
    <cellStyle name="20% - 强调文字颜色 6 6 2" xfId="29357"/>
    <cellStyle name="20% - 强调文字颜色 6 6 2 10" xfId="29358"/>
    <cellStyle name="20% - 强调文字颜色 6 6 2 2" xfId="29359"/>
    <cellStyle name="20% - 强调文字颜色 6 6 2 2 2" xfId="23003"/>
    <cellStyle name="20% - 强调文字颜色 6 6 2 2 2 2" xfId="29360"/>
    <cellStyle name="20% - 强调文字颜色 6 6 2 2 2 2 2" xfId="643"/>
    <cellStyle name="20% - 强调文字颜色 6 6 2 2 2 2 2 2" xfId="22024"/>
    <cellStyle name="20% - 强调文字颜色 6 6 2 2 2 2 2 2 2" xfId="22028"/>
    <cellStyle name="20% - 强调文字颜色 6 6 2 2 2 2 2 3" xfId="29361"/>
    <cellStyle name="20% - 强调文字颜色 6 6 2 2 2 2 3" xfId="627"/>
    <cellStyle name="20% - 强调文字颜色 6 6 2 2 2 2 3 2" xfId="29363"/>
    <cellStyle name="20% - 强调文字颜色 6 6 2 2 2 2 4" xfId="687"/>
    <cellStyle name="20% - 强调文字颜色 6 6 2 2 2 2 4 2" xfId="3035"/>
    <cellStyle name="20% - 强调文字颜色 6 6 2 2 2 2 5" xfId="816"/>
    <cellStyle name="20% - 强调文字颜色 6 6 2 2 2 2 6" xfId="825"/>
    <cellStyle name="20% - 强调文字颜色 6 6 2 2 2 3" xfId="11643"/>
    <cellStyle name="20% - 强调文字颜色 6 6 2 2 2 3 2" xfId="26599"/>
    <cellStyle name="20% - 强调文字颜色 6 6 2 2 2 3 2 2" xfId="6850"/>
    <cellStyle name="20% - 强调文字颜色 6 6 2 2 2 3 3" xfId="29365"/>
    <cellStyle name="20% - 强调文字颜色 6 6 2 2 2 4" xfId="12790"/>
    <cellStyle name="20% - 强调文字颜色 6 6 2 2 2 4 2" xfId="29366"/>
    <cellStyle name="20% - 强调文字颜色 6 6 2 2 2 5" xfId="20378"/>
    <cellStyle name="20% - 强调文字颜色 6 6 2 2 2 5 2" xfId="29367"/>
    <cellStyle name="20% - 强调文字颜色 6 6 2 2 2 6" xfId="20759"/>
    <cellStyle name="20% - 强调文字颜色 6 6 2 2 2 7" xfId="29371"/>
    <cellStyle name="20% - 强调文字颜色 6 6 2 2 2 8" xfId="3336"/>
    <cellStyle name="20% - 强调文字颜色 6 6 2 2 3" xfId="29372"/>
    <cellStyle name="20% - 强调文字颜色 6 6 2 2 3 2" xfId="29373"/>
    <cellStyle name="20% - 强调文字颜色 6 6 2 2 3 2 2" xfId="29374"/>
    <cellStyle name="20% - 强调文字颜色 6 6 2 2 3 2 2 2" xfId="29375"/>
    <cellStyle name="20% - 强调文字颜色 6 6 2 2 3 2 3" xfId="25136"/>
    <cellStyle name="20% - 强调文字颜色 6 6 2 2 3 3" xfId="26605"/>
    <cellStyle name="20% - 强调文字颜色 6 6 2 2 3 3 2" xfId="29376"/>
    <cellStyle name="20% - 强调文字颜色 6 6 2 2 3 4" xfId="18236"/>
    <cellStyle name="20% - 强调文字颜色 6 6 2 2 3 4 2" xfId="18238"/>
    <cellStyle name="20% - 强调文字颜色 6 6 2 2 3 5" xfId="10416"/>
    <cellStyle name="20% - 强调文字颜色 6 6 2 2 3 6" xfId="29377"/>
    <cellStyle name="20% - 强调文字颜色 6 6 2 2 4" xfId="27351"/>
    <cellStyle name="20% - 强调文字颜色 6 6 2 2 4 2" xfId="24115"/>
    <cellStyle name="20% - 强调文字颜色 6 6 2 2 4 2 2" xfId="29378"/>
    <cellStyle name="20% - 强调文字颜色 6 6 2 2 4 3" xfId="29379"/>
    <cellStyle name="20% - 强调文字颜色 6 6 2 2 5" xfId="27353"/>
    <cellStyle name="20% - 强调文字颜色 6 6 2 2 5 2" xfId="13813"/>
    <cellStyle name="20% - 强调文字颜色 6 6 2 2 6" xfId="27355"/>
    <cellStyle name="20% - 强调文字颜色 6 6 2 2 6 2" xfId="29380"/>
    <cellStyle name="20% - 强调文字颜色 6 6 2 2 7" xfId="27358"/>
    <cellStyle name="20% - 强调文字颜色 6 6 2 2 8" xfId="29382"/>
    <cellStyle name="20% - 强调文字颜色 6 6 2 2 9" xfId="29383"/>
    <cellStyle name="20% - 强调文字颜色 6 6 2 3" xfId="29384"/>
    <cellStyle name="20% - 强调文字颜色 6 6 2 3 2" xfId="1583"/>
    <cellStyle name="20% - 强调文字颜色 6 6 2 3 2 2" xfId="1228"/>
    <cellStyle name="20% - 强调文字颜色 6 6 2 3 2 2 2" xfId="29385"/>
    <cellStyle name="20% - 强调文字颜色 6 6 2 3 2 2 2 2" xfId="29386"/>
    <cellStyle name="20% - 强调文字颜色 6 6 2 3 2 2 3" xfId="7674"/>
    <cellStyle name="20% - 强调文字颜色 6 6 2 3 2 3" xfId="12128"/>
    <cellStyle name="20% - 强调文字颜色 6 6 2 3 2 3 2" xfId="29387"/>
    <cellStyle name="20% - 强调文字颜色 6 6 2 3 2 4" xfId="29388"/>
    <cellStyle name="20% - 强调文字颜色 6 6 2 3 2 4 2" xfId="14062"/>
    <cellStyle name="20% - 强调文字颜色 6 6 2 3 2 5" xfId="29390"/>
    <cellStyle name="20% - 强调文字颜色 6 6 2 3 2 6" xfId="10981"/>
    <cellStyle name="20% - 强调文字颜色 6 6 2 3 3" xfId="11699"/>
    <cellStyle name="20% - 强调文字颜色 6 6 2 3 3 2" xfId="11701"/>
    <cellStyle name="20% - 强调文字颜色 6 6 2 3 3 2 2" xfId="892"/>
    <cellStyle name="20% - 强调文字颜色 6 6 2 3 3 3" xfId="29392"/>
    <cellStyle name="20% - 强调文字颜色 6 6 2 3 4" xfId="8438"/>
    <cellStyle name="20% - 强调文字颜色 6 6 2 3 4 2" xfId="11703"/>
    <cellStyle name="20% - 强调文字颜色 6 6 2 3 5" xfId="29393"/>
    <cellStyle name="20% - 强调文字颜色 6 6 2 3 5 2" xfId="8978"/>
    <cellStyle name="20% - 强调文字颜色 6 6 2 3 6" xfId="29394"/>
    <cellStyle name="20% - 强调文字颜色 6 6 2 3 7" xfId="29396"/>
    <cellStyle name="20% - 强调文字颜色 6 6 2 3 8" xfId="8784"/>
    <cellStyle name="20% - 强调文字颜色 6 6 2 4" xfId="29397"/>
    <cellStyle name="20% - 强调文字颜色 6 6 2 4 2" xfId="29398"/>
    <cellStyle name="20% - 强调文字颜色 6 6 2 4 2 2" xfId="29399"/>
    <cellStyle name="20% - 强调文字颜色 6 6 2 4 2 2 2" xfId="26913"/>
    <cellStyle name="20% - 强调文字颜色 6 6 2 4 2 3" xfId="29400"/>
    <cellStyle name="20% - 强调文字颜色 6 6 2 4 3" xfId="24019"/>
    <cellStyle name="20% - 强调文字颜色 6 6 2 4 3 2" xfId="11790"/>
    <cellStyle name="20% - 强调文字颜色 6 6 2 4 4" xfId="29401"/>
    <cellStyle name="20% - 强调文字颜色 6 6 2 4 4 2" xfId="29402"/>
    <cellStyle name="20% - 强调文字颜色 6 6 2 4 5" xfId="27764"/>
    <cellStyle name="20% - 强调文字颜色 6 6 2 4 6" xfId="29403"/>
    <cellStyle name="20% - 强调文字颜色 6 6 2 5" xfId="29405"/>
    <cellStyle name="20% - 强调文字颜色 6 6 2 5 2" xfId="29406"/>
    <cellStyle name="20% - 强调文字颜色 6 6 2 5 2 2" xfId="3737"/>
    <cellStyle name="20% - 强调文字颜色 6 6 2 5 3" xfId="29407"/>
    <cellStyle name="20% - 强调文字颜色 6 6 2 6" xfId="29408"/>
    <cellStyle name="20% - 强调文字颜色 6 6 2 6 2" xfId="13383"/>
    <cellStyle name="20% - 强调文字颜色 6 6 2 7" xfId="29409"/>
    <cellStyle name="20% - 强调文字颜色 6 6 2 7 2" xfId="29410"/>
    <cellStyle name="20% - 强调文字颜色 6 6 2 8" xfId="29411"/>
    <cellStyle name="20% - 强调文字颜色 6 6 2 9" xfId="22076"/>
    <cellStyle name="20% - 强调文字颜色 6 6 3" xfId="29412"/>
    <cellStyle name="20% - 强调文字颜色 6 6 3 2" xfId="27533"/>
    <cellStyle name="20% - 强调文字颜色 6 6 3 2 2" xfId="29413"/>
    <cellStyle name="20% - 强调文字颜色 6 6 3 2 2 2" xfId="20780"/>
    <cellStyle name="20% - 强调文字颜色 6 6 3 2 2 2 2" xfId="20785"/>
    <cellStyle name="20% - 强调文字颜色 6 6 3 2 2 2 2 2" xfId="20787"/>
    <cellStyle name="20% - 强调文字颜色 6 6 3 2 2 2 3" xfId="20789"/>
    <cellStyle name="20% - 强调文字颜色 6 6 3 2 2 3" xfId="29414"/>
    <cellStyle name="20% - 强调文字颜色 6 6 3 2 2 3 2" xfId="29415"/>
    <cellStyle name="20% - 强调文字颜色 6 6 3 2 2 4" xfId="27683"/>
    <cellStyle name="20% - 强调文字颜色 6 6 3 2 2 4 2" xfId="29416"/>
    <cellStyle name="20% - 强调文字颜色 6 6 3 2 2 5" xfId="29417"/>
    <cellStyle name="20% - 强调文字颜色 6 6 3 2 2 6" xfId="29418"/>
    <cellStyle name="20% - 强调文字颜色 6 6 3 2 3" xfId="4645"/>
    <cellStyle name="20% - 强调文字颜色 6 6 3 2 3 2" xfId="29419"/>
    <cellStyle name="20% - 强调文字颜色 6 6 3 2 3 2 2" xfId="2736"/>
    <cellStyle name="20% - 强调文字颜色 6 6 3 2 3 3" xfId="29420"/>
    <cellStyle name="20% - 强调文字颜色 6 6 3 2 4" xfId="22415"/>
    <cellStyle name="20% - 强调文字颜色 6 6 3 2 4 2" xfId="29421"/>
    <cellStyle name="20% - 强调文字颜色 6 6 3 2 5" xfId="29422"/>
    <cellStyle name="20% - 强调文字颜色 6 6 3 2 5 2" xfId="3375"/>
    <cellStyle name="20% - 强调文字颜色 6 6 3 2 6" xfId="29423"/>
    <cellStyle name="20% - 强调文字颜色 6 6 3 2 7" xfId="29425"/>
    <cellStyle name="20% - 强调文字颜色 6 6 3 2 8" xfId="29426"/>
    <cellStyle name="20% - 强调文字颜色 6 6 3 3" xfId="29428"/>
    <cellStyle name="20% - 强调文字颜色 6 6 3 3 2" xfId="29429"/>
    <cellStyle name="20% - 强调文字颜色 6 6 3 3 2 2" xfId="29430"/>
    <cellStyle name="20% - 强调文字颜色 6 6 3 3 2 2 2" xfId="29431"/>
    <cellStyle name="20% - 强调文字颜色 6 6 3 3 2 3" xfId="29432"/>
    <cellStyle name="20% - 强调文字颜色 6 6 3 3 3" xfId="12061"/>
    <cellStyle name="20% - 强调文字颜色 6 6 3 3 3 2" xfId="12063"/>
    <cellStyle name="20% - 强调文字颜色 6 6 3 3 4" xfId="12066"/>
    <cellStyle name="20% - 强调文字颜色 6 6 3 3 4 2" xfId="12069"/>
    <cellStyle name="20% - 强调文字颜色 6 6 3 3 5" xfId="29433"/>
    <cellStyle name="20% - 强调文字颜色 6 6 3 3 6" xfId="29434"/>
    <cellStyle name="20% - 强调文字颜色 6 6 3 4" xfId="22386"/>
    <cellStyle name="20% - 强调文字颜色 6 6 3 4 2" xfId="3783"/>
    <cellStyle name="20% - 强调文字颜色 6 6 3 4 2 2" xfId="3788"/>
    <cellStyle name="20% - 强调文字颜色 6 6 3 4 3" xfId="14077"/>
    <cellStyle name="20% - 强调文字颜色 6 6 3 5" xfId="5807"/>
    <cellStyle name="20% - 强调文字颜色 6 6 3 5 2" xfId="5816"/>
    <cellStyle name="20% - 强调文字颜色 6 6 3 6" xfId="2501"/>
    <cellStyle name="20% - 强调文字颜色 6 6 3 6 2" xfId="1296"/>
    <cellStyle name="20% - 强调文字颜色 6 6 3 7" xfId="5800"/>
    <cellStyle name="20% - 强调文字颜色 6 6 3 8" xfId="5802"/>
    <cellStyle name="20% - 强调文字颜色 6 6 3 9" xfId="3570"/>
    <cellStyle name="20% - 强调文字颜色 6 6 4" xfId="2286"/>
    <cellStyle name="20% - 强调文字颜色 6 6 4 2" xfId="9098"/>
    <cellStyle name="20% - 强调文字颜色 6 6 4 2 2" xfId="29435"/>
    <cellStyle name="20% - 强调文字颜色 6 6 4 2 2 2" xfId="28756"/>
    <cellStyle name="20% - 强调文字颜色 6 6 4 2 2 2 2" xfId="29436"/>
    <cellStyle name="20% - 强调文字颜色 6 6 4 2 2 3" xfId="28758"/>
    <cellStyle name="20% - 强调文字颜色 6 6 4 2 3" xfId="29437"/>
    <cellStyle name="20% - 强调文字颜色 6 6 4 2 3 2" xfId="28768"/>
    <cellStyle name="20% - 强调文字颜色 6 6 4 2 4" xfId="28458"/>
    <cellStyle name="20% - 强调文字颜色 6 6 4 2 4 2" xfId="27549"/>
    <cellStyle name="20% - 强调文字颜色 6 6 4 2 5" xfId="28460"/>
    <cellStyle name="20% - 强调文字颜色 6 6 4 2 6" xfId="29438"/>
    <cellStyle name="20% - 强调文字颜色 6 6 4 3" xfId="29439"/>
    <cellStyle name="20% - 强调文字颜色 6 6 4 3 2" xfId="17364"/>
    <cellStyle name="20% - 强调文字颜色 6 6 4 3 2 2" xfId="26255"/>
    <cellStyle name="20% - 强调文字颜色 6 6 4 3 3" xfId="29440"/>
    <cellStyle name="20% - 强调文字颜色 6 6 4 4" xfId="24522"/>
    <cellStyle name="20% - 强调文字颜色 6 6 4 4 2" xfId="15077"/>
    <cellStyle name="20% - 强调文字颜色 6 6 4 5" xfId="7623"/>
    <cellStyle name="20% - 强调文字颜色 6 6 4 5 2" xfId="1225"/>
    <cellStyle name="20% - 强调文字颜色 6 6 4 6" xfId="18993"/>
    <cellStyle name="20% - 强调文字颜色 6 6 4 7" xfId="29441"/>
    <cellStyle name="20% - 强调文字颜色 6 6 4 8" xfId="11277"/>
    <cellStyle name="20% - 强调文字颜色 6 6 5" xfId="5516"/>
    <cellStyle name="20% - 强调文字颜色 6 6 5 2" xfId="29442"/>
    <cellStyle name="20% - 强调文字颜色 6 6 5 2 2" xfId="29443"/>
    <cellStyle name="20% - 强调文字颜色 6 6 5 2 2 2" xfId="28821"/>
    <cellStyle name="20% - 强调文字颜色 6 6 5 2 3" xfId="3633"/>
    <cellStyle name="20% - 强调文字颜色 6 6 5 3" xfId="29444"/>
    <cellStyle name="20% - 强调文字颜色 6 6 5 3 2" xfId="29445"/>
    <cellStyle name="20% - 强调文字颜色 6 6 5 4" xfId="29446"/>
    <cellStyle name="20% - 强调文字颜色 6 6 5 4 2" xfId="15996"/>
    <cellStyle name="20% - 强调文字颜色 6 6 5 5" xfId="29447"/>
    <cellStyle name="20% - 强调文字颜色 6 6 5 6" xfId="18997"/>
    <cellStyle name="20% - 强调文字颜色 6 6 6" xfId="29450"/>
    <cellStyle name="20% - 强调文字颜色 6 6 6 2" xfId="29451"/>
    <cellStyle name="20% - 强调文字颜色 6 6 6 2 2" xfId="29452"/>
    <cellStyle name="20% - 强调文字颜色 6 6 6 3" xfId="29453"/>
    <cellStyle name="20% - 强调文字颜色 6 6 7" xfId="12388"/>
    <cellStyle name="20% - 强调文字颜色 6 6 7 2" xfId="12390"/>
    <cellStyle name="20% - 强调文字颜色 6 6 8" xfId="12392"/>
    <cellStyle name="20% - 强调文字颜色 6 6 8 2" xfId="12394"/>
    <cellStyle name="20% - 强调文字颜色 6 6 9" xfId="5271"/>
    <cellStyle name="20% - 强调文字颜色 6 7" xfId="18703"/>
    <cellStyle name="20% - 强调文字颜色 6 7 2" xfId="29454"/>
    <cellStyle name="20% - 强调文字颜色 6 7 2 2" xfId="6506"/>
    <cellStyle name="20% - 强调文字颜色 6 7 2 2 2" xfId="6511"/>
    <cellStyle name="20% - 强调文字颜色 6 7 2 2 3" xfId="24884"/>
    <cellStyle name="20% - 强调文字颜色 6 7 2 3" xfId="29459"/>
    <cellStyle name="20% - 强调文字颜色 6 7 2 4" xfId="29462"/>
    <cellStyle name="20% - 强调文字颜色 6 7 3" xfId="4512"/>
    <cellStyle name="20% - 强调文字颜色 6 7 3 2" xfId="29465"/>
    <cellStyle name="20% - 强调文字颜色 6 7 3 3" xfId="2216"/>
    <cellStyle name="20% - 强调文字颜色 6 7 4" xfId="10047"/>
    <cellStyle name="20% - 强调文字颜色 6 7 5" xfId="21532"/>
    <cellStyle name="20% - 强调文字颜色 6 8" xfId="29467"/>
    <cellStyle name="20% - 强调文字颜色 6 8 2" xfId="29470"/>
    <cellStyle name="20% - 强调文字颜色 6 8 2 2" xfId="29474"/>
    <cellStyle name="20% - 强调文字颜色 6 8 3" xfId="29477"/>
    <cellStyle name="20% - 强调文字颜色 6 8 4" xfId="23929"/>
    <cellStyle name="20% - 强调文字颜色 6 9" xfId="19079"/>
    <cellStyle name="20% - 强调文字颜色 6 9 2" xfId="19083"/>
    <cellStyle name="20% - 强调文字颜色 6 9 2 2" xfId="29480"/>
    <cellStyle name="20% - 强调文字颜色 6 9 2 2 2" xfId="29481"/>
    <cellStyle name="20% - 强调文字颜色 6 9 2 2 3" xfId="29482"/>
    <cellStyle name="20% - 强调文字颜色 6 9 2 3" xfId="22649"/>
    <cellStyle name="20% - 强调文字颜色 6 9 2 4" xfId="27799"/>
    <cellStyle name="20% - 强调文字颜色 6 9 3" xfId="29483"/>
    <cellStyle name="20% - 强调文字颜色 6 9 3 2" xfId="29484"/>
    <cellStyle name="20% - 强调文字颜色 6 9 3 3" xfId="29486"/>
    <cellStyle name="20% - 强调文字颜色 6 9 4" xfId="7742"/>
    <cellStyle name="20% - 强调文字颜色 6 9 4 2" xfId="29488"/>
    <cellStyle name="20% - 强调文字颜色 6 9 5" xfId="29491"/>
    <cellStyle name="20% - 强调文字颜色 6 9 6" xfId="18513"/>
    <cellStyle name="20% - 强调文字颜色 6 9 7" xfId="29493"/>
    <cellStyle name="20% - 輔色1" xfId="19150"/>
    <cellStyle name="20% - 輔色1 2" xfId="19154"/>
    <cellStyle name="20% - 輔色2" xfId="19157"/>
    <cellStyle name="20% - 輔色2 2" xfId="19160"/>
    <cellStyle name="20% - 輔色3" xfId="19163"/>
    <cellStyle name="20% - 輔色3 2" xfId="27652"/>
    <cellStyle name="20% - 輔色4" xfId="27654"/>
    <cellStyle name="20% - 輔色4 2" xfId="12597"/>
    <cellStyle name="20% - 輔色5" xfId="27657"/>
    <cellStyle name="20% - 輔色5 2" xfId="27660"/>
    <cellStyle name="20% - 輔色6" xfId="21879"/>
    <cellStyle name="20% - 輔色6 2" xfId="13071"/>
    <cellStyle name="²î" xfId="24890"/>
    <cellStyle name="²î 2" xfId="29494"/>
    <cellStyle name="²î 3" xfId="29495"/>
    <cellStyle name="³¯Â¥" xfId="26973"/>
    <cellStyle name="³¯Â¥ 2" xfId="26977"/>
    <cellStyle name="³£¹æ_0012A3" xfId="29496"/>
    <cellStyle name="³¬¼¶Á´½Ó" xfId="29497"/>
    <cellStyle name="³¬¼¶Á´½Ó 10" xfId="17969"/>
    <cellStyle name="³¬¼¶Á´½Ó 10 2" xfId="17972"/>
    <cellStyle name="³¬¼¶Á´½Ó 10 3" xfId="29498"/>
    <cellStyle name="³¬¼¶Á´½Ó 11" xfId="23817"/>
    <cellStyle name="³¬¼¶Á´½Ó 11 2" xfId="29500"/>
    <cellStyle name="³¬¼¶Á´½Ó 12" xfId="18534"/>
    <cellStyle name="³¬¼¶Á´½Ó 12 2" xfId="29502"/>
    <cellStyle name="³¬¼¶Á´½Ó 13" xfId="29504"/>
    <cellStyle name="³¬¼¶Á´½Ó 13 2" xfId="29506"/>
    <cellStyle name="³¬¼¶Á´½Ó 14" xfId="29508"/>
    <cellStyle name="³¬¼¶Á´½Ó 14 2" xfId="14487"/>
    <cellStyle name="³¬¼¶Á´½Ó 15" xfId="5250"/>
    <cellStyle name="³¬¼¶Á´½Ó 15 2" xfId="6270"/>
    <cellStyle name="³¬¼¶Á´½Ó 16" xfId="1045"/>
    <cellStyle name="³¬¼¶Á´½Ó 16 2" xfId="7048"/>
    <cellStyle name="³¬¼¶Á´½Ó 17" xfId="29509"/>
    <cellStyle name="³¬¼¶Á´½Ó 17 2" xfId="4668"/>
    <cellStyle name="³¬¼¶Á´½Ó 18" xfId="29511"/>
    <cellStyle name="³¬¼¶Á´½Ó 18 2" xfId="15890"/>
    <cellStyle name="³¬¼¶Á´½Ó 19" xfId="26758"/>
    <cellStyle name="³¬¼¶Á´½Ó 19 2" xfId="29513"/>
    <cellStyle name="³¬¼¶Á´½Ó 2" xfId="29516"/>
    <cellStyle name="³¬¼¶Á´½Ó 2 10" xfId="29518"/>
    <cellStyle name="³¬¼¶Á´½Ó 2 10 2" xfId="12971"/>
    <cellStyle name="³¬¼¶Á´½Ó 2 11" xfId="29520"/>
    <cellStyle name="³¬¼¶Á´½Ó 2 11 2" xfId="29522"/>
    <cellStyle name="³¬¼¶Á´½Ó 2 12" xfId="29251"/>
    <cellStyle name="³¬¼¶Á´½Ó 2 12 2" xfId="29523"/>
    <cellStyle name="³¬¼¶Á´½Ó 2 13" xfId="1506"/>
    <cellStyle name="³¬¼¶Á´½Ó 2 13 2" xfId="1559"/>
    <cellStyle name="³¬¼¶Á´½Ó 2 14" xfId="29527"/>
    <cellStyle name="³¬¼¶Á´½Ó 2 14 2" xfId="29529"/>
    <cellStyle name="³¬¼¶Á´½Ó 2 15" xfId="29531"/>
    <cellStyle name="³¬¼¶Á´½Ó 2 15 2" xfId="21113"/>
    <cellStyle name="³¬¼¶Á´½Ó 2 16" xfId="9428"/>
    <cellStyle name="³¬¼¶Á´½Ó 2 16 2" xfId="28413"/>
    <cellStyle name="³¬¼¶Á´½Ó 2 17" xfId="29535"/>
    <cellStyle name="³¬¼¶Á´½Ó 2 17 2" xfId="28421"/>
    <cellStyle name="³¬¼¶Á´½Ó 2 18" xfId="9130"/>
    <cellStyle name="³¬¼¶Á´½Ó 2 18 2" xfId="28432"/>
    <cellStyle name="³¬¼¶Á´½Ó 2 19" xfId="29538"/>
    <cellStyle name="³¬¼¶Á´½Ó 2 19 2" xfId="28437"/>
    <cellStyle name="³¬¼¶Á´½Ó 2 2" xfId="28838"/>
    <cellStyle name="³¬¼¶Á´½Ó 2 2 10" xfId="29541"/>
    <cellStyle name="³¬¼¶Á´½Ó 2 2 2" xfId="29543"/>
    <cellStyle name="³¬¼¶Á´½Ó 2 2 2 2" xfId="29544"/>
    <cellStyle name="³¬¼¶Á´½Ó 2 2 2 2 2" xfId="4819"/>
    <cellStyle name="³¬¼¶Á´½Ó 2 2 2 3" xfId="29545"/>
    <cellStyle name="³¬¼¶Á´½Ó 2 2 2 3 2" xfId="29546"/>
    <cellStyle name="³¬¼¶Á´½Ó 2 2 2 4" xfId="29547"/>
    <cellStyle name="³¬¼¶Á´½Ó 2 2 2 4 2" xfId="29548"/>
    <cellStyle name="³¬¼¶Á´½Ó 2 2 2 5" xfId="29549"/>
    <cellStyle name="³¬¼¶Á´½Ó 2 2 2 6" xfId="15925"/>
    <cellStyle name="³¬¼¶Á´½Ó 2 2 3" xfId="29550"/>
    <cellStyle name="³¬¼¶Á´½Ó 2 2 3 2" xfId="19129"/>
    <cellStyle name="³¬¼¶Á´½Ó 2 2 4" xfId="29551"/>
    <cellStyle name="³¬¼¶Á´½Ó 2 2 4 2" xfId="29552"/>
    <cellStyle name="³¬¼¶Á´½Ó 2 2 5" xfId="29553"/>
    <cellStyle name="³¬¼¶Á´½Ó 2 2 5 2" xfId="29554"/>
    <cellStyle name="³¬¼¶Á´½Ó 2 2 6" xfId="29555"/>
    <cellStyle name="³¬¼¶Á´½Ó 2 2 6 2" xfId="29556"/>
    <cellStyle name="³¬¼¶Á´½Ó 2 2 7" xfId="19912"/>
    <cellStyle name="³¬¼¶Á´½Ó 2 2 8" xfId="29557"/>
    <cellStyle name="³¬¼¶Á´½Ó 2 2 9" xfId="29558"/>
    <cellStyle name="³¬¼¶Á´½Ó 2 20" xfId="29532"/>
    <cellStyle name="³¬¼¶Á´½Ó 2 20 2" xfId="21114"/>
    <cellStyle name="³¬¼¶Á´½Ó 2 21" xfId="9429"/>
    <cellStyle name="³¬¼¶Á´½Ó 2 21 2" xfId="28414"/>
    <cellStyle name="³¬¼¶Á´½Ó 2 22" xfId="29536"/>
    <cellStyle name="³¬¼¶Á´½Ó 2 22 2" xfId="28422"/>
    <cellStyle name="³¬¼¶Á´½Ó 2 23" xfId="9131"/>
    <cellStyle name="³¬¼¶Á´½Ó 2 23 2" xfId="28433"/>
    <cellStyle name="³¬¼¶Á´½Ó 2 24" xfId="29539"/>
    <cellStyle name="³¬¼¶Á´½Ó 2 24 2" xfId="28438"/>
    <cellStyle name="³¬¼¶Á´½Ó 2 25" xfId="29559"/>
    <cellStyle name="³¬¼¶Á´½Ó 2 25 2" xfId="29562"/>
    <cellStyle name="³¬¼¶Á´½Ó 2 26" xfId="29564"/>
    <cellStyle name="³¬¼¶Á´½Ó 2 26 2" xfId="29566"/>
    <cellStyle name="³¬¼¶Á´½Ó 2 27" xfId="16909"/>
    <cellStyle name="³¬¼¶Á´½Ó 2 27 2" xfId="16915"/>
    <cellStyle name="³¬¼¶Á´½Ó 2 28" xfId="16195"/>
    <cellStyle name="³¬¼¶Á´½Ó 2 28 2" xfId="4603"/>
    <cellStyle name="³¬¼¶Á´½Ó 2 29" xfId="13411"/>
    <cellStyle name="³¬¼¶Á´½Ó 2 29 2" xfId="29568"/>
    <cellStyle name="³¬¼¶Á´½Ó 2 3" xfId="28841"/>
    <cellStyle name="³¬¼¶Á´½Ó 2 3 2" xfId="4019"/>
    <cellStyle name="³¬¼¶Á´½Ó 2 3 2 2" xfId="24442"/>
    <cellStyle name="³¬¼¶Á´½Ó 2 3 3" xfId="29572"/>
    <cellStyle name="³¬¼¶Á´½Ó 2 3 3 2" xfId="7289"/>
    <cellStyle name="³¬¼¶Á´½Ó 2 3 4" xfId="29574"/>
    <cellStyle name="³¬¼¶Á´½Ó 2 3 5" xfId="29578"/>
    <cellStyle name="³¬¼¶Á´½Ó 2 30" xfId="29560"/>
    <cellStyle name="³¬¼¶Á´½Ó 2 30 2" xfId="29563"/>
    <cellStyle name="³¬¼¶Á´½Ó 2 31" xfId="29565"/>
    <cellStyle name="³¬¼¶Á´½Ó 2 31 2" xfId="29567"/>
    <cellStyle name="³¬¼¶Á´½Ó 2 32" xfId="16910"/>
    <cellStyle name="³¬¼¶Á´½Ó 2 32 2" xfId="16916"/>
    <cellStyle name="³¬¼¶Á´½Ó 2 33" xfId="16196"/>
    <cellStyle name="³¬¼¶Á´½Ó 2 33 2" xfId="4602"/>
    <cellStyle name="³¬¼¶Á´½Ó 2 34" xfId="13412"/>
    <cellStyle name="³¬¼¶Á´½Ó 2 34 2" xfId="29569"/>
    <cellStyle name="³¬¼¶Á´½Ó 2 34 2 2" xfId="29580"/>
    <cellStyle name="³¬¼¶Á´½Ó 2 34 3" xfId="27173"/>
    <cellStyle name="³¬¼¶Á´½Ó 2 35" xfId="29581"/>
    <cellStyle name="³¬¼¶Á´½Ó 2 35 2" xfId="29583"/>
    <cellStyle name="³¬¼¶Á´½Ó 2 36" xfId="29586"/>
    <cellStyle name="³¬¼¶Á´½Ó 2 37" xfId="29588"/>
    <cellStyle name="³¬¼¶Á´½Ó 2 37 2" xfId="23228"/>
    <cellStyle name="³¬¼¶Á´½Ó 2 38" xfId="29591"/>
    <cellStyle name="³¬¼¶Á´½Ó 2 4" xfId="29592"/>
    <cellStyle name="³¬¼¶Á´½Ó 2 4 2" xfId="20336"/>
    <cellStyle name="³¬¼¶Á´½Ó 2 4 2 2" xfId="20340"/>
    <cellStyle name="³¬¼¶Á´½Ó 2 4 3" xfId="25203"/>
    <cellStyle name="³¬¼¶Á´½Ó 2 4 3 2" xfId="25204"/>
    <cellStyle name="³¬¼¶Á´½Ó 2 4 4" xfId="18907"/>
    <cellStyle name="³¬¼¶Á´½Ó 2 4 5" xfId="18911"/>
    <cellStyle name="³¬¼¶Á´½Ó 2 5" xfId="15659"/>
    <cellStyle name="³¬¼¶Á´½Ó 2 5 2" xfId="16491"/>
    <cellStyle name="³¬¼¶Á´½Ó 2 5 2 2" xfId="24161"/>
    <cellStyle name="³¬¼¶Á´½Ó 2 5 3" xfId="23856"/>
    <cellStyle name="³¬¼¶Á´½Ó 2 5 3 2" xfId="23859"/>
    <cellStyle name="³¬¼¶Á´½Ó 2 5 4" xfId="29594"/>
    <cellStyle name="³¬¼¶Á´½Ó 2 5 5" xfId="29596"/>
    <cellStyle name="³¬¼¶Á´½Ó 2 6" xfId="29598"/>
    <cellStyle name="³¬¼¶Á´½Ó 2 6 2" xfId="29600"/>
    <cellStyle name="³¬¼¶Á´½Ó 2 6 2 2" xfId="8577"/>
    <cellStyle name="³¬¼¶Á´½Ó 2 6 3" xfId="28082"/>
    <cellStyle name="³¬¼¶Á´½Ó 2 6 3 2" xfId="29602"/>
    <cellStyle name="³¬¼¶Á´½Ó 2 6 4" xfId="9448"/>
    <cellStyle name="³¬¼¶Á´½Ó 2 6 5" xfId="29603"/>
    <cellStyle name="³¬¼¶Á´½Ó 2 7" xfId="29604"/>
    <cellStyle name="³¬¼¶Á´½Ó 2 7 2" xfId="29606"/>
    <cellStyle name="³¬¼¶Á´½Ó 2 7 2 2" xfId="14997"/>
    <cellStyle name="³¬¼¶Á´½Ó 2 7 3" xfId="14577"/>
    <cellStyle name="³¬¼¶Á´½Ó 2 7 3 2" xfId="29608"/>
    <cellStyle name="³¬¼¶Á´½Ó 2 7 4" xfId="29609"/>
    <cellStyle name="³¬¼¶Á´½Ó 2 7 5" xfId="29610"/>
    <cellStyle name="³¬¼¶Á´½Ó 2 8" xfId="29612"/>
    <cellStyle name="³¬¼¶Á´½Ó 2 8 2" xfId="29614"/>
    <cellStyle name="³¬¼¶Á´½Ó 2 8 2 2" xfId="17901"/>
    <cellStyle name="³¬¼¶Á´½Ó 2 8 3" xfId="14580"/>
    <cellStyle name="³¬¼¶Á´½Ó 2 8 3 2" xfId="29617"/>
    <cellStyle name="³¬¼¶Á´½Ó 2 8 4" xfId="10112"/>
    <cellStyle name="³¬¼¶Á´½Ó 2 8 5" xfId="3665"/>
    <cellStyle name="³¬¼¶Á´½Ó 2 9" xfId="29618"/>
    <cellStyle name="³¬¼¶Á´½Ó 2 9 2" xfId="29620"/>
    <cellStyle name="³¬¼¶Á´½Ó 2 9 2 2" xfId="29622"/>
    <cellStyle name="³¬¼¶Á´½Ó 2 9 3" xfId="29623"/>
    <cellStyle name="³¬¼¶Á´½Ó 2 9 3 2" xfId="29624"/>
    <cellStyle name="³¬¼¶Á´½Ó 2 9 4" xfId="29625"/>
    <cellStyle name="³¬¼¶Á´½Ó 2 9 5" xfId="29626"/>
    <cellStyle name="³¬¼¶Á´½Ó 2_Sheet3" xfId="1839"/>
    <cellStyle name="³¬¼¶Á´½Ó 20" xfId="5251"/>
    <cellStyle name="³¬¼¶Á´½Ó 20 2" xfId="6271"/>
    <cellStyle name="³¬¼¶Á´½Ó 21" xfId="1044"/>
    <cellStyle name="³¬¼¶Á´½Ó 21 2" xfId="7049"/>
    <cellStyle name="³¬¼¶Á´½Ó 22" xfId="29510"/>
    <cellStyle name="³¬¼¶Á´½Ó 22 2" xfId="4669"/>
    <cellStyle name="³¬¼¶Á´½Ó 23" xfId="29512"/>
    <cellStyle name="³¬¼¶Á´½Ó 23 2" xfId="15891"/>
    <cellStyle name="³¬¼¶Á´½Ó 24" xfId="26759"/>
    <cellStyle name="³¬¼¶Á´½Ó 24 2" xfId="29514"/>
    <cellStyle name="³¬¼¶Á´½Ó 25" xfId="25215"/>
    <cellStyle name="³¬¼¶Á´½Ó 25 2" xfId="29627"/>
    <cellStyle name="³¬¼¶Á´½Ó 26" xfId="2137"/>
    <cellStyle name="³¬¼¶Á´½Ó 26 2" xfId="29631"/>
    <cellStyle name="³¬¼¶Á´½Ó 27" xfId="29634"/>
    <cellStyle name="³¬¼¶Á´½Ó 27 2" xfId="21324"/>
    <cellStyle name="³¬¼¶Á´½Ó 28" xfId="29636"/>
    <cellStyle name="³¬¼¶Á´½Ó 28 2" xfId="29638"/>
    <cellStyle name="³¬¼¶Á´½Ó 29" xfId="6703"/>
    <cellStyle name="³¬¼¶Á´½Ó 29 2" xfId="2310"/>
    <cellStyle name="³¬¼¶Á´½Ó 3" xfId="29640"/>
    <cellStyle name="³¬¼¶Á´½Ó 3 2" xfId="29642"/>
    <cellStyle name="³¬¼¶Á´½Ó 3 2 2" xfId="20327"/>
    <cellStyle name="³¬¼¶Á´½Ó 3 2 3" xfId="27815"/>
    <cellStyle name="³¬¼¶Á´½Ó 3 2 4" xfId="27816"/>
    <cellStyle name="³¬¼¶Á´½Ó 3 3" xfId="29644"/>
    <cellStyle name="³¬¼¶Á´½Ó 3 4" xfId="18752"/>
    <cellStyle name="³¬¼¶Á´½Ó 3 4 2" xfId="29646"/>
    <cellStyle name="³¬¼¶Á´½Ó 3 5" xfId="3263"/>
    <cellStyle name="³¬¼¶Á´½Ó 3 6" xfId="29648"/>
    <cellStyle name="³¬¼¶Á´½Ó 3_长珠兴调整分录" xfId="29650"/>
    <cellStyle name="³¬¼¶Á´½Ó 30" xfId="25216"/>
    <cellStyle name="³¬¼¶Á´½Ó 30 2" xfId="29628"/>
    <cellStyle name="³¬¼¶Á´½Ó 31" xfId="2136"/>
    <cellStyle name="³¬¼¶Á´½Ó 31 2" xfId="29632"/>
    <cellStyle name="³¬¼¶Á´½Ó 32" xfId="29635"/>
    <cellStyle name="³¬¼¶Á´½Ó 32 2" xfId="21325"/>
    <cellStyle name="³¬¼¶Á´½Ó 33" xfId="29637"/>
    <cellStyle name="³¬¼¶Á´½Ó 33 2" xfId="29639"/>
    <cellStyle name="³¬¼¶Á´½Ó 34" xfId="6704"/>
    <cellStyle name="³¬¼¶Á´½Ó 34 2" xfId="2309"/>
    <cellStyle name="³¬¼¶Á´½Ó 35" xfId="29652"/>
    <cellStyle name="³¬¼¶Á´½Ó 35 2" xfId="29654"/>
    <cellStyle name="³¬¼¶Á´½Ó 35 2 2" xfId="29655"/>
    <cellStyle name="³¬¼¶Á´½Ó 35 3" xfId="29656"/>
    <cellStyle name="³¬¼¶Á´½Ó 36" xfId="29658"/>
    <cellStyle name="³¬¼¶Á´½Ó 36 2" xfId="29660"/>
    <cellStyle name="³¬¼¶Á´½Ó 37" xfId="6544"/>
    <cellStyle name="³¬¼¶Á´½Ó 37 2" xfId="29661"/>
    <cellStyle name="³¬¼¶Á´½Ó 38" xfId="16157"/>
    <cellStyle name="³¬¼¶Á´½Ó 38 2" xfId="29662"/>
    <cellStyle name="³¬¼¶Á´½Ó 39" xfId="21704"/>
    <cellStyle name="³¬¼¶Á´½Ó 4" xfId="29664"/>
    <cellStyle name="³¬¼¶Á´½Ó 4 2" xfId="29667"/>
    <cellStyle name="³¬¼¶Á´½Ó 4 2 2" xfId="29668"/>
    <cellStyle name="³¬¼¶Á´½Ó 4 2 2 2" xfId="29669"/>
    <cellStyle name="³¬¼¶Á´½Ó 4 2 3" xfId="10227"/>
    <cellStyle name="³¬¼¶Á´½Ó 4 2 4" xfId="29670"/>
    <cellStyle name="³¬¼¶Á´½Ó 4 3" xfId="13199"/>
    <cellStyle name="³¬¼¶Á´½Ó 4 3 2" xfId="29672"/>
    <cellStyle name="³¬¼¶Á´½Ó 4 4" xfId="29673"/>
    <cellStyle name="³¬¼¶Á´½Ó 4 4 2" xfId="29674"/>
    <cellStyle name="³¬¼¶Á´½Ó 4 5" xfId="12175"/>
    <cellStyle name="³¬¼¶Á´½Ó 4 6" xfId="12179"/>
    <cellStyle name="³¬¼¶Á´½Ó 4 6 2" xfId="12181"/>
    <cellStyle name="³¬¼¶Á´½Ó 4 7" xfId="17652"/>
    <cellStyle name="³¬¼¶Á´½Ó 4 8" xfId="16352"/>
    <cellStyle name="³¬¼¶Á´½Ó 4_长珠兴调整分录" xfId="29675"/>
    <cellStyle name="³¬¼¶Á´½Ó 40" xfId="29653"/>
    <cellStyle name="³¬¼¶Á´½Ó 41" xfId="29659"/>
    <cellStyle name="³¬¼¶Á´½Ó 42" xfId="6545"/>
    <cellStyle name="³¬¼¶Á´½Ó 43" xfId="16158"/>
    <cellStyle name="³¬¼¶Á´½Ó 5" xfId="29676"/>
    <cellStyle name="³¬¼¶Á´½Ó 5 2" xfId="29679"/>
    <cellStyle name="³¬¼¶Á´½Ó 5 3" xfId="13204"/>
    <cellStyle name="³¬¼¶Á´½Ó 5 3 2" xfId="29680"/>
    <cellStyle name="³¬¼¶Á´½Ó 5 4" xfId="13955"/>
    <cellStyle name="³¬¼¶Á´½Ó 6" xfId="29681"/>
    <cellStyle name="³¬¼¶Á´½Ó 6 2" xfId="29684"/>
    <cellStyle name="³¬¼¶Á´½Ó 6 3" xfId="29685"/>
    <cellStyle name="³¬¼¶Á´½Ó 6 3 2" xfId="24394"/>
    <cellStyle name="³¬¼¶Á´½Ó 6 4" xfId="6079"/>
    <cellStyle name="³¬¼¶Á´½Ó 7" xfId="21297"/>
    <cellStyle name="³¬¼¶Á´½Ó 7 2" xfId="29686"/>
    <cellStyle name="³¬¼¶Á´½Ó 7 3" xfId="4337"/>
    <cellStyle name="³¬¼¶Á´½Ó 7 3 2" xfId="24155"/>
    <cellStyle name="³¬¼¶Á´½Ó 7 4" xfId="29687"/>
    <cellStyle name="³¬¼¶Á´½Ó 8" xfId="1251"/>
    <cellStyle name="³¬¼¶Á´½Ó 8 2" xfId="29688"/>
    <cellStyle name="³¬¼¶Á´½Ó 8 3" xfId="29690"/>
    <cellStyle name="³¬¼¶Á´½Ó 8 3 2" xfId="29692"/>
    <cellStyle name="³¬¼¶Á´½Ó 8 4" xfId="29693"/>
    <cellStyle name="³¬¼¶Á´½Ó 9" xfId="29695"/>
    <cellStyle name="³¬¼¶Á´½Ó 9 2" xfId="29696"/>
    <cellStyle name="³¬¼¶Á´½Ó 9 3" xfId="29697"/>
    <cellStyle name="³¬¼¶Á´½Ó 9 3 2" xfId="29698"/>
    <cellStyle name="³¬¼¶Á´½Ó 9 4" xfId="22013"/>
    <cellStyle name="³¬¼¶Á´½Ó_Sheet2" xfId="7045"/>
    <cellStyle name="³¬Á´½Ó" xfId="29699"/>
    <cellStyle name="³¬Á´½Ó 2" xfId="29700"/>
    <cellStyle name="³¬Á´½Ó 3" xfId="29701"/>
    <cellStyle name="3232" xfId="120"/>
    <cellStyle name="3232 2" xfId="22571"/>
    <cellStyle name="3232 2 2" xfId="26119"/>
    <cellStyle name="3232 2 3" xfId="26121"/>
    <cellStyle name="3232 3" xfId="22573"/>
    <cellStyle name="3232 3 2" xfId="11216"/>
    <cellStyle name="3232 3 3" xfId="29704"/>
    <cellStyle name="3232 4" xfId="18779"/>
    <cellStyle name="3232 5" xfId="29705"/>
    <cellStyle name="3232 6" xfId="29706"/>
    <cellStyle name="3232 7" xfId="4771"/>
    <cellStyle name="3232 8" xfId="29702"/>
    <cellStyle name="33" xfId="29707"/>
    <cellStyle name="33 2" xfId="29708"/>
    <cellStyle name="33 3" xfId="29709"/>
    <cellStyle name="33 4" xfId="29710"/>
    <cellStyle name="3f1?[0]_¡ì¨®£¤?a?12.10 2)C2)tM_T6RMBS" xfId="29038"/>
    <cellStyle name="3f1?_¡ì¨®£¤?a?12.10  (2)_A_TtM_ RM" xfId="9553"/>
    <cellStyle name="3f1?0]_assumption(tj))" xfId="19011"/>
    <cellStyle name="3f1?assumption(tj)t" xfId="7780"/>
    <cellStyle name="3f1?assumption(tj)t 10" xfId="29711"/>
    <cellStyle name="3f1?assumption(tj)t 10 2" xfId="29712"/>
    <cellStyle name="3f1?assumption(tj)t 11" xfId="8854"/>
    <cellStyle name="3f1?assumption(tj)t 11 2" xfId="29714"/>
    <cellStyle name="3f1?assumption(tj)t 12" xfId="29716"/>
    <cellStyle name="3f1?assumption(tj)t 12 2" xfId="29718"/>
    <cellStyle name="3f1?assumption(tj)t 13" xfId="17698"/>
    <cellStyle name="3f1?assumption(tj)t 13 2" xfId="29720"/>
    <cellStyle name="3f1?assumption(tj)t 14" xfId="17700"/>
    <cellStyle name="3f1?assumption(tj)t 14 2" xfId="29723"/>
    <cellStyle name="3f1?assumption(tj)t 15" xfId="29724"/>
    <cellStyle name="3f1?assumption(tj)t 15 2" xfId="29726"/>
    <cellStyle name="3f1?assumption(tj)t 16" xfId="2844"/>
    <cellStyle name="3f1?assumption(tj)t 16 2" xfId="2852"/>
    <cellStyle name="3f1?assumption(tj)t 17" xfId="29728"/>
    <cellStyle name="3f1?assumption(tj)t 17 2" xfId="29730"/>
    <cellStyle name="3f1?assumption(tj)t 18" xfId="29732"/>
    <cellStyle name="3f1?assumption(tj)t 18 2" xfId="19053"/>
    <cellStyle name="3f1?assumption(tj)t 19" xfId="26385"/>
    <cellStyle name="3f1?assumption(tj)t 19 2" xfId="29734"/>
    <cellStyle name="3f1?assumption(tj)t 2" xfId="7291"/>
    <cellStyle name="3f1?assumption(tj)t 2 10" xfId="27078"/>
    <cellStyle name="3f1?assumption(tj)t 2 10 2" xfId="18492"/>
    <cellStyle name="3f1?assumption(tj)t 2 11" xfId="27081"/>
    <cellStyle name="3f1?assumption(tj)t 2 11 2" xfId="29736"/>
    <cellStyle name="3f1?assumption(tj)t 2 12" xfId="29737"/>
    <cellStyle name="3f1?assumption(tj)t 2 12 2" xfId="29739"/>
    <cellStyle name="3f1?assumption(tj)t 2 13" xfId="8627"/>
    <cellStyle name="3f1?assumption(tj)t 2 13 2" xfId="9583"/>
    <cellStyle name="3f1?assumption(tj)t 2 14" xfId="29740"/>
    <cellStyle name="3f1?assumption(tj)t 2 14 2" xfId="29741"/>
    <cellStyle name="3f1?assumption(tj)t 2 15" xfId="29743"/>
    <cellStyle name="3f1?assumption(tj)t 2 15 2" xfId="10676"/>
    <cellStyle name="3f1?assumption(tj)t 2 16" xfId="18671"/>
    <cellStyle name="3f1?assumption(tj)t 2 16 2" xfId="4411"/>
    <cellStyle name="3f1?assumption(tj)t 2 17" xfId="18675"/>
    <cellStyle name="3f1?assumption(tj)t 2 17 2" xfId="29745"/>
    <cellStyle name="3f1?assumption(tj)t 2 18" xfId="13934"/>
    <cellStyle name="3f1?assumption(tj)t 2 18 2" xfId="13938"/>
    <cellStyle name="3f1?assumption(tj)t 2 19" xfId="13942"/>
    <cellStyle name="3f1?assumption(tj)t 2 19 2" xfId="13945"/>
    <cellStyle name="3f1?assumption(tj)t 2 2" xfId="19202"/>
    <cellStyle name="3f1?assumption(tj)t 2 2 2" xfId="29747"/>
    <cellStyle name="3f1?assumption(tj)t 2 2 2 2" xfId="25085"/>
    <cellStyle name="3f1?assumption(tj)t 2 2 2 2 2" xfId="29748"/>
    <cellStyle name="3f1?assumption(tj)t 2 2 2 3" xfId="25088"/>
    <cellStyle name="3f1?assumption(tj)t 2 2 2 3 2" xfId="29752"/>
    <cellStyle name="3f1?assumption(tj)t 2 2 2 4" xfId="25091"/>
    <cellStyle name="3f1?assumption(tj)t 2 2 2 4 2" xfId="29754"/>
    <cellStyle name="3f1?assumption(tj)t 2 2 2 5" xfId="25095"/>
    <cellStyle name="3f1?assumption(tj)t 2 2 2 6" xfId="25099"/>
    <cellStyle name="3f1?assumption(tj)t 2 2 3" xfId="29757"/>
    <cellStyle name="3f1?assumption(tj)t 2 2 3 2" xfId="29758"/>
    <cellStyle name="3f1?assumption(tj)t 2 2 4" xfId="26813"/>
    <cellStyle name="3f1?assumption(tj)t 2 2 4 2" xfId="4813"/>
    <cellStyle name="3f1?assumption(tj)t 2 2 5" xfId="10964"/>
    <cellStyle name="3f1?assumption(tj)t 2 2 5 2" xfId="10966"/>
    <cellStyle name="3f1?assumption(tj)t 2 2 6" xfId="7034"/>
    <cellStyle name="3f1?assumption(tj)t 2 2 6 2" xfId="10969"/>
    <cellStyle name="3f1?assumption(tj)t 2 2 7" xfId="29759"/>
    <cellStyle name="3f1?assumption(tj)t 2 2 8" xfId="29761"/>
    <cellStyle name="3f1?assumption(tj)t 2 2 9" xfId="4810"/>
    <cellStyle name="3f1?assumption(tj)t 2 20" xfId="29744"/>
    <cellStyle name="3f1?assumption(tj)t 2 20 2" xfId="10677"/>
    <cellStyle name="3f1?assumption(tj)t 2 21" xfId="18672"/>
    <cellStyle name="3f1?assumption(tj)t 2 21 2" xfId="4410"/>
    <cellStyle name="3f1?assumption(tj)t 2 22" xfId="18676"/>
    <cellStyle name="3f1?assumption(tj)t 2 22 2" xfId="29746"/>
    <cellStyle name="3f1?assumption(tj)t 2 23" xfId="13935"/>
    <cellStyle name="3f1?assumption(tj)t 2 23 2" xfId="13939"/>
    <cellStyle name="3f1?assumption(tj)t 2 24" xfId="13943"/>
    <cellStyle name="3f1?assumption(tj)t 2 24 2" xfId="13946"/>
    <cellStyle name="3f1?assumption(tj)t 2 25" xfId="13949"/>
    <cellStyle name="3f1?assumption(tj)t 2 25 2" xfId="29762"/>
    <cellStyle name="3f1?assumption(tj)t 2 26" xfId="29765"/>
    <cellStyle name="3f1?assumption(tj)t 2 26 2" xfId="29767"/>
    <cellStyle name="3f1?assumption(tj)t 2 27" xfId="14163"/>
    <cellStyle name="3f1?assumption(tj)t 2 27 2" xfId="11238"/>
    <cellStyle name="3f1?assumption(tj)t 2 28" xfId="14167"/>
    <cellStyle name="3f1?assumption(tj)t 2 28 2" xfId="14171"/>
    <cellStyle name="3f1?assumption(tj)t 2 29" xfId="7136"/>
    <cellStyle name="3f1?assumption(tj)t 2 29 2" xfId="13844"/>
    <cellStyle name="3f1?assumption(tj)t 2 3" xfId="29770"/>
    <cellStyle name="3f1?assumption(tj)t 2 3 2" xfId="29771"/>
    <cellStyle name="3f1?assumption(tj)t 2 3 2 2" xfId="19356"/>
    <cellStyle name="3f1?assumption(tj)t 2 3 3" xfId="29772"/>
    <cellStyle name="3f1?assumption(tj)t 2 3 3 2" xfId="29774"/>
    <cellStyle name="3f1?assumption(tj)t 2 3 4" xfId="29775"/>
    <cellStyle name="3f1?assumption(tj)t 2 3 5" xfId="29776"/>
    <cellStyle name="3f1?assumption(tj)t 2 30" xfId="13950"/>
    <cellStyle name="3f1?assumption(tj)t 2 30 2" xfId="29763"/>
    <cellStyle name="3f1?assumption(tj)t 2 31" xfId="29766"/>
    <cellStyle name="3f1?assumption(tj)t 2 31 2" xfId="29768"/>
    <cellStyle name="3f1?assumption(tj)t 2 32" xfId="14164"/>
    <cellStyle name="3f1?assumption(tj)t 2 32 2" xfId="11239"/>
    <cellStyle name="3f1?assumption(tj)t 2 33" xfId="14168"/>
    <cellStyle name="3f1?assumption(tj)t 2 33 2" xfId="14172"/>
    <cellStyle name="3f1?assumption(tj)t 2 34" xfId="7137"/>
    <cellStyle name="3f1?assumption(tj)t 2 34 2" xfId="13845"/>
    <cellStyle name="3f1?assumption(tj)t 2 34 2 2" xfId="13850"/>
    <cellStyle name="3f1?assumption(tj)t 2 34 3" xfId="24878"/>
    <cellStyle name="3f1?assumption(tj)t 2 35" xfId="29777"/>
    <cellStyle name="3f1?assumption(tj)t 2 35 2" xfId="24138"/>
    <cellStyle name="3f1?assumption(tj)t 2 36" xfId="9722"/>
    <cellStyle name="3f1?assumption(tj)t 2 36 2" xfId="5705"/>
    <cellStyle name="3f1?assumption(tj)t 2 37" xfId="26594"/>
    <cellStyle name="3f1?assumption(tj)t 2 37 2" xfId="29778"/>
    <cellStyle name="3f1?assumption(tj)t 2 38" xfId="29780"/>
    <cellStyle name="3f1?assumption(tj)t 2 39" xfId="29781"/>
    <cellStyle name="3f1?assumption(tj)t 2 4" xfId="29782"/>
    <cellStyle name="3f1?assumption(tj)t 2 4 2" xfId="29783"/>
    <cellStyle name="3f1?assumption(tj)t 2 4 2 2" xfId="29784"/>
    <cellStyle name="3f1?assumption(tj)t 2 4 3" xfId="29785"/>
    <cellStyle name="3f1?assumption(tj)t 2 4 3 2" xfId="29786"/>
    <cellStyle name="3f1?assumption(tj)t 2 4 4" xfId="29787"/>
    <cellStyle name="3f1?assumption(tj)t 2 4 5" xfId="9876"/>
    <cellStyle name="3f1?assumption(tj)t 2 5" xfId="29789"/>
    <cellStyle name="3f1?assumption(tj)t 2 5 2" xfId="28856"/>
    <cellStyle name="3f1?assumption(tj)t 2 5 2 2" xfId="28161"/>
    <cellStyle name="3f1?assumption(tj)t 2 5 3" xfId="28858"/>
    <cellStyle name="3f1?assumption(tj)t 2 5 3 2" xfId="28860"/>
    <cellStyle name="3f1?assumption(tj)t 2 5 4" xfId="15326"/>
    <cellStyle name="3f1?assumption(tj)t 2 5 5" xfId="15333"/>
    <cellStyle name="3f1?assumption(tj)t 2 6" xfId="6624"/>
    <cellStyle name="3f1?assumption(tj)t 2 6 2" xfId="6627"/>
    <cellStyle name="3f1?assumption(tj)t 2 6 2 2" xfId="22482"/>
    <cellStyle name="3f1?assumption(tj)t 2 6 3" xfId="29790"/>
    <cellStyle name="3f1?assumption(tj)t 2 6 3 2" xfId="29791"/>
    <cellStyle name="3f1?assumption(tj)t 2 6 4" xfId="29792"/>
    <cellStyle name="3f1?assumption(tj)t 2 6 5" xfId="15571"/>
    <cellStyle name="3f1?assumption(tj)t 2 7" xfId="29794"/>
    <cellStyle name="3f1?assumption(tj)t 2 7 2" xfId="29795"/>
    <cellStyle name="3f1?assumption(tj)t 2 7 2 2" xfId="27882"/>
    <cellStyle name="3f1?assumption(tj)t 2 7 3" xfId="29796"/>
    <cellStyle name="3f1?assumption(tj)t 2 7 3 2" xfId="27895"/>
    <cellStyle name="3f1?assumption(tj)t 2 7 4" xfId="13922"/>
    <cellStyle name="3f1?assumption(tj)t 2 7 5" xfId="13924"/>
    <cellStyle name="3f1?assumption(tj)t 2 8" xfId="29797"/>
    <cellStyle name="3f1?assumption(tj)t 2 8 2" xfId="29798"/>
    <cellStyle name="3f1?assumption(tj)t 2 8 2 2" xfId="24900"/>
    <cellStyle name="3f1?assumption(tj)t 2 8 3" xfId="27558"/>
    <cellStyle name="3f1?assumption(tj)t 2 8 3 2" xfId="27561"/>
    <cellStyle name="3f1?assumption(tj)t 2 8 4" xfId="29799"/>
    <cellStyle name="3f1?assumption(tj)t 2 8 5" xfId="29800"/>
    <cellStyle name="3f1?assumption(tj)t 2 9" xfId="29802"/>
    <cellStyle name="3f1?assumption(tj)t 2 9 2" xfId="29803"/>
    <cellStyle name="3f1?assumption(tj)t 2 9 2 2" xfId="27949"/>
    <cellStyle name="3f1?assumption(tj)t 2 9 3" xfId="29804"/>
    <cellStyle name="3f1?assumption(tj)t 2 9 3 2" xfId="19631"/>
    <cellStyle name="3f1?assumption(tj)t 2 9 4" xfId="8672"/>
    <cellStyle name="3f1?assumption(tj)t 2 9 5" xfId="8685"/>
    <cellStyle name="3f1?assumption(tj)t 20" xfId="29725"/>
    <cellStyle name="3f1?assumption(tj)t 20 2" xfId="29727"/>
    <cellStyle name="3f1?assumption(tj)t 21" xfId="2843"/>
    <cellStyle name="3f1?assumption(tj)t 21 2" xfId="2851"/>
    <cellStyle name="3f1?assumption(tj)t 22" xfId="29729"/>
    <cellStyle name="3f1?assumption(tj)t 22 2" xfId="29731"/>
    <cellStyle name="3f1?assumption(tj)t 23" xfId="29733"/>
    <cellStyle name="3f1?assumption(tj)t 23 2" xfId="19054"/>
    <cellStyle name="3f1?assumption(tj)t 24" xfId="26386"/>
    <cellStyle name="3f1?assumption(tj)t 24 2" xfId="29735"/>
    <cellStyle name="3f1?assumption(tj)t 25" xfId="26388"/>
    <cellStyle name="3f1?assumption(tj)t 25 2" xfId="29805"/>
    <cellStyle name="3f1?assumption(tj)t 26" xfId="29808"/>
    <cellStyle name="3f1?assumption(tj)t 26 2" xfId="29810"/>
    <cellStyle name="3f1?assumption(tj)t 27" xfId="29812"/>
    <cellStyle name="3f1?assumption(tj)t 27 2" xfId="29814"/>
    <cellStyle name="3f1?assumption(tj)t 28" xfId="17629"/>
    <cellStyle name="3f1?assumption(tj)t 28 2" xfId="17632"/>
    <cellStyle name="3f1?assumption(tj)t 29" xfId="27095"/>
    <cellStyle name="3f1?assumption(tj)t 29 2" xfId="10958"/>
    <cellStyle name="3f1?assumption(tj)t 3" xfId="29816"/>
    <cellStyle name="3f1?assumption(tj)t 3 2" xfId="1684"/>
    <cellStyle name="3f1?assumption(tj)t 3 2 2" xfId="25302"/>
    <cellStyle name="3f1?assumption(tj)t 3 2 2 2" xfId="25305"/>
    <cellStyle name="3f1?assumption(tj)t 3 2 3" xfId="29818"/>
    <cellStyle name="3f1?assumption(tj)t 3 2 3 2" xfId="29819"/>
    <cellStyle name="3f1?assumption(tj)t 3 2 4" xfId="14001"/>
    <cellStyle name="3f1?assumption(tj)t 3 2 5" xfId="29820"/>
    <cellStyle name="3f1?assumption(tj)t 3 3" xfId="1403"/>
    <cellStyle name="3f1?assumption(tj)t 3 3 2" xfId="8976"/>
    <cellStyle name="3f1?assumption(tj)t 3 4" xfId="29822"/>
    <cellStyle name="3f1?assumption(tj)t 3 5" xfId="11899"/>
    <cellStyle name="3f1?assumption(tj)t 30" xfId="26389"/>
    <cellStyle name="3f1?assumption(tj)t 30 2" xfId="29806"/>
    <cellStyle name="3f1?assumption(tj)t 31" xfId="29809"/>
    <cellStyle name="3f1?assumption(tj)t 31 2" xfId="29811"/>
    <cellStyle name="3f1?assumption(tj)t 32" xfId="29813"/>
    <cellStyle name="3f1?assumption(tj)t 32 2" xfId="29815"/>
    <cellStyle name="3f1?assumption(tj)t 33" xfId="17630"/>
    <cellStyle name="3f1?assumption(tj)t 33 2" xfId="17633"/>
    <cellStyle name="3f1?assumption(tj)t 34" xfId="27096"/>
    <cellStyle name="3f1?assumption(tj)t 34 2" xfId="10959"/>
    <cellStyle name="3f1?assumption(tj)t 35" xfId="27098"/>
    <cellStyle name="3f1?assumption(tj)t 35 2" xfId="29823"/>
    <cellStyle name="3f1?assumption(tj)t 35 2 2" xfId="29824"/>
    <cellStyle name="3f1?assumption(tj)t 35 3" xfId="29825"/>
    <cellStyle name="3f1?assumption(tj)t 36" xfId="27101"/>
    <cellStyle name="3f1?assumption(tj)t 36 2" xfId="29826"/>
    <cellStyle name="3f1?assumption(tj)t 37" xfId="29827"/>
    <cellStyle name="3f1?assumption(tj)t 37 2" xfId="24034"/>
    <cellStyle name="3f1?assumption(tj)t 38" xfId="29829"/>
    <cellStyle name="3f1?assumption(tj)t 38 2" xfId="10400"/>
    <cellStyle name="3f1?assumption(tj)t 39" xfId="3530"/>
    <cellStyle name="3f1?assumption(tj)t 4" xfId="29830"/>
    <cellStyle name="3f1?assumption(tj)t 4 2" xfId="29831"/>
    <cellStyle name="3f1?assumption(tj)t 4 2 2" xfId="29832"/>
    <cellStyle name="3f1?assumption(tj)t 4 2 2 2" xfId="1105"/>
    <cellStyle name="3f1?assumption(tj)t 4 2 3" xfId="29833"/>
    <cellStyle name="3f1?assumption(tj)t 4 3" xfId="25783"/>
    <cellStyle name="3f1?assumption(tj)t 4 3 2" xfId="6537"/>
    <cellStyle name="3f1?assumption(tj)t 4 4" xfId="20276"/>
    <cellStyle name="3f1?assumption(tj)t 4 4 2" xfId="20280"/>
    <cellStyle name="3f1?assumption(tj)t 4 5" xfId="11902"/>
    <cellStyle name="3f1?assumption(tj)t 4 5 2" xfId="29834"/>
    <cellStyle name="3f1?assumption(tj)t 4 6" xfId="29836"/>
    <cellStyle name="3f1?assumption(tj)t 4 6 2" xfId="23583"/>
    <cellStyle name="3f1?assumption(tj)t 4 7" xfId="10961"/>
    <cellStyle name="3f1?assumption(tj)t 4 8" xfId="28640"/>
    <cellStyle name="3f1?assumption(tj)t 40" xfId="27099"/>
    <cellStyle name="3f1?assumption(tj)t 41" xfId="27102"/>
    <cellStyle name="3f1?assumption(tj)t 42" xfId="29828"/>
    <cellStyle name="3f1?assumption(tj)t 5" xfId="22877"/>
    <cellStyle name="3f1?assumption(tj)t 5 2" xfId="29837"/>
    <cellStyle name="3f1?assumption(tj)t 5 2 2" xfId="29838"/>
    <cellStyle name="3f1?assumption(tj)t 5 3" xfId="25798"/>
    <cellStyle name="3f1?assumption(tj)t 5 3 2" xfId="25800"/>
    <cellStyle name="3f1?assumption(tj)t 5 4" xfId="29840"/>
    <cellStyle name="3f1?assumption(tj)t 5 5" xfId="29841"/>
    <cellStyle name="3f1?assumption(tj)t 6" xfId="29842"/>
    <cellStyle name="3f1?assumption(tj)t 6 2" xfId="29844"/>
    <cellStyle name="3f1?assumption(tj)t 6 2 2" xfId="29846"/>
    <cellStyle name="3f1?assumption(tj)t 6 3" xfId="25811"/>
    <cellStyle name="3f1?assumption(tj)t 6 3 2" xfId="25814"/>
    <cellStyle name="3f1?assumption(tj)t 6 4" xfId="2865"/>
    <cellStyle name="3f1?assumption(tj)t 6 5" xfId="29848"/>
    <cellStyle name="3f1?assumption(tj)t 7" xfId="1487"/>
    <cellStyle name="3f1?assumption(tj)t 7 2" xfId="1491"/>
    <cellStyle name="3f1?assumption(tj)t 7 2 2" xfId="1497"/>
    <cellStyle name="3f1?assumption(tj)t 7 3" xfId="25044"/>
    <cellStyle name="3f1?assumption(tj)t 7 3 2" xfId="25047"/>
    <cellStyle name="3f1?assumption(tj)t 7 4" xfId="29850"/>
    <cellStyle name="3f1?assumption(tj)t 7 5" xfId="29852"/>
    <cellStyle name="3f1?assumption(tj)t 8" xfId="29853"/>
    <cellStyle name="3f1?assumption(tj)t 8 2" xfId="29856"/>
    <cellStyle name="3f1?assumption(tj)t 8 2 2" xfId="29858"/>
    <cellStyle name="3f1?assumption(tj)t 8 3" xfId="29860"/>
    <cellStyle name="3f1?assumption(tj)t 8 3 2" xfId="29862"/>
    <cellStyle name="3f1?assumption(tj)t 8 4" xfId="9643"/>
    <cellStyle name="3f1?assumption(tj)t 8 5" xfId="29864"/>
    <cellStyle name="3f1?assumption(tj)t 9" xfId="29865"/>
    <cellStyle name="3f1?assumption(tj)t 9 2" xfId="29867"/>
    <cellStyle name="3f1?assumption(tj)t 9 2 2" xfId="29869"/>
    <cellStyle name="3f1?assumption(tj)t 9 3" xfId="29871"/>
    <cellStyle name="3f1?assumption(tj)t 9 3 2" xfId="29873"/>
    <cellStyle name="3f1?assumption(tj)t 9 4" xfId="5143"/>
    <cellStyle name="3f1?assumption(tj)t 9 5" xfId="2588"/>
    <cellStyle name="3f1?p&amp;l(tj)i" xfId="28695"/>
    <cellStyle name="3f1?p&amp;l(tj)i 10" xfId="20808"/>
    <cellStyle name="3f1?p&amp;l(tj)i 10 2" xfId="25900"/>
    <cellStyle name="3f1?p&amp;l(tj)i 11" xfId="12636"/>
    <cellStyle name="3f1?p&amp;l(tj)i 11 2" xfId="19275"/>
    <cellStyle name="3f1?p&amp;l(tj)i 12" xfId="28097"/>
    <cellStyle name="3f1?p&amp;l(tj)i 12 2" xfId="29875"/>
    <cellStyle name="3f1?p&amp;l(tj)i 13" xfId="29876"/>
    <cellStyle name="3f1?p&amp;l(tj)i 13 2" xfId="29877"/>
    <cellStyle name="3f1?p&amp;l(tj)i 14" xfId="23769"/>
    <cellStyle name="3f1?p&amp;l(tj)i 14 2" xfId="23771"/>
    <cellStyle name="3f1?p&amp;l(tj)i 15" xfId="29878"/>
    <cellStyle name="3f1?p&amp;l(tj)i 15 2" xfId="13475"/>
    <cellStyle name="3f1?p&amp;l(tj)i 16" xfId="22396"/>
    <cellStyle name="3f1?p&amp;l(tj)i 16 2" xfId="20499"/>
    <cellStyle name="3f1?p&amp;l(tj)i 17" xfId="20853"/>
    <cellStyle name="3f1?p&amp;l(tj)i 17 2" xfId="20858"/>
    <cellStyle name="3f1?p&amp;l(tj)i 18" xfId="3088"/>
    <cellStyle name="3f1?p&amp;l(tj)i 18 2" xfId="15674"/>
    <cellStyle name="3f1?p&amp;l(tj)i 19" xfId="18503"/>
    <cellStyle name="3f1?p&amp;l(tj)i 19 2" xfId="18506"/>
    <cellStyle name="3f1?p&amp;l(tj)i 2" xfId="24893"/>
    <cellStyle name="3f1?p&amp;l(tj)i 2 10" xfId="7254"/>
    <cellStyle name="3f1?p&amp;l(tj)i 2 10 2" xfId="29880"/>
    <cellStyle name="3f1?p&amp;l(tj)i 2 11" xfId="9350"/>
    <cellStyle name="3f1?p&amp;l(tj)i 2 11 2" xfId="29884"/>
    <cellStyle name="3f1?p&amp;l(tj)i 2 12" xfId="29886"/>
    <cellStyle name="3f1?p&amp;l(tj)i 2 12 2" xfId="29888"/>
    <cellStyle name="3f1?p&amp;l(tj)i 2 13" xfId="29890"/>
    <cellStyle name="3f1?p&amp;l(tj)i 2 13 2" xfId="29892"/>
    <cellStyle name="3f1?p&amp;l(tj)i 2 14" xfId="17573"/>
    <cellStyle name="3f1?p&amp;l(tj)i 2 14 2" xfId="17575"/>
    <cellStyle name="3f1?p&amp;l(tj)i 2 15" xfId="29893"/>
    <cellStyle name="3f1?p&amp;l(tj)i 2 15 2" xfId="29895"/>
    <cellStyle name="3f1?p&amp;l(tj)i 2 16" xfId="3657"/>
    <cellStyle name="3f1?p&amp;l(tj)i 2 16 2" xfId="3660"/>
    <cellStyle name="3f1?p&amp;l(tj)i 2 17" xfId="29897"/>
    <cellStyle name="3f1?p&amp;l(tj)i 2 17 2" xfId="29900"/>
    <cellStyle name="3f1?p&amp;l(tj)i 2 18" xfId="2242"/>
    <cellStyle name="3f1?p&amp;l(tj)i 2 18 2" xfId="29903"/>
    <cellStyle name="3f1?p&amp;l(tj)i 2 19" xfId="14207"/>
    <cellStyle name="3f1?p&amp;l(tj)i 2 19 2" xfId="14211"/>
    <cellStyle name="3f1?p&amp;l(tj)i 2 2" xfId="20430"/>
    <cellStyle name="3f1?p&amp;l(tj)i 2 2 2" xfId="14181"/>
    <cellStyle name="3f1?p&amp;l(tj)i 2 2 2 2" xfId="14184"/>
    <cellStyle name="3f1?p&amp;l(tj)i 2 2 2 2 2" xfId="14186"/>
    <cellStyle name="3f1?p&amp;l(tj)i 2 2 2 3" xfId="14188"/>
    <cellStyle name="3f1?p&amp;l(tj)i 2 2 2 3 2" xfId="23104"/>
    <cellStyle name="3f1?p&amp;l(tj)i 2 2 2 4" xfId="29906"/>
    <cellStyle name="3f1?p&amp;l(tj)i 2 2 2 4 2" xfId="29907"/>
    <cellStyle name="3f1?p&amp;l(tj)i 2 2 2 5" xfId="29908"/>
    <cellStyle name="3f1?p&amp;l(tj)i 2 2 2 6" xfId="2194"/>
    <cellStyle name="3f1?p&amp;l(tj)i 2 2 3" xfId="29909"/>
    <cellStyle name="3f1?p&amp;l(tj)i 2 2 3 2" xfId="29910"/>
    <cellStyle name="3f1?p&amp;l(tj)i 2 2 4" xfId="10974"/>
    <cellStyle name="3f1?p&amp;l(tj)i 2 2 4 2" xfId="10976"/>
    <cellStyle name="3f1?p&amp;l(tj)i 2 2 5" xfId="29911"/>
    <cellStyle name="3f1?p&amp;l(tj)i 2 2 5 2" xfId="743"/>
    <cellStyle name="3f1?p&amp;l(tj)i 2 2 6" xfId="17250"/>
    <cellStyle name="3f1?p&amp;l(tj)i 2 2 6 2" xfId="29912"/>
    <cellStyle name="3f1?p&amp;l(tj)i 2 2 7" xfId="29913"/>
    <cellStyle name="3f1?p&amp;l(tj)i 2 2 8" xfId="29916"/>
    <cellStyle name="3f1?p&amp;l(tj)i 2 2 9" xfId="27250"/>
    <cellStyle name="3f1?p&amp;l(tj)i 2 20" xfId="29894"/>
    <cellStyle name="3f1?p&amp;l(tj)i 2 20 2" xfId="29896"/>
    <cellStyle name="3f1?p&amp;l(tj)i 2 21" xfId="3656"/>
    <cellStyle name="3f1?p&amp;l(tj)i 2 21 2" xfId="3659"/>
    <cellStyle name="3f1?p&amp;l(tj)i 2 22" xfId="29898"/>
    <cellStyle name="3f1?p&amp;l(tj)i 2 22 2" xfId="29901"/>
    <cellStyle name="3f1?p&amp;l(tj)i 2 23" xfId="2241"/>
    <cellStyle name="3f1?p&amp;l(tj)i 2 23 2" xfId="29904"/>
    <cellStyle name="3f1?p&amp;l(tj)i 2 24" xfId="14208"/>
    <cellStyle name="3f1?p&amp;l(tj)i 2 24 2" xfId="14212"/>
    <cellStyle name="3f1?p&amp;l(tj)i 2 25" xfId="14215"/>
    <cellStyle name="3f1?p&amp;l(tj)i 2 25 2" xfId="14218"/>
    <cellStyle name="3f1?p&amp;l(tj)i 2 26" xfId="14223"/>
    <cellStyle name="3f1?p&amp;l(tj)i 2 26 2" xfId="21484"/>
    <cellStyle name="3f1?p&amp;l(tj)i 2 27" xfId="21488"/>
    <cellStyle name="3f1?p&amp;l(tj)i 2 27 2" xfId="21492"/>
    <cellStyle name="3f1?p&amp;l(tj)i 2 28" xfId="8836"/>
    <cellStyle name="3f1?p&amp;l(tj)i 2 28 2" xfId="8839"/>
    <cellStyle name="3f1?p&amp;l(tj)i 2 29" xfId="21496"/>
    <cellStyle name="3f1?p&amp;l(tj)i 2 29 2" xfId="15528"/>
    <cellStyle name="3f1?p&amp;l(tj)i 2 3" xfId="29918"/>
    <cellStyle name="3f1?p&amp;l(tj)i 2 3 2" xfId="29920"/>
    <cellStyle name="3f1?p&amp;l(tj)i 2 3 2 2" xfId="29921"/>
    <cellStyle name="3f1?p&amp;l(tj)i 2 3 3" xfId="29922"/>
    <cellStyle name="3f1?p&amp;l(tj)i 2 3 3 2" xfId="29923"/>
    <cellStyle name="3f1?p&amp;l(tj)i 2 3 4" xfId="29924"/>
    <cellStyle name="3f1?p&amp;l(tj)i 2 3 5" xfId="29925"/>
    <cellStyle name="3f1?p&amp;l(tj)i 2 30" xfId="14216"/>
    <cellStyle name="3f1?p&amp;l(tj)i 2 30 2" xfId="14219"/>
    <cellStyle name="3f1?p&amp;l(tj)i 2 31" xfId="14224"/>
    <cellStyle name="3f1?p&amp;l(tj)i 2 31 2" xfId="21485"/>
    <cellStyle name="3f1?p&amp;l(tj)i 2 32" xfId="21489"/>
    <cellStyle name="3f1?p&amp;l(tj)i 2 32 2" xfId="21493"/>
    <cellStyle name="3f1?p&amp;l(tj)i 2 33" xfId="8837"/>
    <cellStyle name="3f1?p&amp;l(tj)i 2 33 2" xfId="8840"/>
    <cellStyle name="3f1?p&amp;l(tj)i 2 34" xfId="21497"/>
    <cellStyle name="3f1?p&amp;l(tj)i 2 34 2" xfId="15529"/>
    <cellStyle name="3f1?p&amp;l(tj)i 2 34 2 2" xfId="15534"/>
    <cellStyle name="3f1?p&amp;l(tj)i 2 34 3" xfId="15536"/>
    <cellStyle name="3f1?p&amp;l(tj)i 2 35" xfId="3971"/>
    <cellStyle name="3f1?p&amp;l(tj)i 2 35 2" xfId="29926"/>
    <cellStyle name="3f1?p&amp;l(tj)i 2 36" xfId="20050"/>
    <cellStyle name="3f1?p&amp;l(tj)i 2 36 2" xfId="20052"/>
    <cellStyle name="3f1?p&amp;l(tj)i 2 37" xfId="20055"/>
    <cellStyle name="3f1?p&amp;l(tj)i 2 37 2" xfId="20057"/>
    <cellStyle name="3f1?p&amp;l(tj)i 2 38" xfId="18197"/>
    <cellStyle name="3f1?p&amp;l(tj)i 2 39" xfId="25856"/>
    <cellStyle name="3f1?p&amp;l(tj)i 2 4" xfId="29928"/>
    <cellStyle name="3f1?p&amp;l(tj)i 2 4 2" xfId="29930"/>
    <cellStyle name="3f1?p&amp;l(tj)i 2 4 2 2" xfId="22827"/>
    <cellStyle name="3f1?p&amp;l(tj)i 2 4 3" xfId="29932"/>
    <cellStyle name="3f1?p&amp;l(tj)i 2 4 3 2" xfId="14699"/>
    <cellStyle name="3f1?p&amp;l(tj)i 2 4 4" xfId="29935"/>
    <cellStyle name="3f1?p&amp;l(tj)i 2 4 5" xfId="29938"/>
    <cellStyle name="3f1?p&amp;l(tj)i 2 5" xfId="2382"/>
    <cellStyle name="3f1?p&amp;l(tj)i 2 5 2" xfId="2386"/>
    <cellStyle name="3f1?p&amp;l(tj)i 2 5 2 2" xfId="29942"/>
    <cellStyle name="3f1?p&amp;l(tj)i 2 5 3" xfId="7756"/>
    <cellStyle name="3f1?p&amp;l(tj)i 2 5 3 2" xfId="5165"/>
    <cellStyle name="3f1?p&amp;l(tj)i 2 5 4" xfId="29943"/>
    <cellStyle name="3f1?p&amp;l(tj)i 2 5 5" xfId="20732"/>
    <cellStyle name="3f1?p&amp;l(tj)i 2 6" xfId="16889"/>
    <cellStyle name="3f1?p&amp;l(tj)i 2 6 2" xfId="16891"/>
    <cellStyle name="3f1?p&amp;l(tj)i 2 6 2 2" xfId="29256"/>
    <cellStyle name="3f1?p&amp;l(tj)i 2 6 3" xfId="7766"/>
    <cellStyle name="3f1?p&amp;l(tj)i 2 6 3 2" xfId="5262"/>
    <cellStyle name="3f1?p&amp;l(tj)i 2 6 4" xfId="15735"/>
    <cellStyle name="3f1?p&amp;l(tj)i 2 6 5" xfId="29946"/>
    <cellStyle name="3f1?p&amp;l(tj)i 2 7" xfId="16894"/>
    <cellStyle name="3f1?p&amp;l(tj)i 2 7 2" xfId="16896"/>
    <cellStyle name="3f1?p&amp;l(tj)i 2 7 2 2" xfId="1033"/>
    <cellStyle name="3f1?p&amp;l(tj)i 2 7 3" xfId="7781"/>
    <cellStyle name="3f1?p&amp;l(tj)i 2 7 3 2" xfId="7292"/>
    <cellStyle name="3f1?p&amp;l(tj)i 2 7 4" xfId="747"/>
    <cellStyle name="3f1?p&amp;l(tj)i 2 7 5" xfId="753"/>
    <cellStyle name="3f1?p&amp;l(tj)i 2 8" xfId="16898"/>
    <cellStyle name="3f1?p&amp;l(tj)i 2 8 2" xfId="29948"/>
    <cellStyle name="3f1?p&amp;l(tj)i 2 8 2 2" xfId="23452"/>
    <cellStyle name="3f1?p&amp;l(tj)i 2 8 3" xfId="17711"/>
    <cellStyle name="3f1?p&amp;l(tj)i 2 8 3 2" xfId="17714"/>
    <cellStyle name="3f1?p&amp;l(tj)i 2 8 4" xfId="29949"/>
    <cellStyle name="3f1?p&amp;l(tj)i 2 8 5" xfId="29950"/>
    <cellStyle name="3f1?p&amp;l(tj)i 2 9" xfId="29951"/>
    <cellStyle name="3f1?p&amp;l(tj)i 2 9 2" xfId="4647"/>
    <cellStyle name="3f1?p&amp;l(tj)i 2 9 2 2" xfId="29952"/>
    <cellStyle name="3f1?p&amp;l(tj)i 2 9 3" xfId="7609"/>
    <cellStyle name="3f1?p&amp;l(tj)i 2 9 3 2" xfId="29953"/>
    <cellStyle name="3f1?p&amp;l(tj)i 2 9 4" xfId="29954"/>
    <cellStyle name="3f1?p&amp;l(tj)i 2 9 5" xfId="21963"/>
    <cellStyle name="3f1?p&amp;l(tj)i 20" xfId="29879"/>
    <cellStyle name="3f1?p&amp;l(tj)i 20 2" xfId="13476"/>
    <cellStyle name="3f1?p&amp;l(tj)i 21" xfId="22397"/>
    <cellStyle name="3f1?p&amp;l(tj)i 21 2" xfId="20500"/>
    <cellStyle name="3f1?p&amp;l(tj)i 22" xfId="20854"/>
    <cellStyle name="3f1?p&amp;l(tj)i 22 2" xfId="20859"/>
    <cellStyle name="3f1?p&amp;l(tj)i 23" xfId="3087"/>
    <cellStyle name="3f1?p&amp;l(tj)i 23 2" xfId="15675"/>
    <cellStyle name="3f1?p&amp;l(tj)i 24" xfId="18504"/>
    <cellStyle name="3f1?p&amp;l(tj)i 24 2" xfId="18507"/>
    <cellStyle name="3f1?p&amp;l(tj)i 25" xfId="5429"/>
    <cellStyle name="3f1?p&amp;l(tj)i 25 2" xfId="29955"/>
    <cellStyle name="3f1?p&amp;l(tj)i 26" xfId="29957"/>
    <cellStyle name="3f1?p&amp;l(tj)i 26 2" xfId="29959"/>
    <cellStyle name="3f1?p&amp;l(tj)i 27" xfId="29961"/>
    <cellStyle name="3f1?p&amp;l(tj)i 27 2" xfId="29963"/>
    <cellStyle name="3f1?p&amp;l(tj)i 28" xfId="26942"/>
    <cellStyle name="3f1?p&amp;l(tj)i 28 2" xfId="29965"/>
    <cellStyle name="3f1?p&amp;l(tj)i 29" xfId="12632"/>
    <cellStyle name="3f1?p&amp;l(tj)i 29 2" xfId="29967"/>
    <cellStyle name="3f1?p&amp;l(tj)i 3" xfId="29969"/>
    <cellStyle name="3f1?p&amp;l(tj)i 3 2" xfId="29970"/>
    <cellStyle name="3f1?p&amp;l(tj)i 3 2 2" xfId="29971"/>
    <cellStyle name="3f1?p&amp;l(tj)i 3 2 2 2" xfId="29972"/>
    <cellStyle name="3f1?p&amp;l(tj)i 3 2 3" xfId="29973"/>
    <cellStyle name="3f1?p&amp;l(tj)i 3 2 3 2" xfId="8325"/>
    <cellStyle name="3f1?p&amp;l(tj)i 3 2 4" xfId="3607"/>
    <cellStyle name="3f1?p&amp;l(tj)i 3 2 5" xfId="27192"/>
    <cellStyle name="3f1?p&amp;l(tj)i 3 3" xfId="29974"/>
    <cellStyle name="3f1?p&amp;l(tj)i 3 3 2" xfId="29976"/>
    <cellStyle name="3f1?p&amp;l(tj)i 3 4" xfId="29977"/>
    <cellStyle name="3f1?p&amp;l(tj)i 3 5" xfId="29978"/>
    <cellStyle name="3f1?p&amp;l(tj)i 30" xfId="5430"/>
    <cellStyle name="3f1?p&amp;l(tj)i 30 2" xfId="29956"/>
    <cellStyle name="3f1?p&amp;l(tj)i 31" xfId="29958"/>
    <cellStyle name="3f1?p&amp;l(tj)i 31 2" xfId="29960"/>
    <cellStyle name="3f1?p&amp;l(tj)i 32" xfId="29962"/>
    <cellStyle name="3f1?p&amp;l(tj)i 32 2" xfId="29964"/>
    <cellStyle name="3f1?p&amp;l(tj)i 33" xfId="26943"/>
    <cellStyle name="3f1?p&amp;l(tj)i 33 2" xfId="29966"/>
    <cellStyle name="3f1?p&amp;l(tj)i 34" xfId="12633"/>
    <cellStyle name="3f1?p&amp;l(tj)i 34 2" xfId="29968"/>
    <cellStyle name="3f1?p&amp;l(tj)i 35" xfId="29979"/>
    <cellStyle name="3f1?p&amp;l(tj)i 35 2" xfId="29981"/>
    <cellStyle name="3f1?p&amp;l(tj)i 35 2 2" xfId="29561"/>
    <cellStyle name="3f1?p&amp;l(tj)i 35 3" xfId="29982"/>
    <cellStyle name="3f1?p&amp;l(tj)i 36" xfId="29983"/>
    <cellStyle name="3f1?p&amp;l(tj)i 36 2" xfId="29985"/>
    <cellStyle name="3f1?p&amp;l(tj)i 37" xfId="29081"/>
    <cellStyle name="3f1?p&amp;l(tj)i 37 2" xfId="23526"/>
    <cellStyle name="3f1?p&amp;l(tj)i 38" xfId="29986"/>
    <cellStyle name="3f1?p&amp;l(tj)i 38 2" xfId="29988"/>
    <cellStyle name="3f1?p&amp;l(tj)i 39" xfId="1542"/>
    <cellStyle name="3f1?p&amp;l(tj)i 4" xfId="29989"/>
    <cellStyle name="3f1?p&amp;l(tj)i 4 2" xfId="29990"/>
    <cellStyle name="3f1?p&amp;l(tj)i 4 2 2" xfId="22797"/>
    <cellStyle name="3f1?p&amp;l(tj)i 4 2 2 2" xfId="29991"/>
    <cellStyle name="3f1?p&amp;l(tj)i 4 2 3" xfId="14009"/>
    <cellStyle name="3f1?p&amp;l(tj)i 4 3" xfId="26327"/>
    <cellStyle name="3f1?p&amp;l(tj)i 4 3 2" xfId="6518"/>
    <cellStyle name="3f1?p&amp;l(tj)i 4 4" xfId="26329"/>
    <cellStyle name="3f1?p&amp;l(tj)i 4 4 2" xfId="7903"/>
    <cellStyle name="3f1?p&amp;l(tj)i 4 5" xfId="29992"/>
    <cellStyle name="3f1?p&amp;l(tj)i 4 5 2" xfId="7912"/>
    <cellStyle name="3f1?p&amp;l(tj)i 4 6" xfId="29993"/>
    <cellStyle name="3f1?p&amp;l(tj)i 4 6 2" xfId="29994"/>
    <cellStyle name="3f1?p&amp;l(tj)i 4 7" xfId="15404"/>
    <cellStyle name="3f1?p&amp;l(tj)i 4 8" xfId="5660"/>
    <cellStyle name="3f1?p&amp;l(tj)i 40" xfId="29980"/>
    <cellStyle name="3f1?p&amp;l(tj)i 41" xfId="29984"/>
    <cellStyle name="3f1?p&amp;l(tj)i 42" xfId="29082"/>
    <cellStyle name="3f1?p&amp;l(tj)i 5" xfId="27564"/>
    <cellStyle name="3f1?p&amp;l(tj)i 5 2" xfId="27566"/>
    <cellStyle name="3f1?p&amp;l(tj)i 5 2 2" xfId="27568"/>
    <cellStyle name="3f1?p&amp;l(tj)i 5 3" xfId="23083"/>
    <cellStyle name="3f1?p&amp;l(tj)i 5 3 2" xfId="23087"/>
    <cellStyle name="3f1?p&amp;l(tj)i 5 4" xfId="1502"/>
    <cellStyle name="3f1?p&amp;l(tj)i 5 5" xfId="8426"/>
    <cellStyle name="3f1?p&amp;l(tj)i 6" xfId="27579"/>
    <cellStyle name="3f1?p&amp;l(tj)i 6 2" xfId="27581"/>
    <cellStyle name="3f1?p&amp;l(tj)i 6 2 2" xfId="29995"/>
    <cellStyle name="3f1?p&amp;l(tj)i 6 3" xfId="26333"/>
    <cellStyle name="3f1?p&amp;l(tj)i 6 3 2" xfId="29996"/>
    <cellStyle name="3f1?p&amp;l(tj)i 6 4" xfId="26336"/>
    <cellStyle name="3f1?p&amp;l(tj)i 6 5" xfId="7946"/>
    <cellStyle name="3f1?p&amp;l(tj)i 7" xfId="27583"/>
    <cellStyle name="3f1?p&amp;l(tj)i 7 2" xfId="27585"/>
    <cellStyle name="3f1?p&amp;l(tj)i 7 2 2" xfId="29997"/>
    <cellStyle name="3f1?p&amp;l(tj)i 7 3" xfId="23174"/>
    <cellStyle name="3f1?p&amp;l(tj)i 7 3 2" xfId="17940"/>
    <cellStyle name="3f1?p&amp;l(tj)i 7 4" xfId="27587"/>
    <cellStyle name="3f1?p&amp;l(tj)i 7 5" xfId="29998"/>
    <cellStyle name="3f1?p&amp;l(tj)i 8" xfId="27589"/>
    <cellStyle name="3f1?p&amp;l(tj)i 8 2" xfId="27591"/>
    <cellStyle name="3f1?p&amp;l(tj)i 8 2 2" xfId="23645"/>
    <cellStyle name="3f1?p&amp;l(tj)i 8 3" xfId="27593"/>
    <cellStyle name="3f1?p&amp;l(tj)i 8 3 2" xfId="29999"/>
    <cellStyle name="3f1?p&amp;l(tj)i 8 4" xfId="12568"/>
    <cellStyle name="3f1?p&amp;l(tj)i 8 5" xfId="30000"/>
    <cellStyle name="3f1?p&amp;l(tj)i 9" xfId="27594"/>
    <cellStyle name="3f1?p&amp;l(tj)i 9 2" xfId="30001"/>
    <cellStyle name="3f1?p&amp;l(tj)i 9 2 2" xfId="30002"/>
    <cellStyle name="3f1?p&amp;l(tj)i 9 3" xfId="30003"/>
    <cellStyle name="3f1?p&amp;l(tj)i 9 3 2" xfId="30004"/>
    <cellStyle name="3f1?p&amp;l(tj)i 9 4" xfId="30005"/>
    <cellStyle name="3f1?p&amp;l(tj)i 9 5" xfId="30006"/>
    <cellStyle name="³f¹ô [0]_0999Comm Group consol" xfId="17941"/>
    <cellStyle name="³f¹ô[0]_#0436&amp;L (EC.) )" xfId="30007"/>
    <cellStyle name="³f¹ô_#0436ee2.10 2" xfId="8163"/>
    <cellStyle name="3L1a_assumption(tj)" xfId="30008"/>
    <cellStyle name="40% - Accent1 2" xfId="30011"/>
    <cellStyle name="40% - Accent1 2 2" xfId="898"/>
    <cellStyle name="40% - Accent1 2 3" xfId="22860"/>
    <cellStyle name="40% - Accent1 3" xfId="30014"/>
    <cellStyle name="40% - Accent1 4" xfId="29749"/>
    <cellStyle name="40% - Accent2 2" xfId="30019"/>
    <cellStyle name="40% - Accent2 2 2" xfId="30022"/>
    <cellStyle name="40% - Accent2 2 3" xfId="30023"/>
    <cellStyle name="40% - Accent2 3" xfId="30016"/>
    <cellStyle name="40% - Accent3 2" xfId="16811"/>
    <cellStyle name="40% - Accent3 2 2" xfId="30024"/>
    <cellStyle name="40% - Accent3 2 3" xfId="30026"/>
    <cellStyle name="40% - Accent3 3" xfId="30028"/>
    <cellStyle name="40% - Accent3 4" xfId="8103"/>
    <cellStyle name="40% - Accent4 2" xfId="30033"/>
    <cellStyle name="40% - Accent4 2 2" xfId="30035"/>
    <cellStyle name="40% - Accent4 2 3" xfId="11370"/>
    <cellStyle name="40% - Accent4 3" xfId="7571"/>
    <cellStyle name="40% - Accent4 4" xfId="30030"/>
    <cellStyle name="40% - Accent5 2" xfId="21467"/>
    <cellStyle name="40% - Accent5 2 2" xfId="30036"/>
    <cellStyle name="40% - Accent5 2 3" xfId="30037"/>
    <cellStyle name="40% - Accent5 3" xfId="15171"/>
    <cellStyle name="40% - Accent6 2" xfId="21476"/>
    <cellStyle name="40% - Accent6 2 2" xfId="20832"/>
    <cellStyle name="40% - Accent6 2 3" xfId="22987"/>
    <cellStyle name="40% - Accent6 3" xfId="30040"/>
    <cellStyle name="40% - Accent6 4" xfId="21471"/>
    <cellStyle name="40% - Ç¿µ÷ÎÄ×ÖÑÕÉ« 1" xfId="21598"/>
    <cellStyle name="40% - Ç¿µ÷ÎÄ×ÖÑÕÉ« 1 2" xfId="28454"/>
    <cellStyle name="40% - Ç¿µ÷ÎÄ×ÖÑÕÉ« 1 3" xfId="22141"/>
    <cellStyle name="40% - Ç¿µ÷ÎÄ×ÖÑÕÉ« 2" xfId="14358"/>
    <cellStyle name="40% - Ç¿µ÷ÎÄ×ÖÑÕÉ« 2 2" xfId="25366"/>
    <cellStyle name="40% - Ç¿µ÷ÎÄ×ÖÑÕÉ« 2 3" xfId="28580"/>
    <cellStyle name="40% - Ç¿µ÷ÎÄ×ÖÑÕÉ« 3" xfId="16279"/>
    <cellStyle name="40% - Ç¿µ÷ÎÄ×ÖÑÕÉ« 3 2" xfId="16282"/>
    <cellStyle name="40% - Ç¿µ÷ÎÄ×ÖÑÕÉ« 3 3" xfId="30042"/>
    <cellStyle name="40% - Ç¿µ÷ÎÄ×ÖÑÕÉ« 4" xfId="16285"/>
    <cellStyle name="40% - Ç¿µ÷ÎÄ×ÖÑÕÉ« 4 2" xfId="16288"/>
    <cellStyle name="40% - Ç¿µ÷ÎÄ×ÖÑÕÉ« 4 3" xfId="5355"/>
    <cellStyle name="40% - Ç¿µ÷ÎÄ×ÖÑÕÉ« 5" xfId="16290"/>
    <cellStyle name="40% - Ç¿µ÷ÎÄ×ÖÑÕÉ« 5 2" xfId="28597"/>
    <cellStyle name="40% - Ç¿µ÷ÎÄ×ÖÑÕÉ« 5 3" xfId="28599"/>
    <cellStyle name="40% - Ç¿µ÷ÎÄ×ÖÑÕÉ« 6" xfId="30043"/>
    <cellStyle name="40% - Ç¿µ÷ÎÄ×ÖÑÕÉ« 6 2" xfId="30044"/>
    <cellStyle name="40% - Ç¿µ÷ÎÄ×ÖÑÕÉ« 6 3" xfId="30045"/>
    <cellStyle name="40% - 强调文字颜色 1 10" xfId="15284"/>
    <cellStyle name="40% - 强调文字颜色 1 10 2" xfId="30054"/>
    <cellStyle name="40% - 强调文字颜色 1 10 2 2" xfId="30055"/>
    <cellStyle name="40% - 强调文字颜色 1 10 3" xfId="30056"/>
    <cellStyle name="40% - 强调文字颜色 1 10 4" xfId="30057"/>
    <cellStyle name="40% - 强调文字颜色 1 11" xfId="30058"/>
    <cellStyle name="40% - 强调文字颜色 1 11 2" xfId="30059"/>
    <cellStyle name="40% - 强调文字颜色 1 11 2 2" xfId="30060"/>
    <cellStyle name="40% - 强调文字颜色 1 11 2 2 2" xfId="30062"/>
    <cellStyle name="40% - 强调文字颜色 1 11 2 2 3" xfId="30063"/>
    <cellStyle name="40% - 强调文字颜色 1 11 2 3" xfId="30064"/>
    <cellStyle name="40% - 强调文字颜色 1 11 2 4" xfId="30066"/>
    <cellStyle name="40% - 强调文字颜色 1 11 3" xfId="30067"/>
    <cellStyle name="40% - 强调文字颜色 1 11 3 2" xfId="30068"/>
    <cellStyle name="40% - 强调文字颜色 1 11 3 3" xfId="30069"/>
    <cellStyle name="40% - 强调文字颜色 1 11 4" xfId="30070"/>
    <cellStyle name="40% - 强调文字颜色 1 11 5" xfId="28793"/>
    <cellStyle name="40% - 强调文字颜色 1 11 6" xfId="30071"/>
    <cellStyle name="40% - 强调文字颜色 1 12" xfId="9161"/>
    <cellStyle name="40% - 强调文字颜色 1 12 2" xfId="16023"/>
    <cellStyle name="40% - 强调文字颜色 1 12 2 2" xfId="30073"/>
    <cellStyle name="40% - 强调文字颜色 1 12 2 2 2" xfId="1672"/>
    <cellStyle name="40% - 强调文字颜色 1 12 2 2 3" xfId="30074"/>
    <cellStyle name="40% - 强调文字颜色 1 12 2 3" xfId="1691"/>
    <cellStyle name="40% - 强调文字颜色 1 12 2 4" xfId="30075"/>
    <cellStyle name="40% - 强调文字颜色 1 12 3" xfId="30076"/>
    <cellStyle name="40% - 强调文字颜色 1 12 3 2" xfId="30077"/>
    <cellStyle name="40% - 强调文字颜色 1 12 3 3" xfId="2797"/>
    <cellStyle name="40% - 强调文字颜色 1 12 4" xfId="30078"/>
    <cellStyle name="40% - 强调文字颜色 1 12 5" xfId="30079"/>
    <cellStyle name="40% - 强调文字颜色 1 12 6" xfId="21431"/>
    <cellStyle name="40% - 强调文字颜色 1 13" xfId="30080"/>
    <cellStyle name="40% - 强调文字颜色 1 13 2" xfId="27308"/>
    <cellStyle name="40% - 强调文字颜色 1 13 2 2" xfId="30081"/>
    <cellStyle name="40% - 强调文字颜色 1 13 2 2 2" xfId="30083"/>
    <cellStyle name="40% - 强调文字颜色 1 13 2 3" xfId="3945"/>
    <cellStyle name="40% - 强调文字颜色 1 13 2 4" xfId="28003"/>
    <cellStyle name="40% - 强调文字颜色 1 13 3" xfId="27311"/>
    <cellStyle name="40% - 强调文字颜色 1 13 3 2" xfId="3904"/>
    <cellStyle name="40% - 强调文字颜色 1 13 4" xfId="16790"/>
    <cellStyle name="40% - 强调文字颜色 1 13 5" xfId="21047"/>
    <cellStyle name="40% - 强调文字颜色 1 13 6" xfId="15492"/>
    <cellStyle name="40% - 强调文字颜色 1 14" xfId="12232"/>
    <cellStyle name="40% - 强调文字颜色 1 14 2" xfId="12237"/>
    <cellStyle name="40% - 强调文字颜色 1 14 2 2" xfId="12239"/>
    <cellStyle name="40% - 强调文字颜色 1 14 2 2 2" xfId="23551"/>
    <cellStyle name="40% - 强调文字颜色 1 14 2 3" xfId="30084"/>
    <cellStyle name="40% - 强调文字颜色 1 14 2 4" xfId="28022"/>
    <cellStyle name="40% - 强调文字颜色 1 14 3" xfId="30085"/>
    <cellStyle name="40% - 强调文字颜色 1 14 3 2" xfId="10795"/>
    <cellStyle name="40% - 强调文字颜色 1 14 4" xfId="16793"/>
    <cellStyle name="40% - 强调文字颜色 1 14 5" xfId="15081"/>
    <cellStyle name="40% - 强调文字颜色 1 14 6" xfId="30086"/>
    <cellStyle name="40% - 强调文字颜色 1 15" xfId="30087"/>
    <cellStyle name="40% - 强调文字颜色 1 15 2" xfId="30089"/>
    <cellStyle name="40% - 强调文字颜色 1 15 3" xfId="30090"/>
    <cellStyle name="40% - 强调文字颜色 1 16" xfId="30091"/>
    <cellStyle name="40% - 强调文字颜色 1 16 2" xfId="30093"/>
    <cellStyle name="40% - 强调文字颜色 1 16 3" xfId="30094"/>
    <cellStyle name="40% - 强调文字颜色 1 17" xfId="21834"/>
    <cellStyle name="40% - 强调文字颜色 1 17 2" xfId="30095"/>
    <cellStyle name="40% - 强调文字颜色 1 17 3" xfId="30096"/>
    <cellStyle name="40% - 强调文字颜色 1 18" xfId="1802"/>
    <cellStyle name="40% - 强调文字颜色 1 18 2" xfId="30097"/>
    <cellStyle name="40% - 强调文字颜色 1 19" xfId="30098"/>
    <cellStyle name="40% - 强调文字颜色 1 2" xfId="121"/>
    <cellStyle name="40% - 强调文字颜色 1 2 10" xfId="30099"/>
    <cellStyle name="40% - 强调文字颜色 1 2 2" xfId="30102"/>
    <cellStyle name="40% - 强调文字颜色 1 2 2 2" xfId="10671"/>
    <cellStyle name="40% - 强调文字颜色 1 2 2 2 2" xfId="10673"/>
    <cellStyle name="40% - 强调文字颜色 1 2 2 2 3" xfId="10678"/>
    <cellStyle name="40% - 强调文字颜色 1 2 2 2 4" xfId="26926"/>
    <cellStyle name="40% - 强调文字颜色 1 2 2 3" xfId="30105"/>
    <cellStyle name="40% - 强调文字颜色 1 2 2 3 2" xfId="12952"/>
    <cellStyle name="40% - 强调文字颜色 1 2 2 4" xfId="30106"/>
    <cellStyle name="40% - 强调文字颜色 1 2 2 5" xfId="21257"/>
    <cellStyle name="40% - 强调文字颜色 1 2 2 6" xfId="6159"/>
    <cellStyle name="40% - 强调文字颜色 1 2 3" xfId="27126"/>
    <cellStyle name="40% - 强调文字颜色 1 2 3 2" xfId="22560"/>
    <cellStyle name="40% - 强调文字颜色 1 2 3 3" xfId="30107"/>
    <cellStyle name="40% - 强调文字颜色 1 2 4" xfId="30108"/>
    <cellStyle name="40% - 强调文字颜色 1 2 4 2" xfId="9659"/>
    <cellStyle name="40% - 强调文字颜色 1 2 4 2 2" xfId="9661"/>
    <cellStyle name="40% - 强调文字颜色 1 2 4 2 2 2" xfId="30110"/>
    <cellStyle name="40% - 强调文字颜色 1 2 4 2 2 2 2" xfId="30111"/>
    <cellStyle name="40% - 强调文字颜色 1 2 4 2 2 3" xfId="3794"/>
    <cellStyle name="40% - 强调文字颜色 1 2 4 2 3" xfId="18828"/>
    <cellStyle name="40% - 强调文字颜色 1 2 4 2 3 2" xfId="30112"/>
    <cellStyle name="40% - 强调文字颜色 1 2 4 2 4" xfId="30113"/>
    <cellStyle name="40% - 强调文字颜色 1 2 4 2 5" xfId="30116"/>
    <cellStyle name="40% - 强调文字颜色 1 2 4 3" xfId="30118"/>
    <cellStyle name="40% - 强调文字颜色 1 2 4 3 2" xfId="30119"/>
    <cellStyle name="40% - 强调文字颜色 1 2 4 3 2 2" xfId="30120"/>
    <cellStyle name="40% - 强调文字颜色 1 2 4 3 3" xfId="6167"/>
    <cellStyle name="40% - 强调文字颜色 1 2 4 4" xfId="23586"/>
    <cellStyle name="40% - 强调文字颜色 1 2 4 4 2" xfId="7477"/>
    <cellStyle name="40% - 强调文字颜色 1 2 4 5" xfId="1978"/>
    <cellStyle name="40% - 强调文字颜色 1 2 4 6" xfId="30121"/>
    <cellStyle name="40% - 强调文字颜色 1 2 4 7" xfId="30123"/>
    <cellStyle name="40% - 强调文字颜色 1 2 5" xfId="30125"/>
    <cellStyle name="40% - 强调文字颜色 1 2 5 2" xfId="30126"/>
    <cellStyle name="40% - 强调文字颜色 1 2 6" xfId="30127"/>
    <cellStyle name="40% - 强调文字颜色 1 2 6 2" xfId="23321"/>
    <cellStyle name="40% - 强调文字颜色 1 2 7" xfId="30128"/>
    <cellStyle name="40% - 强调文字颜色 1 2 7 2" xfId="9902"/>
    <cellStyle name="40% - 强调文字颜色 1 2 8" xfId="17827"/>
    <cellStyle name="40% - 强调文字颜色 1 2 9" xfId="17830"/>
    <cellStyle name="40% - 强调文字颜色 1 20" xfId="30088"/>
    <cellStyle name="40% - 强调文字颜色 1 21" xfId="30092"/>
    <cellStyle name="40% - 强调文字颜色 1 3" xfId="122"/>
    <cellStyle name="40% - 强调文字颜色 1 3 2" xfId="30131"/>
    <cellStyle name="40% - 强调文字颜色 1 3 2 2" xfId="25931"/>
    <cellStyle name="40% - 强调文字颜色 1 3 2 2 2" xfId="25933"/>
    <cellStyle name="40% - 强调文字颜色 1 3 2 2 3" xfId="30132"/>
    <cellStyle name="40% - 强调文字颜色 1 3 2 3" xfId="30133"/>
    <cellStyle name="40% - 强调文字颜色 1 3 2 3 2" xfId="30134"/>
    <cellStyle name="40% - 强调文字颜色 1 3 2 4" xfId="30135"/>
    <cellStyle name="40% - 强调文字颜色 1 3 2 4 2" xfId="21453"/>
    <cellStyle name="40% - 强调文字颜色 1 3 2 4 2 2" xfId="10944"/>
    <cellStyle name="40% - 强调文字颜色 1 3 2 4 2 2 2" xfId="10947"/>
    <cellStyle name="40% - 强调文字颜色 1 3 2 4 2 3" xfId="21455"/>
    <cellStyle name="40% - 强调文字颜色 1 3 2 4 3" xfId="3875"/>
    <cellStyle name="40% - 强调文字颜色 1 3 2 4 3 2" xfId="22225"/>
    <cellStyle name="40% - 强调文字颜色 1 3 2 4 4" xfId="22227"/>
    <cellStyle name="40% - 强调文字颜色 1 3 2 4 5" xfId="22230"/>
    <cellStyle name="40% - 强调文字颜色 1 3 2 5" xfId="30136"/>
    <cellStyle name="40% - 强调文字颜色 1 3 3" xfId="30138"/>
    <cellStyle name="40% - 强调文字颜色 1 3 3 2" xfId="22954"/>
    <cellStyle name="40% - 强调文字颜色 1 3 3 2 2" xfId="22957"/>
    <cellStyle name="40% - 强调文字颜色 1 3 3 3" xfId="1925"/>
    <cellStyle name="40% - 强调文字颜色 1 3 3 4" xfId="30139"/>
    <cellStyle name="40% - 强调文字颜色 1 3 4" xfId="30140"/>
    <cellStyle name="40% - 强调文字颜色 1 3 4 2" xfId="30141"/>
    <cellStyle name="40% - 强调文字颜色 1 3 4 2 2" xfId="30142"/>
    <cellStyle name="40% - 强调文字颜色 1 3 4 2 2 2" xfId="6072"/>
    <cellStyle name="40% - 强调文字颜色 1 3 4 2 3" xfId="30143"/>
    <cellStyle name="40% - 强调文字颜色 1 3 4 2 4" xfId="30146"/>
    <cellStyle name="40% - 强调文字颜色 1 3 4 3" xfId="8559"/>
    <cellStyle name="40% - 强调文字颜色 1 3 4 3 2" xfId="8562"/>
    <cellStyle name="40% - 强调文字颜色 1 3 4 4" xfId="30148"/>
    <cellStyle name="40% - 强调文字颜色 1 3 4 5" xfId="30149"/>
    <cellStyle name="40% - 强调文字颜色 1 3 4 6" xfId="30151"/>
    <cellStyle name="40% - 强调文字颜色 1 3 5" xfId="30154"/>
    <cellStyle name="40% - 强调文字颜色 1 3 6" xfId="30155"/>
    <cellStyle name="40% - 强调文字颜色 1 3 7" xfId="30156"/>
    <cellStyle name="40% - 强调文字颜色 1 3 8" xfId="30129"/>
    <cellStyle name="40% - 强调文字颜色 1 4" xfId="123"/>
    <cellStyle name="40% - 强调文字颜色 1 4 2" xfId="30158"/>
    <cellStyle name="40% - 强调文字颜色 1 4 2 2" xfId="30159"/>
    <cellStyle name="40% - 强调文字颜色 1 4 2 2 2" xfId="30160"/>
    <cellStyle name="40% - 强调文字颜色 1 4 2 2 3" xfId="30161"/>
    <cellStyle name="40% - 强调文字颜色 1 4 2 3" xfId="16450"/>
    <cellStyle name="40% - 强调文字颜色 1 4 2 3 2" xfId="30162"/>
    <cellStyle name="40% - 强调文字颜色 1 4 2 3 2 2" xfId="30163"/>
    <cellStyle name="40% - 强调文字颜色 1 4 2 3 2 2 2" xfId="30164"/>
    <cellStyle name="40% - 强调文字颜色 1 4 2 3 2 3" xfId="30165"/>
    <cellStyle name="40% - 强调文字颜色 1 4 2 3 3" xfId="30166"/>
    <cellStyle name="40% - 强调文字颜色 1 4 2 3 3 2" xfId="30167"/>
    <cellStyle name="40% - 强调文字颜色 1 4 2 3 4" xfId="11583"/>
    <cellStyle name="40% - 强调文字颜色 1 4 2 3 5" xfId="30168"/>
    <cellStyle name="40% - 强调文字颜色 1 4 2 3 6" xfId="30169"/>
    <cellStyle name="40% - 强调文字颜色 1 4 2 4" xfId="30171"/>
    <cellStyle name="40% - 强调文字颜色 1 4 3" xfId="30173"/>
    <cellStyle name="40% - 强调文字颜色 1 4 3 2" xfId="30174"/>
    <cellStyle name="40% - 强调文字颜色 1 4 3 3" xfId="30175"/>
    <cellStyle name="40% - 强调文字颜色 1 4 4" xfId="5090"/>
    <cellStyle name="40% - 强调文字颜色 1 4 4 2" xfId="30176"/>
    <cellStyle name="40% - 强调文字颜色 1 4 4 2 2" xfId="2566"/>
    <cellStyle name="40% - 强调文字颜色 1 4 4 2 2 2" xfId="2574"/>
    <cellStyle name="40% - 强调文字颜色 1 4 4 2 3" xfId="30177"/>
    <cellStyle name="40% - 强调文字颜色 1 4 4 3" xfId="30178"/>
    <cellStyle name="40% - 强调文字颜色 1 4 4 3 2" xfId="30179"/>
    <cellStyle name="40% - 强调文字颜色 1 4 4 4" xfId="8531"/>
    <cellStyle name="40% - 强调文字颜色 1 4 4 5" xfId="18045"/>
    <cellStyle name="40% - 强调文字颜色 1 4 4 6" xfId="15530"/>
    <cellStyle name="40% - 强调文字颜色 1 4 5" xfId="22992"/>
    <cellStyle name="40% - 强调文字颜色 1 4 6" xfId="30157"/>
    <cellStyle name="40% - 强调文字颜色 1 5" xfId="124"/>
    <cellStyle name="40% - 强调文字颜色 1 5 2" xfId="30180"/>
    <cellStyle name="40% - 强调文字颜色 1 5 2 2" xfId="26415"/>
    <cellStyle name="40% - 强调文字颜色 1 5 2 2 2" xfId="2002"/>
    <cellStyle name="40% - 强调文字颜色 1 5 2 2 2 2" xfId="1397"/>
    <cellStyle name="40% - 强调文字颜色 1 5 2 2 2 2 2" xfId="1704"/>
    <cellStyle name="40% - 强调文字颜色 1 5 2 2 2 3" xfId="26352"/>
    <cellStyle name="40% - 强调文字颜色 1 5 2 2 2 4" xfId="21306"/>
    <cellStyle name="40% - 强调文字颜色 1 5 2 2 3" xfId="24309"/>
    <cellStyle name="40% - 强调文字颜色 1 5 2 2 3 2" xfId="30181"/>
    <cellStyle name="40% - 强调文字颜色 1 5 2 2 4" xfId="24311"/>
    <cellStyle name="40% - 强调文字颜色 1 5 2 2 4 2" xfId="13829"/>
    <cellStyle name="40% - 强调文字颜色 1 5 2 2 5" xfId="20908"/>
    <cellStyle name="40% - 强调文字颜色 1 5 2 2 6" xfId="16176"/>
    <cellStyle name="40% - 强调文字颜色 1 5 2 2 7" xfId="16179"/>
    <cellStyle name="40% - 强调文字颜色 1 5 2 3" xfId="30182"/>
    <cellStyle name="40% - 强调文字颜色 1 5 2 3 2" xfId="4136"/>
    <cellStyle name="40% - 强调文字颜色 1 5 2 3 2 2" xfId="30183"/>
    <cellStyle name="40% - 强调文字颜色 1 5 2 3 2 2 2" xfId="30184"/>
    <cellStyle name="40% - 强调文字颜色 1 5 2 3 2 3" xfId="30185"/>
    <cellStyle name="40% - 强调文字颜色 1 5 2 3 3" xfId="30186"/>
    <cellStyle name="40% - 强调文字颜色 1 5 2 3 3 2" xfId="30188"/>
    <cellStyle name="40% - 强调文字颜色 1 5 2 3 4" xfId="30189"/>
    <cellStyle name="40% - 强调文字颜色 1 5 2 3 5" xfId="12009"/>
    <cellStyle name="40% - 强调文字颜色 1 5 2 3 6" xfId="30190"/>
    <cellStyle name="40% - 强调文字颜色 1 5 2 4" xfId="30192"/>
    <cellStyle name="40% - 强调文字颜色 1 5 2 4 2" xfId="30193"/>
    <cellStyle name="40% - 强调文字颜色 1 5 2 4 2 2" xfId="30194"/>
    <cellStyle name="40% - 强调文字颜色 1 5 2 4 2 2 2" xfId="30195"/>
    <cellStyle name="40% - 强调文字颜色 1 5 2 4 2 3" xfId="30196"/>
    <cellStyle name="40% - 强调文字颜色 1 5 2 4 3" xfId="30198"/>
    <cellStyle name="40% - 强调文字颜色 1 5 2 4 3 2" xfId="30199"/>
    <cellStyle name="40% - 强调文字颜色 1 5 2 4 4" xfId="19416"/>
    <cellStyle name="40% - 强调文字颜色 1 5 2 4 5" xfId="6150"/>
    <cellStyle name="40% - 强调文字颜色 1 5 2 5" xfId="11909"/>
    <cellStyle name="40% - 强调文字颜色 1 5 2 5 2" xfId="11916"/>
    <cellStyle name="40% - 强调文字颜色 1 5 2 5 2 2" xfId="11920"/>
    <cellStyle name="40% - 强调文字颜色 1 5 2 5 2 2 2" xfId="24291"/>
    <cellStyle name="40% - 强调文字颜色 1 5 2 5 2 3" xfId="22630"/>
    <cellStyle name="40% - 强调文字颜色 1 5 2 5 3" xfId="30200"/>
    <cellStyle name="40% - 强调文字颜色 1 5 2 5 3 2" xfId="30202"/>
    <cellStyle name="40% - 强调文字颜色 1 5 2 5 4" xfId="13578"/>
    <cellStyle name="40% - 强调文字颜色 1 5 2 5 5" xfId="13583"/>
    <cellStyle name="40% - 强调文字颜色 1 5 2 6" xfId="30204"/>
    <cellStyle name="40% - 强调文字颜色 1 5 2 6 2" xfId="30206"/>
    <cellStyle name="40% - 强调文字颜色 1 5 2 6 2 2" xfId="30208"/>
    <cellStyle name="40% - 强调文字颜色 1 5 2 6 2 2 2" xfId="30210"/>
    <cellStyle name="40% - 强调文字颜色 1 5 2 6 2 3" xfId="30212"/>
    <cellStyle name="40% - 强调文字颜色 1 5 2 6 3" xfId="30215"/>
    <cellStyle name="40% - 强调文字颜色 1 5 2 6 3 2" xfId="30217"/>
    <cellStyle name="40% - 强调文字颜色 1 5 2 6 4" xfId="30219"/>
    <cellStyle name="40% - 强调文字颜色 1 5 2 6 5" xfId="30221"/>
    <cellStyle name="40% - 强调文字颜色 1 5 2 7" xfId="30223"/>
    <cellStyle name="40% - 强调文字颜色 1 5 2 8" xfId="12937"/>
    <cellStyle name="40% - 强调文字颜色 1 5 3" xfId="30225"/>
    <cellStyle name="40% - 强调文字颜色 1 5 3 2" xfId="30226"/>
    <cellStyle name="40% - 强调文字颜色 1 5 3 2 2" xfId="30227"/>
    <cellStyle name="40% - 强调文字颜色 1 5 3 2 2 2" xfId="30228"/>
    <cellStyle name="40% - 强调文字颜色 1 5 3 2 3" xfId="22235"/>
    <cellStyle name="40% - 强调文字颜色 1 5 3 2 4" xfId="30229"/>
    <cellStyle name="40% - 强调文字颜色 1 5 3 3" xfId="30230"/>
    <cellStyle name="40% - 强调文字颜色 1 5 3 3 2" xfId="17685"/>
    <cellStyle name="40% - 强调文字颜色 1 5 3 4" xfId="30231"/>
    <cellStyle name="40% - 强调文字颜色 1 5 3 5" xfId="16841"/>
    <cellStyle name="40% - 强调文字颜色 1 5 3 6" xfId="30232"/>
    <cellStyle name="40% - 强调文字颜色 1 5 4" xfId="30234"/>
    <cellStyle name="40% - 强调文字颜色 1 5 5" xfId="12607"/>
    <cellStyle name="40% - 强调文字颜色 1 5 6" xfId="22881"/>
    <cellStyle name="40% - 强调文字颜色 1 6" xfId="125"/>
    <cellStyle name="40% - 强调文字颜色 1 6 10" xfId="30236"/>
    <cellStyle name="40% - 强调文字颜色 1 6 11" xfId="30237"/>
    <cellStyle name="40% - 强调文字颜色 1 6 12" xfId="30235"/>
    <cellStyle name="40% - 强调文字颜色 1 6 2" xfId="16906"/>
    <cellStyle name="40% - 强调文字颜色 1 6 2 10" xfId="30238"/>
    <cellStyle name="40% - 强调文字颜色 1 6 2 2" xfId="30240"/>
    <cellStyle name="40% - 强调文字颜色 1 6 2 2 2" xfId="2029"/>
    <cellStyle name="40% - 强调文字颜色 1 6 2 2 2 2" xfId="2042"/>
    <cellStyle name="40% - 强调文字颜色 1 6 2 2 2 2 2" xfId="2046"/>
    <cellStyle name="40% - 强调文字颜色 1 6 2 2 2 2 2 2" xfId="19174"/>
    <cellStyle name="40% - 强调文字颜色 1 6 2 2 2 2 2 2 2" xfId="19177"/>
    <cellStyle name="40% - 强调文字颜色 1 6 2 2 2 2 2 3" xfId="30241"/>
    <cellStyle name="40% - 强调文字颜色 1 6 2 2 2 2 3" xfId="30242"/>
    <cellStyle name="40% - 强调文字颜色 1 6 2 2 2 2 3 2" xfId="30243"/>
    <cellStyle name="40% - 强调文字颜色 1 6 2 2 2 2 4" xfId="30244"/>
    <cellStyle name="40% - 强调文字颜色 1 6 2 2 2 2 4 2" xfId="30245"/>
    <cellStyle name="40% - 强调文字颜色 1 6 2 2 2 2 5" xfId="30246"/>
    <cellStyle name="40% - 强调文字颜色 1 6 2 2 2 2 6" xfId="30247"/>
    <cellStyle name="40% - 强调文字颜色 1 6 2 2 2 3" xfId="18012"/>
    <cellStyle name="40% - 强调文字颜色 1 6 2 2 2 3 2" xfId="22394"/>
    <cellStyle name="40% - 强调文字颜色 1 6 2 2 2 3 2 2" xfId="5809"/>
    <cellStyle name="40% - 强调文字颜色 1 6 2 2 2 3 3" xfId="25975"/>
    <cellStyle name="40% - 强调文字颜色 1 6 2 2 2 4" xfId="18015"/>
    <cellStyle name="40% - 强调文字颜色 1 6 2 2 2 4 2" xfId="22398"/>
    <cellStyle name="40% - 强调文字颜色 1 6 2 2 2 5" xfId="22400"/>
    <cellStyle name="40% - 强调文字颜色 1 6 2 2 2 5 2" xfId="30250"/>
    <cellStyle name="40% - 强调文字颜色 1 6 2 2 2 6" xfId="16985"/>
    <cellStyle name="40% - 强调文字颜色 1 6 2 2 2 7" xfId="30251"/>
    <cellStyle name="40% - 强调文字颜色 1 6 2 2 2 8" xfId="30253"/>
    <cellStyle name="40% - 强调文字颜色 1 6 2 2 3" xfId="30254"/>
    <cellStyle name="40% - 强调文字颜色 1 6 2 2 3 2" xfId="30255"/>
    <cellStyle name="40% - 强调文字颜色 1 6 2 2 3 2 2" xfId="28477"/>
    <cellStyle name="40% - 强调文字颜色 1 6 2 2 3 2 2 2" xfId="4177"/>
    <cellStyle name="40% - 强调文字颜色 1 6 2 2 3 2 3" xfId="6379"/>
    <cellStyle name="40% - 强调文字颜色 1 6 2 2 3 3" xfId="30256"/>
    <cellStyle name="40% - 强调文字颜色 1 6 2 2 3 3 2" xfId="23887"/>
    <cellStyle name="40% - 强调文字颜色 1 6 2 2 3 4" xfId="30257"/>
    <cellStyle name="40% - 强调文字颜色 1 6 2 2 3 4 2" xfId="30258"/>
    <cellStyle name="40% - 强调文字颜色 1 6 2 2 3 5" xfId="7715"/>
    <cellStyle name="40% - 强调文字颜色 1 6 2 2 3 6" xfId="30259"/>
    <cellStyle name="40% - 强调文字颜色 1 6 2 2 4" xfId="30261"/>
    <cellStyle name="40% - 强调文字颜色 1 6 2 2 4 2" xfId="10829"/>
    <cellStyle name="40% - 强调文字颜色 1 6 2 2 4 2 2" xfId="10830"/>
    <cellStyle name="40% - 强调文字颜色 1 6 2 2 4 3" xfId="30262"/>
    <cellStyle name="40% - 强调文字颜色 1 6 2 2 5" xfId="30263"/>
    <cellStyle name="40% - 强调文字颜色 1 6 2 2 5 2" xfId="30264"/>
    <cellStyle name="40% - 强调文字颜色 1 6 2 2 6" xfId="9090"/>
    <cellStyle name="40% - 强调文字颜色 1 6 2 2 6 2" xfId="30266"/>
    <cellStyle name="40% - 强调文字颜色 1 6 2 2 7" xfId="30267"/>
    <cellStyle name="40% - 强调文字颜色 1 6 2 2 8" xfId="30268"/>
    <cellStyle name="40% - 强调文字颜色 1 6 2 2 9" xfId="23491"/>
    <cellStyle name="40% - 强调文字颜色 1 6 2 3" xfId="30269"/>
    <cellStyle name="40% - 强调文字颜色 1 6 2 3 2" xfId="30270"/>
    <cellStyle name="40% - 强调文字颜色 1 6 2 3 2 2" xfId="11962"/>
    <cellStyle name="40% - 强调文字颜色 1 6 2 3 2 2 2" xfId="24867"/>
    <cellStyle name="40% - 强调文字颜色 1 6 2 3 2 2 2 2" xfId="30271"/>
    <cellStyle name="40% - 强调文字颜色 1 6 2 3 2 2 3" xfId="12314"/>
    <cellStyle name="40% - 强调文字颜色 1 6 2 3 2 3" xfId="30273"/>
    <cellStyle name="40% - 强调文字颜色 1 6 2 3 2 3 2" xfId="27679"/>
    <cellStyle name="40% - 强调文字颜色 1 6 2 3 2 4" xfId="18024"/>
    <cellStyle name="40% - 强调文字颜色 1 6 2 3 2 4 2" xfId="27688"/>
    <cellStyle name="40% - 强调文字颜色 1 6 2 3 2 5" xfId="30274"/>
    <cellStyle name="40% - 强调文字颜色 1 6 2 3 2 6" xfId="30275"/>
    <cellStyle name="40% - 强调文字颜色 1 6 2 3 3" xfId="30277"/>
    <cellStyle name="40% - 强调文字颜色 1 6 2 3 3 2" xfId="30278"/>
    <cellStyle name="40% - 强调文字颜色 1 6 2 3 3 2 2" xfId="30279"/>
    <cellStyle name="40% - 强调文字颜色 1 6 2 3 3 3" xfId="8553"/>
    <cellStyle name="40% - 强调文字颜色 1 6 2 3 4" xfId="30280"/>
    <cellStyle name="40% - 强调文字颜色 1 6 2 3 4 2" xfId="30281"/>
    <cellStyle name="40% - 强调文字颜色 1 6 2 3 5" xfId="30282"/>
    <cellStyle name="40% - 强调文字颜色 1 6 2 3 5 2" xfId="25876"/>
    <cellStyle name="40% - 强调文字颜色 1 6 2 3 6" xfId="30283"/>
    <cellStyle name="40% - 强调文字颜色 1 6 2 3 7" xfId="30284"/>
    <cellStyle name="40% - 强调文字颜色 1 6 2 3 8" xfId="25874"/>
    <cellStyle name="40% - 强调文字颜色 1 6 2 4" xfId="30285"/>
    <cellStyle name="40% - 强调文字颜色 1 6 2 4 2" xfId="11837"/>
    <cellStyle name="40% - 强调文字颜色 1 6 2 4 2 2" xfId="11840"/>
    <cellStyle name="40% - 强调文字颜色 1 6 2 4 2 2 2" xfId="11843"/>
    <cellStyle name="40% - 强调文字颜色 1 6 2 4 2 3" xfId="11846"/>
    <cellStyle name="40% - 强调文字颜色 1 6 2 4 3" xfId="30286"/>
    <cellStyle name="40% - 强调文字颜色 1 6 2 4 3 2" xfId="30287"/>
    <cellStyle name="40% - 强调文字颜色 1 6 2 4 4" xfId="30288"/>
    <cellStyle name="40% - 强调文字颜色 1 6 2 4 4 2" xfId="30289"/>
    <cellStyle name="40% - 强调文字颜色 1 6 2 4 5" xfId="30290"/>
    <cellStyle name="40% - 强调文字颜色 1 6 2 4 6" xfId="9551"/>
    <cellStyle name="40% - 强调文字颜色 1 6 2 5" xfId="14459"/>
    <cellStyle name="40% - 强调文字颜色 1 6 2 5 2" xfId="14463"/>
    <cellStyle name="40% - 强调文字颜色 1 6 2 5 2 2" xfId="30291"/>
    <cellStyle name="40% - 强调文字颜色 1 6 2 5 3" xfId="30293"/>
    <cellStyle name="40% - 强调文字颜色 1 6 2 6" xfId="14466"/>
    <cellStyle name="40% - 强调文字颜色 1 6 2 6 2" xfId="14469"/>
    <cellStyle name="40% - 强调文字颜色 1 6 2 7" xfId="14472"/>
    <cellStyle name="40% - 强调文字颜色 1 6 2 7 2" xfId="30295"/>
    <cellStyle name="40% - 强调文字颜色 1 6 2 8" xfId="9343"/>
    <cellStyle name="40% - 强调文字颜色 1 6 2 9" xfId="30297"/>
    <cellStyle name="40% - 强调文字颜色 1 6 3" xfId="30299"/>
    <cellStyle name="40% - 强调文字颜色 1 6 3 2" xfId="5169"/>
    <cellStyle name="40% - 强调文字颜色 1 6 3 2 2" xfId="9968"/>
    <cellStyle name="40% - 强调文字颜色 1 6 3 2 2 2" xfId="30300"/>
    <cellStyle name="40% - 强调文字颜色 1 6 3 2 2 2 2" xfId="30301"/>
    <cellStyle name="40% - 强调文字颜色 1 6 3 2 2 2 2 2" xfId="25211"/>
    <cellStyle name="40% - 强调文字颜色 1 6 3 2 2 2 3" xfId="12782"/>
    <cellStyle name="40% - 强调文字颜色 1 6 3 2 2 3" xfId="9823"/>
    <cellStyle name="40% - 强调文字颜色 1 6 3 2 2 3 2" xfId="30303"/>
    <cellStyle name="40% - 强调文字颜色 1 6 3 2 2 4" xfId="18963"/>
    <cellStyle name="40% - 强调文字颜色 1 6 3 2 2 4 2" xfId="30306"/>
    <cellStyle name="40% - 强调文字颜色 1 6 3 2 2 5" xfId="9807"/>
    <cellStyle name="40% - 强调文字颜色 1 6 3 2 2 6" xfId="30307"/>
    <cellStyle name="40% - 强调文字颜色 1 6 3 2 3" xfId="23460"/>
    <cellStyle name="40% - 强调文字颜色 1 6 3 2 3 2" xfId="23462"/>
    <cellStyle name="40% - 强调文字颜色 1 6 3 2 3 2 2" xfId="30311"/>
    <cellStyle name="40% - 强调文字颜色 1 6 3 2 3 3" xfId="11209"/>
    <cellStyle name="40% - 强调文字颜色 1 6 3 2 4" xfId="23464"/>
    <cellStyle name="40% - 强调文字颜色 1 6 3 2 4 2" xfId="23466"/>
    <cellStyle name="40% - 强调文字颜色 1 6 3 2 5" xfId="21395"/>
    <cellStyle name="40% - 强调文字颜色 1 6 3 2 5 2" xfId="18421"/>
    <cellStyle name="40% - 强调文字颜色 1 6 3 2 6" xfId="23468"/>
    <cellStyle name="40% - 强调文字颜色 1 6 3 2 7" xfId="30312"/>
    <cellStyle name="40% - 强调文字颜色 1 6 3 2 8" xfId="30313"/>
    <cellStyle name="40% - 强调文字颜色 1 6 3 3" xfId="19985"/>
    <cellStyle name="40% - 强调文字颜色 1 6 3 3 2" xfId="19987"/>
    <cellStyle name="40% - 强调文字颜色 1 6 3 3 2 2" xfId="30314"/>
    <cellStyle name="40% - 强调文字颜色 1 6 3 3 2 2 2" xfId="30316"/>
    <cellStyle name="40% - 强调文字颜色 1 6 3 3 2 3" xfId="30317"/>
    <cellStyle name="40% - 强调文字颜色 1 6 3 3 3" xfId="30318"/>
    <cellStyle name="40% - 强调文字颜色 1 6 3 3 3 2" xfId="23792"/>
    <cellStyle name="40% - 强调文字颜色 1 6 3 3 4" xfId="9469"/>
    <cellStyle name="40% - 强调文字颜色 1 6 3 3 4 2" xfId="9471"/>
    <cellStyle name="40% - 强调文字颜色 1 6 3 3 5" xfId="30319"/>
    <cellStyle name="40% - 强调文字颜色 1 6 3 3 6" xfId="8345"/>
    <cellStyle name="40% - 强调文字颜色 1 6 3 4" xfId="5274"/>
    <cellStyle name="40% - 强调文字颜色 1 6 3 4 2" xfId="30320"/>
    <cellStyle name="40% - 强调文字颜色 1 6 3 4 2 2" xfId="30322"/>
    <cellStyle name="40% - 强调文字颜色 1 6 3 4 3" xfId="30323"/>
    <cellStyle name="40% - 强调文字颜色 1 6 3 5" xfId="30324"/>
    <cellStyle name="40% - 强调文字颜色 1 6 3 5 2" xfId="5086"/>
    <cellStyle name="40% - 强调文字颜色 1 6 3 6" xfId="23714"/>
    <cellStyle name="40% - 强调文字颜色 1 6 3 6 2" xfId="23717"/>
    <cellStyle name="40% - 强调文字颜色 1 6 3 7" xfId="5171"/>
    <cellStyle name="40% - 强调文字颜色 1 6 3 8" xfId="30326"/>
    <cellStyle name="40% - 强调文字颜色 1 6 3 9" xfId="30328"/>
    <cellStyle name="40% - 强调文字颜色 1 6 4" xfId="30329"/>
    <cellStyle name="40% - 强调文字颜色 1 6 4 2" xfId="14412"/>
    <cellStyle name="40% - 强调文字颜色 1 6 4 2 2" xfId="14414"/>
    <cellStyle name="40% - 强调文字颜色 1 6 4 2 2 2" xfId="30330"/>
    <cellStyle name="40% - 强调文字颜色 1 6 4 2 2 2 2" xfId="2762"/>
    <cellStyle name="40% - 强调文字颜色 1 6 4 2 2 3" xfId="21906"/>
    <cellStyle name="40% - 强调文字颜色 1 6 4 2 3" xfId="30331"/>
    <cellStyle name="40% - 强调文字颜色 1 6 4 2 3 2" xfId="30332"/>
    <cellStyle name="40% - 强调文字颜色 1 6 4 2 4" xfId="25438"/>
    <cellStyle name="40% - 强调文字颜色 1 6 4 2 4 2" xfId="21737"/>
    <cellStyle name="40% - 强调文字颜色 1 6 4 2 5" xfId="30333"/>
    <cellStyle name="40% - 强调文字颜色 1 6 4 2 6" xfId="30334"/>
    <cellStyle name="40% - 强调文字颜色 1 6 4 3" xfId="30336"/>
    <cellStyle name="40% - 强调文字颜色 1 6 4 3 2" xfId="30337"/>
    <cellStyle name="40% - 强调文字颜色 1 6 4 3 2 2" xfId="30338"/>
    <cellStyle name="40% - 强调文字颜色 1 6 4 3 3" xfId="30339"/>
    <cellStyle name="40% - 强调文字颜色 1 6 4 4" xfId="30340"/>
    <cellStyle name="40% - 强调文字颜色 1 6 4 4 2" xfId="30341"/>
    <cellStyle name="40% - 强调文字颜色 1 6 4 5" xfId="23357"/>
    <cellStyle name="40% - 强调文字颜色 1 6 4 5 2" xfId="30342"/>
    <cellStyle name="40% - 强调文字颜色 1 6 4 6" xfId="22937"/>
    <cellStyle name="40% - 强调文字颜色 1 6 4 7" xfId="11520"/>
    <cellStyle name="40% - 强调文字颜色 1 6 4 8" xfId="11555"/>
    <cellStyle name="40% - 强调文字颜色 1 6 5" xfId="30344"/>
    <cellStyle name="40% - 强调文字颜色 1 6 5 2" xfId="30345"/>
    <cellStyle name="40% - 强调文字颜色 1 6 5 2 2" xfId="30346"/>
    <cellStyle name="40% - 强调文字颜色 1 6 5 2 2 2" xfId="8456"/>
    <cellStyle name="40% - 强调文字颜色 1 6 5 2 3" xfId="30347"/>
    <cellStyle name="40% - 强调文字颜色 1 6 5 3" xfId="30348"/>
    <cellStyle name="40% - 强调文字颜色 1 6 5 3 2" xfId="21799"/>
    <cellStyle name="40% - 强调文字颜色 1 6 5 4" xfId="30349"/>
    <cellStyle name="40% - 强调文字颜色 1 6 5 4 2" xfId="30350"/>
    <cellStyle name="40% - 强调文字颜色 1 6 5 5" xfId="30351"/>
    <cellStyle name="40% - 强调文字颜色 1 6 5 6" xfId="30353"/>
    <cellStyle name="40% - 强调文字颜色 1 6 6" xfId="30355"/>
    <cellStyle name="40% - 强调文字颜色 1 6 6 2" xfId="30356"/>
    <cellStyle name="40% - 强调文字颜色 1 6 6 2 2" xfId="16331"/>
    <cellStyle name="40% - 强调文字颜色 1 6 6 3" xfId="16026"/>
    <cellStyle name="40% - 强调文字颜色 1 6 7" xfId="30357"/>
    <cellStyle name="40% - 强调文字颜色 1 6 7 2" xfId="937"/>
    <cellStyle name="40% - 强调文字颜色 1 6 8" xfId="30358"/>
    <cellStyle name="40% - 强调文字颜色 1 6 8 2" xfId="30359"/>
    <cellStyle name="40% - 强调文字颜色 1 6 9" xfId="30360"/>
    <cellStyle name="40% - 强调文字颜色 1 7" xfId="7972"/>
    <cellStyle name="40% - 强调文字颜色 1 7 2" xfId="7974"/>
    <cellStyle name="40% - 强调文字颜色 1 7 2 2" xfId="9862"/>
    <cellStyle name="40% - 强调文字颜色 1 7 2 2 2" xfId="9636"/>
    <cellStyle name="40% - 强调文字颜色 1 7 2 2 3" xfId="30361"/>
    <cellStyle name="40% - 强调文字颜色 1 7 2 3" xfId="30362"/>
    <cellStyle name="40% - 强调文字颜色 1 7 2 4" xfId="18886"/>
    <cellStyle name="40% - 强调文字颜色 1 7 3" xfId="23566"/>
    <cellStyle name="40% - 强调文字颜色 1 7 3 2" xfId="30363"/>
    <cellStyle name="40% - 强调文字颜色 1 7 3 3" xfId="30364"/>
    <cellStyle name="40% - 强调文字颜色 1 7 4" xfId="30365"/>
    <cellStyle name="40% - 强调文字颜色 1 7 5" xfId="30366"/>
    <cellStyle name="40% - 强调文字颜色 1 8" xfId="30367"/>
    <cellStyle name="40% - 强调文字颜色 1 8 2" xfId="30368"/>
    <cellStyle name="40% - 强调文字颜色 1 8 2 2" xfId="30370"/>
    <cellStyle name="40% - 强调文字颜色 1 8 3" xfId="23568"/>
    <cellStyle name="40% - 强调文字颜色 1 8 4" xfId="30371"/>
    <cellStyle name="40% - 强调文字颜色 1 9" xfId="30372"/>
    <cellStyle name="40% - 强调文字颜色 1 9 2" xfId="17771"/>
    <cellStyle name="40% - 强调文字颜色 1 9 2 2" xfId="17774"/>
    <cellStyle name="40% - 强调文字颜色 1 9 2 2 2" xfId="30373"/>
    <cellStyle name="40% - 强调文字颜色 1 9 2 2 3" xfId="8211"/>
    <cellStyle name="40% - 强调文字颜色 1 9 2 3" xfId="7652"/>
    <cellStyle name="40% - 强调文字颜色 1 9 2 4" xfId="15290"/>
    <cellStyle name="40% - 强调文字颜色 1 9 3" xfId="9994"/>
    <cellStyle name="40% - 强调文字颜色 1 9 3 2" xfId="17777"/>
    <cellStyle name="40% - 强调文字颜色 1 9 3 3" xfId="27999"/>
    <cellStyle name="40% - 强调文字颜色 1 9 4" xfId="17779"/>
    <cellStyle name="40% - 强调文字颜色 1 9 4 2" xfId="28007"/>
    <cellStyle name="40% - 强调文字颜色 1 9 5" xfId="11626"/>
    <cellStyle name="40% - 强调文字颜色 1 9 6" xfId="30375"/>
    <cellStyle name="40% - 强调文字颜色 1 9 7" xfId="30377"/>
    <cellStyle name="40% - 强调文字颜色 2 10" xfId="16148"/>
    <cellStyle name="40% - 强调文字颜色 2 10 2" xfId="16151"/>
    <cellStyle name="40% - 强调文字颜色 2 10 2 2" xfId="29589"/>
    <cellStyle name="40% - 强调文字颜色 2 10 3" xfId="30379"/>
    <cellStyle name="40% - 强调文字颜色 2 10 4" xfId="5213"/>
    <cellStyle name="40% - 强调文字颜色 2 11" xfId="16154"/>
    <cellStyle name="40% - 强调文字颜色 2 11 2" xfId="16159"/>
    <cellStyle name="40% - 强调文字颜色 2 11 2 2" xfId="29663"/>
    <cellStyle name="40% - 强调文字颜色 2 11 2 2 2" xfId="22574"/>
    <cellStyle name="40% - 强调文字颜色 2 11 2 2 3" xfId="18781"/>
    <cellStyle name="40% - 强调文字颜色 2 11 2 3" xfId="13329"/>
    <cellStyle name="40% - 强调文字颜色 2 11 2 4" xfId="17983"/>
    <cellStyle name="40% - 强调文字颜色 2 11 3" xfId="21705"/>
    <cellStyle name="40% - 强调文字颜色 2 11 3 2" xfId="21707"/>
    <cellStyle name="40% - 强调文字颜色 2 11 3 3" xfId="30381"/>
    <cellStyle name="40% - 强调文字颜色 2 11 4" xfId="18959"/>
    <cellStyle name="40% - 强调文字颜色 2 11 5" xfId="21709"/>
    <cellStyle name="40% - 强调文字颜色 2 11 6" xfId="13818"/>
    <cellStyle name="40% - 强调文字颜色 2 12" xfId="16163"/>
    <cellStyle name="40% - 强调文字颜色 2 12 2" xfId="30382"/>
    <cellStyle name="40% - 强调文字颜色 2 12 2 2" xfId="30383"/>
    <cellStyle name="40% - 强调文字颜色 2 12 2 2 2" xfId="30384"/>
    <cellStyle name="40% - 强调文字颜色 2 12 2 2 3" xfId="30385"/>
    <cellStyle name="40% - 强调文字颜色 2 12 2 3" xfId="23561"/>
    <cellStyle name="40% - 强调文字颜色 2 12 2 4" xfId="30386"/>
    <cellStyle name="40% - 强调文字颜色 2 12 3" xfId="12965"/>
    <cellStyle name="40% - 强调文字颜色 2 12 3 2" xfId="12968"/>
    <cellStyle name="40% - 强调文字颜色 2 12 3 3" xfId="28944"/>
    <cellStyle name="40% - 强调文字颜色 2 12 4" xfId="665"/>
    <cellStyle name="40% - 强调文字颜色 2 12 5" xfId="666"/>
    <cellStyle name="40% - 强调文字颜色 2 12 6" xfId="685"/>
    <cellStyle name="40% - 强调文字颜色 2 13" xfId="25922"/>
    <cellStyle name="40% - 强调文字颜色 2 13 2" xfId="30387"/>
    <cellStyle name="40% - 强调文字颜色 2 13 2 2" xfId="1395"/>
    <cellStyle name="40% - 强调文字颜色 2 13 2 2 2" xfId="30388"/>
    <cellStyle name="40% - 强调文字颜色 2 13 2 3" xfId="30389"/>
    <cellStyle name="40% - 强调文字颜色 2 13 2 4" xfId="28306"/>
    <cellStyle name="40% - 强调文字颜色 2 13 3" xfId="2408"/>
    <cellStyle name="40% - 强调文字颜色 2 13 3 2" xfId="16223"/>
    <cellStyle name="40% - 强调文字颜色 2 13 4" xfId="12724"/>
    <cellStyle name="40% - 强调文字颜色 2 13 5" xfId="6620"/>
    <cellStyle name="40% - 强调文字颜色 2 13 6" xfId="19946"/>
    <cellStyle name="40% - 强调文字颜色 2 14" xfId="30390"/>
    <cellStyle name="40% - 强调文字颜色 2 14 2" xfId="30391"/>
    <cellStyle name="40% - 强调文字颜色 2 14 2 2" xfId="30392"/>
    <cellStyle name="40% - 强调文字颜色 2 14 2 2 2" xfId="30393"/>
    <cellStyle name="40% - 强调文字颜色 2 14 2 3" xfId="30394"/>
    <cellStyle name="40% - 强调文字颜色 2 14 2 4" xfId="28319"/>
    <cellStyle name="40% - 强调文字颜色 2 14 3" xfId="7807"/>
    <cellStyle name="40% - 强调文字颜色 2 14 3 2" xfId="7811"/>
    <cellStyle name="40% - 强调文字颜色 2 14 4" xfId="30395"/>
    <cellStyle name="40% - 强调文字颜色 2 14 5" xfId="10422"/>
    <cellStyle name="40% - 强调文字颜色 2 14 6" xfId="30396"/>
    <cellStyle name="40% - 强调文字颜色 2 15" xfId="30397"/>
    <cellStyle name="40% - 强调文字颜色 2 15 2" xfId="30399"/>
    <cellStyle name="40% - 强调文字颜色 2 15 3" xfId="3414"/>
    <cellStyle name="40% - 强调文字颜色 2 16" xfId="1458"/>
    <cellStyle name="40% - 强调文字颜色 2 16 2" xfId="30400"/>
    <cellStyle name="40% - 强调文字颜色 2 16 3" xfId="30401"/>
    <cellStyle name="40% - 强调文字颜色 2 17" xfId="30402"/>
    <cellStyle name="40% - 强调文字颜色 2 17 2" xfId="14251"/>
    <cellStyle name="40% - 强调文字颜色 2 17 3" xfId="30403"/>
    <cellStyle name="40% - 强调文字颜色 2 18" xfId="9829"/>
    <cellStyle name="40% - 强调文字颜色 2 18 2" xfId="30404"/>
    <cellStyle name="40% - 强调文字颜色 2 19" xfId="9839"/>
    <cellStyle name="40% - 强调文字颜色 2 2" xfId="126"/>
    <cellStyle name="40% - 强调文字颜色 2 2 10" xfId="30405"/>
    <cellStyle name="40% - 强调文字颜色 2 2 2" xfId="30407"/>
    <cellStyle name="40% - 强调文字颜色 2 2 2 2" xfId="30410"/>
    <cellStyle name="40% - 强调文字颜色 2 2 2 2 2" xfId="30413"/>
    <cellStyle name="40% - 强调文字颜色 2 2 2 2 3" xfId="30415"/>
    <cellStyle name="40% - 强调文字颜色 2 2 2 2 4" xfId="7050"/>
    <cellStyle name="40% - 强调文字颜色 2 2 2 3" xfId="30417"/>
    <cellStyle name="40% - 强调文字颜色 2 2 2 3 2" xfId="18076"/>
    <cellStyle name="40% - 强调文字颜色 2 2 2 4" xfId="20685"/>
    <cellStyle name="40% - 强调文字颜色 2 2 2 5" xfId="30419"/>
    <cellStyle name="40% - 强调文字颜色 2 2 2 6" xfId="30421"/>
    <cellStyle name="40% - 强调文字颜色 2 2 3" xfId="30423"/>
    <cellStyle name="40% - 强调文字颜色 2 2 3 2" xfId="30424"/>
    <cellStyle name="40% - 强调文字颜色 2 2 3 3" xfId="30425"/>
    <cellStyle name="40% - 强调文字颜色 2 2 4" xfId="30426"/>
    <cellStyle name="40% - 强调文字颜色 2 2 4 2" xfId="15160"/>
    <cellStyle name="40% - 强调文字颜色 2 2 4 2 2" xfId="15168"/>
    <cellStyle name="40% - 强调文字颜色 2 2 4 2 2 2" xfId="15173"/>
    <cellStyle name="40% - 强调文字颜色 2 2 4 2 2 2 2" xfId="21469"/>
    <cellStyle name="40% - 强调文字颜色 2 2 4 2 2 3" xfId="21473"/>
    <cellStyle name="40% - 强调文字颜色 2 2 4 2 3" xfId="15179"/>
    <cellStyle name="40% - 强调文字颜色 2 2 4 2 3 2" xfId="20304"/>
    <cellStyle name="40% - 强调文字颜色 2 2 4 2 4" xfId="3947"/>
    <cellStyle name="40% - 强调文字颜色 2 2 4 2 5" xfId="22926"/>
    <cellStyle name="40% - 强调文字颜色 2 2 4 3" xfId="30427"/>
    <cellStyle name="40% - 强调文字颜色 2 2 4 3 2" xfId="30428"/>
    <cellStyle name="40% - 强调文字颜色 2 2 4 3 2 2" xfId="30430"/>
    <cellStyle name="40% - 强调文字颜色 2 2 4 3 3" xfId="15643"/>
    <cellStyle name="40% - 强调文字颜色 2 2 4 4" xfId="30431"/>
    <cellStyle name="40% - 强调文字颜色 2 2 4 4 2" xfId="30432"/>
    <cellStyle name="40% - 强调文字颜色 2 2 4 5" xfId="30433"/>
    <cellStyle name="40% - 强调文字颜色 2 2 4 6" xfId="30434"/>
    <cellStyle name="40% - 强调文字颜色 2 2 5" xfId="30435"/>
    <cellStyle name="40% - 强调文字颜色 2 2 5 2" xfId="30436"/>
    <cellStyle name="40% - 强调文字颜色 2 2 6" xfId="12037"/>
    <cellStyle name="40% - 强调文字颜色 2 2 6 2" xfId="30437"/>
    <cellStyle name="40% - 强调文字颜色 2 2 7" xfId="8730"/>
    <cellStyle name="40% - 强调文字颜色 2 2 7 2" xfId="20676"/>
    <cellStyle name="40% - 强调文字颜色 2 2 8" xfId="20679"/>
    <cellStyle name="40% - 强调文字颜色 2 2 9" xfId="20683"/>
    <cellStyle name="40% - 强调文字颜色 2 20" xfId="30398"/>
    <cellStyle name="40% - 强调文字颜色 2 21" xfId="1457"/>
    <cellStyle name="40% - 强调文字颜色 2 3" xfId="127"/>
    <cellStyle name="40% - 强调文字颜色 2 3 2" xfId="7126"/>
    <cellStyle name="40% - 强调文字颜色 2 3 2 2" xfId="4493"/>
    <cellStyle name="40% - 强调文字颜色 2 3 2 2 2" xfId="19656"/>
    <cellStyle name="40% - 强调文字颜色 2 3 2 2 3" xfId="19658"/>
    <cellStyle name="40% - 强调文字颜色 2 3 2 3" xfId="30438"/>
    <cellStyle name="40% - 强调文字颜色 2 3 2 3 2" xfId="30439"/>
    <cellStyle name="40% - 强调文字颜色 2 3 2 4" xfId="30440"/>
    <cellStyle name="40% - 强调文字颜色 2 3 2 4 2" xfId="5750"/>
    <cellStyle name="40% - 强调文字颜色 2 3 2 4 2 2" xfId="30441"/>
    <cellStyle name="40% - 强调文字颜色 2 3 2 4 2 2 2" xfId="30442"/>
    <cellStyle name="40% - 强调文字颜色 2 3 2 4 2 3" xfId="30443"/>
    <cellStyle name="40% - 强调文字颜色 2 3 2 4 3" xfId="30444"/>
    <cellStyle name="40% - 强调文字颜色 2 3 2 4 3 2" xfId="30445"/>
    <cellStyle name="40% - 强调文字颜色 2 3 2 4 4" xfId="2633"/>
    <cellStyle name="40% - 强调文字颜色 2 3 2 4 5" xfId="7039"/>
    <cellStyle name="40% - 强调文字颜色 2 3 2 5" xfId="30446"/>
    <cellStyle name="40% - 强调文字颜色 2 3 3" xfId="19470"/>
    <cellStyle name="40% - 强调文字颜色 2 3 3 2" xfId="19472"/>
    <cellStyle name="40% - 强调文字颜色 2 3 3 2 2" xfId="30447"/>
    <cellStyle name="40% - 强调文字颜色 2 3 3 3" xfId="30450"/>
    <cellStyle name="40% - 强调文字颜色 2 3 3 4" xfId="30451"/>
    <cellStyle name="40% - 强调文字颜色 2 3 4" xfId="19475"/>
    <cellStyle name="40% - 强调文字颜色 2 3 4 2" xfId="30452"/>
    <cellStyle name="40% - 强调文字颜色 2 3 4 2 2" xfId="30453"/>
    <cellStyle name="40% - 强调文字颜色 2 3 4 2 2 2" xfId="29914"/>
    <cellStyle name="40% - 强调文字颜色 2 3 4 2 3" xfId="30455"/>
    <cellStyle name="40% - 强调文字颜色 2 3 4 2 4" xfId="30458"/>
    <cellStyle name="40% - 强调文字颜色 2 3 4 3" xfId="30461"/>
    <cellStyle name="40% - 强调文字颜色 2 3 4 3 2" xfId="4723"/>
    <cellStyle name="40% - 强调文字颜色 2 3 4 4" xfId="30462"/>
    <cellStyle name="40% - 强调文字颜色 2 3 4 5" xfId="30463"/>
    <cellStyle name="40% - 强调文字颜色 2 3 4 6" xfId="30464"/>
    <cellStyle name="40% - 强调文字颜色 2 3 5" xfId="19477"/>
    <cellStyle name="40% - 强调文字颜色 2 3 6" xfId="6302"/>
    <cellStyle name="40% - 强调文字颜色 2 3 7" xfId="30465"/>
    <cellStyle name="40% - 强调文字颜色 2 3 8" xfId="7124"/>
    <cellStyle name="40% - 强调文字颜色 2 4" xfId="128"/>
    <cellStyle name="40% - 强调文字颜色 2 4 2" xfId="30467"/>
    <cellStyle name="40% - 强调文字颜色 2 4 2 2" xfId="30468"/>
    <cellStyle name="40% - 强调文字颜色 2 4 2 2 2" xfId="2096"/>
    <cellStyle name="40% - 强调文字颜色 2 4 2 2 3" xfId="30469"/>
    <cellStyle name="40% - 强调文字颜色 2 4 2 3" xfId="24587"/>
    <cellStyle name="40% - 强调文字颜色 2 4 2 3 2" xfId="23038"/>
    <cellStyle name="40% - 强调文字颜色 2 4 2 3 2 2" xfId="23040"/>
    <cellStyle name="40% - 强调文字颜色 2 4 2 3 2 2 2" xfId="30470"/>
    <cellStyle name="40% - 强调文字颜色 2 4 2 3 2 3" xfId="30471"/>
    <cellStyle name="40% - 强调文字颜色 2 4 2 3 3" xfId="30472"/>
    <cellStyle name="40% - 强调文字颜色 2 4 2 3 3 2" xfId="21918"/>
    <cellStyle name="40% - 强调文字颜色 2 4 2 3 4" xfId="914"/>
    <cellStyle name="40% - 强调文字颜色 2 4 2 3 5" xfId="14686"/>
    <cellStyle name="40% - 强调文字颜色 2 4 2 3 6" xfId="4024"/>
    <cellStyle name="40% - 强调文字颜色 2 4 2 4" xfId="24591"/>
    <cellStyle name="40% - 强调文字颜色 2 4 3" xfId="30473"/>
    <cellStyle name="40% - 强调文字颜色 2 4 3 2" xfId="30474"/>
    <cellStyle name="40% - 强调文字颜色 2 4 3 3" xfId="30476"/>
    <cellStyle name="40% - 强调文字颜色 2 4 4" xfId="30478"/>
    <cellStyle name="40% - 强调文字颜色 2 4 4 2" xfId="30479"/>
    <cellStyle name="40% - 强调文字颜色 2 4 4 2 2" xfId="30480"/>
    <cellStyle name="40% - 强调文字颜色 2 4 4 2 2 2" xfId="5481"/>
    <cellStyle name="40% - 强调文字颜色 2 4 4 2 3" xfId="30481"/>
    <cellStyle name="40% - 强调文字颜色 2 4 4 3" xfId="17401"/>
    <cellStyle name="40% - 强调文字颜色 2 4 4 3 2" xfId="30482"/>
    <cellStyle name="40% - 强调文字颜色 2 4 4 4" xfId="30483"/>
    <cellStyle name="40% - 强调文字颜色 2 4 4 5" xfId="30484"/>
    <cellStyle name="40% - 强调文字颜色 2 4 4 6" xfId="30485"/>
    <cellStyle name="40% - 强调文字颜色 2 4 5" xfId="30486"/>
    <cellStyle name="40% - 强调文字颜色 2 4 6" xfId="30466"/>
    <cellStyle name="40% - 强调文字颜色 2 5" xfId="129"/>
    <cellStyle name="40% - 强调文字颜色 2 5 2" xfId="30489"/>
    <cellStyle name="40% - 强调文字颜色 2 5 2 2" xfId="30490"/>
    <cellStyle name="40% - 强调文字颜色 2 5 2 2 2" xfId="30491"/>
    <cellStyle name="40% - 强调文字颜色 2 5 2 2 2 2" xfId="30492"/>
    <cellStyle name="40% - 强调文字颜色 2 5 2 2 2 2 2" xfId="30493"/>
    <cellStyle name="40% - 强调文字颜色 2 5 2 2 2 3" xfId="13354"/>
    <cellStyle name="40% - 强调文字颜色 2 5 2 2 2 4" xfId="30494"/>
    <cellStyle name="40% - 强调文字颜色 2 5 2 2 3" xfId="30496"/>
    <cellStyle name="40% - 强调文字颜色 2 5 2 2 3 2" xfId="30497"/>
    <cellStyle name="40% - 强调文字颜色 2 5 2 2 4" xfId="12058"/>
    <cellStyle name="40% - 强调文字颜色 2 5 2 2 4 2" xfId="24268"/>
    <cellStyle name="40% - 强调文字颜色 2 5 2 2 5" xfId="30498"/>
    <cellStyle name="40% - 强调文字颜色 2 5 2 2 6" xfId="30499"/>
    <cellStyle name="40% - 强调文字颜色 2 5 2 2 7" xfId="17077"/>
    <cellStyle name="40% - 强调文字颜色 2 5 2 3" xfId="6044"/>
    <cellStyle name="40% - 强调文字颜色 2 5 2 3 2" xfId="30500"/>
    <cellStyle name="40% - 强调文字颜色 2 5 2 3 2 2" xfId="30501"/>
    <cellStyle name="40% - 强调文字颜色 2 5 2 3 2 2 2" xfId="27892"/>
    <cellStyle name="40% - 强调文字颜色 2 5 2 3 2 3" xfId="30502"/>
    <cellStyle name="40% - 强调文字颜色 2 5 2 3 3" xfId="12102"/>
    <cellStyle name="40% - 强调文字颜色 2 5 2 3 3 2" xfId="12106"/>
    <cellStyle name="40% - 强调文字颜色 2 5 2 3 4" xfId="12108"/>
    <cellStyle name="40% - 强调文字颜色 2 5 2 3 5" xfId="30503"/>
    <cellStyle name="40% - 强调文字颜色 2 5 2 3 6" xfId="30504"/>
    <cellStyle name="40% - 强调文字颜色 2 5 2 4" xfId="4612"/>
    <cellStyle name="40% - 强调文字颜色 2 5 2 4 2" xfId="30506"/>
    <cellStyle name="40% - 强调文字颜色 2 5 2 4 2 2" xfId="30507"/>
    <cellStyle name="40% - 强调文字颜色 2 5 2 4 2 2 2" xfId="30508"/>
    <cellStyle name="40% - 强调文字颜色 2 5 2 4 2 3" xfId="22831"/>
    <cellStyle name="40% - 强调文字颜色 2 5 2 4 3" xfId="12360"/>
    <cellStyle name="40% - 强调文字颜色 2 5 2 4 3 2" xfId="5454"/>
    <cellStyle name="40% - 强调文字颜色 2 5 2 4 4" xfId="25565"/>
    <cellStyle name="40% - 强调文字颜色 2 5 2 4 5" xfId="30509"/>
    <cellStyle name="40% - 强调文字颜色 2 5 2 5" xfId="19517"/>
    <cellStyle name="40% - 强调文字颜色 2 5 2 5 2" xfId="30510"/>
    <cellStyle name="40% - 强调文字颜色 2 5 2 5 2 2" xfId="30511"/>
    <cellStyle name="40% - 强调文字颜色 2 5 2 5 2 2 2" xfId="30512"/>
    <cellStyle name="40% - 强调文字颜色 2 5 2 5 2 3" xfId="30513"/>
    <cellStyle name="40% - 强调文字颜色 2 5 2 5 3" xfId="12364"/>
    <cellStyle name="40% - 强调文字颜色 2 5 2 5 3 2" xfId="23016"/>
    <cellStyle name="40% - 强调文字颜色 2 5 2 5 4" xfId="30514"/>
    <cellStyle name="40% - 强调文字颜色 2 5 2 5 5" xfId="30515"/>
    <cellStyle name="40% - 强调文字颜色 2 5 2 6" xfId="30516"/>
    <cellStyle name="40% - 强调文字颜色 2 5 2 6 2" xfId="9906"/>
    <cellStyle name="40% - 强调文字颜色 2 5 2 6 2 2" xfId="7403"/>
    <cellStyle name="40% - 强调文字颜色 2 5 2 6 2 2 2" xfId="30517"/>
    <cellStyle name="40% - 强调文字颜色 2 5 2 6 2 3" xfId="30518"/>
    <cellStyle name="40% - 强调文字颜色 2 5 2 6 3" xfId="20924"/>
    <cellStyle name="40% - 强调文字颜色 2 5 2 6 3 2" xfId="20926"/>
    <cellStyle name="40% - 强调文字颜色 2 5 2 6 4" xfId="20928"/>
    <cellStyle name="40% - 强调文字颜色 2 5 2 6 5" xfId="20931"/>
    <cellStyle name="40% - 强调文字颜色 2 5 2 7" xfId="30519"/>
    <cellStyle name="40% - 强调文字颜色 2 5 2 8" xfId="30521"/>
    <cellStyle name="40% - 强调文字颜色 2 5 3" xfId="30523"/>
    <cellStyle name="40% - 强调文字颜色 2 5 3 2" xfId="13690"/>
    <cellStyle name="40% - 强调文字颜色 2 5 3 2 2" xfId="30524"/>
    <cellStyle name="40% - 强调文字颜色 2 5 3 2 2 2" xfId="13781"/>
    <cellStyle name="40% - 强调文字颜色 2 5 3 2 3" xfId="21672"/>
    <cellStyle name="40% - 强调文字颜色 2 5 3 2 4" xfId="30526"/>
    <cellStyle name="40% - 强调文字颜色 2 5 3 3" xfId="1950"/>
    <cellStyle name="40% - 强调文字颜色 2 5 3 3 2" xfId="6051"/>
    <cellStyle name="40% - 强调文字颜色 2 5 3 4" xfId="30527"/>
    <cellStyle name="40% - 强调文字颜色 2 5 3 5" xfId="30528"/>
    <cellStyle name="40% - 强调文字颜色 2 5 3 6" xfId="30529"/>
    <cellStyle name="40% - 强调文字颜色 2 5 4" xfId="25029"/>
    <cellStyle name="40% - 强调文字颜色 2 5 5" xfId="30530"/>
    <cellStyle name="40% - 强调文字颜色 2 5 6" xfId="30488"/>
    <cellStyle name="40% - 强调文字颜色 2 6" xfId="130"/>
    <cellStyle name="40% - 强调文字颜色 2 6 10" xfId="14274"/>
    <cellStyle name="40% - 强调文字颜色 2 6 11" xfId="14278"/>
    <cellStyle name="40% - 强调文字颜色 2 6 12" xfId="21255"/>
    <cellStyle name="40% - 强调文字颜色 2 6 2" xfId="21258"/>
    <cellStyle name="40% - 强调文字颜色 2 6 2 10" xfId="30531"/>
    <cellStyle name="40% - 强调文字颜色 2 6 2 2" xfId="26056"/>
    <cellStyle name="40% - 强调文字颜色 2 6 2 2 2" xfId="1308"/>
    <cellStyle name="40% - 强调文字颜色 2 6 2 2 2 2" xfId="1316"/>
    <cellStyle name="40% - 强调文字颜色 2 6 2 2 2 2 2" xfId="5450"/>
    <cellStyle name="40% - 强调文字颜色 2 6 2 2 2 2 2 2" xfId="30532"/>
    <cellStyle name="40% - 强调文字颜色 2 6 2 2 2 2 2 2 2" xfId="30534"/>
    <cellStyle name="40% - 强调文字颜色 2 6 2 2 2 2 2 3" xfId="29455"/>
    <cellStyle name="40% - 强调文字颜色 2 6 2 2 2 2 3" xfId="15243"/>
    <cellStyle name="40% - 强调文字颜色 2 6 2 2 2 2 3 2" xfId="30536"/>
    <cellStyle name="40% - 强调文字颜色 2 6 2 2 2 2 4" xfId="30538"/>
    <cellStyle name="40% - 强调文字颜色 2 6 2 2 2 2 4 2" xfId="30541"/>
    <cellStyle name="40% - 强调文字颜色 2 6 2 2 2 2 5" xfId="10997"/>
    <cellStyle name="40% - 强调文字颜色 2 6 2 2 2 2 6" xfId="11473"/>
    <cellStyle name="40% - 强调文字颜色 2 6 2 2 2 3" xfId="30542"/>
    <cellStyle name="40% - 强调文字颜色 2 6 2 2 2 3 2" xfId="30543"/>
    <cellStyle name="40% - 强调文字颜色 2 6 2 2 2 3 2 2" xfId="30545"/>
    <cellStyle name="40% - 强调文字颜色 2 6 2 2 2 3 3" xfId="30546"/>
    <cellStyle name="40% - 强调文字颜色 2 6 2 2 2 4" xfId="30548"/>
    <cellStyle name="40% - 强调文字颜色 2 6 2 2 2 4 2" xfId="30549"/>
    <cellStyle name="40% - 强调文字颜色 2 6 2 2 2 5" xfId="23759"/>
    <cellStyle name="40% - 强调文字颜色 2 6 2 2 2 5 2" xfId="27140"/>
    <cellStyle name="40% - 强调文字颜色 2 6 2 2 2 6" xfId="23762"/>
    <cellStyle name="40% - 强调文字颜色 2 6 2 2 2 7" xfId="30550"/>
    <cellStyle name="40% - 强调文字颜色 2 6 2 2 2 8" xfId="30552"/>
    <cellStyle name="40% - 强调文字颜色 2 6 2 2 3" xfId="1324"/>
    <cellStyle name="40% - 强调文字颜色 2 6 2 2 3 2" xfId="1328"/>
    <cellStyle name="40% - 强调文字颜色 2 6 2 2 3 2 2" xfId="30553"/>
    <cellStyle name="40% - 强调文字颜色 2 6 2 2 3 2 2 2" xfId="30554"/>
    <cellStyle name="40% - 强调文字颜色 2 6 2 2 3 2 3" xfId="30555"/>
    <cellStyle name="40% - 强调文字颜色 2 6 2 2 3 3" xfId="3957"/>
    <cellStyle name="40% - 强调文字颜色 2 6 2 2 3 3 2" xfId="30556"/>
    <cellStyle name="40% - 强调文字颜色 2 6 2 2 3 4" xfId="30557"/>
    <cellStyle name="40% - 强调文字颜色 2 6 2 2 3 4 2" xfId="5919"/>
    <cellStyle name="40% - 强调文字颜色 2 6 2 2 3 5" xfId="15615"/>
    <cellStyle name="40% - 强调文字颜色 2 6 2 2 3 6" xfId="30558"/>
    <cellStyle name="40% - 强调文字颜色 2 6 2 2 4" xfId="30560"/>
    <cellStyle name="40% - 强调文字颜色 2 6 2 2 4 2" xfId="30561"/>
    <cellStyle name="40% - 强调文字颜色 2 6 2 2 4 2 2" xfId="30562"/>
    <cellStyle name="40% - 强调文字颜色 2 6 2 2 4 3" xfId="30564"/>
    <cellStyle name="40% - 强调文字颜色 2 6 2 2 5" xfId="30565"/>
    <cellStyle name="40% - 强调文字颜色 2 6 2 2 5 2" xfId="30566"/>
    <cellStyle name="40% - 强调文字颜色 2 6 2 2 6" xfId="30567"/>
    <cellStyle name="40% - 强调文字颜色 2 6 2 2 6 2" xfId="9387"/>
    <cellStyle name="40% - 强调文字颜色 2 6 2 2 7" xfId="30568"/>
    <cellStyle name="40% - 强调文字颜色 2 6 2 2 8" xfId="29007"/>
    <cellStyle name="40% - 强调文字颜色 2 6 2 2 9" xfId="9019"/>
    <cellStyle name="40% - 强调文字颜色 2 6 2 3" xfId="13940"/>
    <cellStyle name="40% - 强调文字颜色 2 6 2 3 2" xfId="30569"/>
    <cellStyle name="40% - 强调文字颜色 2 6 2 3 2 2" xfId="30570"/>
    <cellStyle name="40% - 强调文字颜色 2 6 2 3 2 2 2" xfId="15109"/>
    <cellStyle name="40% - 强调文字颜色 2 6 2 3 2 2 2 2" xfId="15115"/>
    <cellStyle name="40% - 强调文字颜色 2 6 2 3 2 2 3" xfId="30571"/>
    <cellStyle name="40% - 强调文字颜色 2 6 2 3 2 3" xfId="30572"/>
    <cellStyle name="40% - 强调文字颜色 2 6 2 3 2 3 2" xfId="30573"/>
    <cellStyle name="40% - 强调文字颜色 2 6 2 3 2 4" xfId="24539"/>
    <cellStyle name="40% - 强调文字颜色 2 6 2 3 2 4 2" xfId="30574"/>
    <cellStyle name="40% - 强调文字颜色 2 6 2 3 2 5" xfId="24542"/>
    <cellStyle name="40% - 强调文字颜色 2 6 2 3 2 6" xfId="30575"/>
    <cellStyle name="40% - 强调文字颜色 2 6 2 3 3" xfId="9898"/>
    <cellStyle name="40% - 强调文字颜色 2 6 2 3 3 2" xfId="1350"/>
    <cellStyle name="40% - 强调文字颜色 2 6 2 3 3 2 2" xfId="1365"/>
    <cellStyle name="40% - 强调文字颜色 2 6 2 3 3 3" xfId="8115"/>
    <cellStyle name="40% - 强调文字颜色 2 6 2 3 4" xfId="30577"/>
    <cellStyle name="40% - 强调文字颜色 2 6 2 3 4 2" xfId="30578"/>
    <cellStyle name="40% - 强调文字颜色 2 6 2 3 5" xfId="21222"/>
    <cellStyle name="40% - 强调文字颜色 2 6 2 3 5 2" xfId="20538"/>
    <cellStyle name="40% - 强调文字颜色 2 6 2 3 6" xfId="30579"/>
    <cellStyle name="40% - 强调文字颜色 2 6 2 3 7" xfId="26749"/>
    <cellStyle name="40% - 强调文字颜色 2 6 2 3 8" xfId="30580"/>
    <cellStyle name="40% - 强调文字颜色 2 6 2 4" xfId="26058"/>
    <cellStyle name="40% - 强调文字颜色 2 6 2 4 2" xfId="30581"/>
    <cellStyle name="40% - 强调文字颜色 2 6 2 4 2 2" xfId="30582"/>
    <cellStyle name="40% - 强调文字颜色 2 6 2 4 2 2 2" xfId="5811"/>
    <cellStyle name="40% - 强调文字颜色 2 6 2 4 2 3" xfId="2499"/>
    <cellStyle name="40% - 强调文字颜色 2 6 2 4 3" xfId="30584"/>
    <cellStyle name="40% - 强调文字颜色 2 6 2 4 3 2" xfId="30585"/>
    <cellStyle name="40% - 强调文字颜色 2 6 2 4 4" xfId="19204"/>
    <cellStyle name="40% - 强调文字颜色 2 6 2 4 4 2" xfId="19207"/>
    <cellStyle name="40% - 强调文字颜色 2 6 2 4 5" xfId="30587"/>
    <cellStyle name="40% - 强调文字颜色 2 6 2 4 6" xfId="30588"/>
    <cellStyle name="40% - 强调文字颜色 2 6 2 5" xfId="26060"/>
    <cellStyle name="40% - 强调文字颜色 2 6 2 5 2" xfId="30589"/>
    <cellStyle name="40% - 强调文字颜色 2 6 2 5 2 2" xfId="30590"/>
    <cellStyle name="40% - 强调文字颜色 2 6 2 5 3" xfId="30591"/>
    <cellStyle name="40% - 强调文字颜色 2 6 2 6" xfId="26064"/>
    <cellStyle name="40% - 强调文字颜色 2 6 2 6 2" xfId="30593"/>
    <cellStyle name="40% - 强调文字颜色 2 6 2 7" xfId="26067"/>
    <cellStyle name="40% - 强调文字颜色 2 6 2 7 2" xfId="30594"/>
    <cellStyle name="40% - 强调文字颜色 2 6 2 8" xfId="26070"/>
    <cellStyle name="40% - 强调文字颜色 2 6 2 9" xfId="6635"/>
    <cellStyle name="40% - 强调文字颜色 2 6 3" xfId="6160"/>
    <cellStyle name="40% - 强调文字颜色 2 6 3 2" xfId="30596"/>
    <cellStyle name="40% - 强调文字颜色 2 6 3 2 2" xfId="30597"/>
    <cellStyle name="40% - 强调文字颜色 2 6 3 2 2 2" xfId="30599"/>
    <cellStyle name="40% - 强调文字颜色 2 6 3 2 2 2 2" xfId="7624"/>
    <cellStyle name="40% - 强调文字颜色 2 6 3 2 2 2 2 2" xfId="1224"/>
    <cellStyle name="40% - 强调文字颜色 2 6 3 2 2 2 3" xfId="18994"/>
    <cellStyle name="40% - 强调文字颜色 2 6 3 2 2 3" xfId="30601"/>
    <cellStyle name="40% - 强调文字颜色 2 6 3 2 2 3 2" xfId="29448"/>
    <cellStyle name="40% - 强调文字颜色 2 6 3 2 2 4" xfId="30603"/>
    <cellStyle name="40% - 强调文字颜色 2 6 3 2 2 4 2" xfId="19989"/>
    <cellStyle name="40% - 强调文字颜色 2 6 3 2 2 5" xfId="30605"/>
    <cellStyle name="40% - 强调文字颜色 2 6 3 2 2 6" xfId="4154"/>
    <cellStyle name="40% - 强调文字颜色 2 6 3 2 3" xfId="30608"/>
    <cellStyle name="40% - 强调文字颜色 2 6 3 2 3 2" xfId="13014"/>
    <cellStyle name="40% - 强调文字颜色 2 6 3 2 3 2 2" xfId="13018"/>
    <cellStyle name="40% - 强调文字颜色 2 6 3 2 3 3" xfId="13023"/>
    <cellStyle name="40% - 强调文字颜色 2 6 3 2 4" xfId="29517"/>
    <cellStyle name="40% - 强调文字颜色 2 6 3 2 4 2" xfId="28839"/>
    <cellStyle name="40% - 强调文字颜色 2 6 3 2 5" xfId="29641"/>
    <cellStyle name="40% - 强调文字颜色 2 6 3 2 5 2" xfId="29643"/>
    <cellStyle name="40% - 强调文字颜色 2 6 3 2 6" xfId="29665"/>
    <cellStyle name="40% - 强调文字颜色 2 6 3 2 7" xfId="29677"/>
    <cellStyle name="40% - 强调文字颜色 2 6 3 2 8" xfId="29682"/>
    <cellStyle name="40% - 强调文字颜色 2 6 3 3" xfId="13947"/>
    <cellStyle name="40% - 强调文字颜色 2 6 3 3 2" xfId="30609"/>
    <cellStyle name="40% - 强调文字颜色 2 6 3 3 2 2" xfId="29788"/>
    <cellStyle name="40% - 强调文字颜色 2 6 3 3 2 2 2" xfId="10043"/>
    <cellStyle name="40% - 强调文字颜色 2 6 3 3 2 3" xfId="9877"/>
    <cellStyle name="40% - 强调文字颜色 2 6 3 3 3" xfId="3316"/>
    <cellStyle name="40% - 强调文字颜色 2 6 3 3 3 2" xfId="15329"/>
    <cellStyle name="40% - 强调文字颜色 2 6 3 3 4" xfId="30610"/>
    <cellStyle name="40% - 强调文字颜色 2 6 3 3 4 2" xfId="29793"/>
    <cellStyle name="40% - 强调文字颜色 2 6 3 3 5" xfId="19373"/>
    <cellStyle name="40% - 强调文字颜色 2 6 3 3 6" xfId="30611"/>
    <cellStyle name="40% - 强调文字颜色 2 6 3 4" xfId="30613"/>
    <cellStyle name="40% - 强调文字颜色 2 6 3 4 2" xfId="23961"/>
    <cellStyle name="40% - 强调文字颜色 2 6 3 4 2 2" xfId="23964"/>
    <cellStyle name="40% - 强调文字颜色 2 6 3 4 3" xfId="8925"/>
    <cellStyle name="40% - 强调文字颜色 2 6 3 5" xfId="30614"/>
    <cellStyle name="40% - 强调文字颜色 2 6 3 5 2" xfId="30615"/>
    <cellStyle name="40% - 强调文字颜色 2 6 3 6" xfId="27642"/>
    <cellStyle name="40% - 强调文字颜色 2 6 3 6 2" xfId="30617"/>
    <cellStyle name="40% - 强调文字颜色 2 6 3 7" xfId="27645"/>
    <cellStyle name="40% - 强调文字颜色 2 6 3 8" xfId="30618"/>
    <cellStyle name="40% - 强调文字颜色 2 6 3 9" xfId="30619"/>
    <cellStyle name="40% - 强调文字颜色 2 6 4" xfId="21775"/>
    <cellStyle name="40% - 强调文字颜色 2 6 4 2" xfId="30620"/>
    <cellStyle name="40% - 强调文字颜色 2 6 4 2 2" xfId="30621"/>
    <cellStyle name="40% - 强调文字颜色 2 6 4 2 2 2" xfId="30622"/>
    <cellStyle name="40% - 强调文字颜色 2 6 4 2 2 2 2" xfId="23609"/>
    <cellStyle name="40% - 强调文字颜色 2 6 4 2 2 3" xfId="30369"/>
    <cellStyle name="40% - 强调文字颜色 2 6 4 2 3" xfId="9800"/>
    <cellStyle name="40% - 强调文字颜色 2 6 4 2 3 2" xfId="30623"/>
    <cellStyle name="40% - 强调文字颜色 2 6 4 2 4" xfId="30624"/>
    <cellStyle name="40% - 强调文字颜色 2 6 4 2 4 2" xfId="22384"/>
    <cellStyle name="40% - 强调文字颜色 2 6 4 2 5" xfId="30625"/>
    <cellStyle name="40% - 强调文字颜色 2 6 4 2 6" xfId="8687"/>
    <cellStyle name="40% - 强调文字颜色 2 6 4 3" xfId="29764"/>
    <cellStyle name="40% - 强调文字颜色 2 6 4 3 2" xfId="30626"/>
    <cellStyle name="40% - 强调文字颜色 2 6 4 3 2 2" xfId="23587"/>
    <cellStyle name="40% - 强调文字颜色 2 6 4 3 3" xfId="30627"/>
    <cellStyle name="40% - 强调文字颜色 2 6 4 4" xfId="16564"/>
    <cellStyle name="40% - 强调文字颜色 2 6 4 4 2" xfId="16566"/>
    <cellStyle name="40% - 强调文字颜色 2 6 4 5" xfId="16569"/>
    <cellStyle name="40% - 强调文字颜色 2 6 4 5 2" xfId="8528"/>
    <cellStyle name="40% - 强调文字颜色 2 6 4 6" xfId="16573"/>
    <cellStyle name="40% - 强调文字颜色 2 6 4 7" xfId="27647"/>
    <cellStyle name="40% - 强调文字颜色 2 6 4 8" xfId="30628"/>
    <cellStyle name="40% - 强调文字颜色 2 6 5" xfId="30629"/>
    <cellStyle name="40% - 强调文字颜色 2 6 5 2" xfId="30630"/>
    <cellStyle name="40% - 强调文字颜色 2 6 5 2 2" xfId="1109"/>
    <cellStyle name="40% - 强调文字颜色 2 6 5 2 2 2" xfId="1116"/>
    <cellStyle name="40% - 强调文字颜色 2 6 5 2 3" xfId="30631"/>
    <cellStyle name="40% - 强调文字颜色 2 6 5 3" xfId="29769"/>
    <cellStyle name="40% - 强调文字颜色 2 6 5 3 2" xfId="30632"/>
    <cellStyle name="40% - 强调文字颜色 2 6 5 4" xfId="30634"/>
    <cellStyle name="40% - 强调文字颜色 2 6 5 4 2" xfId="30635"/>
    <cellStyle name="40% - 强调文字颜色 2 6 5 5" xfId="6137"/>
    <cellStyle name="40% - 强调文字颜色 2 6 5 6" xfId="6035"/>
    <cellStyle name="40% - 强调文字颜色 2 6 6" xfId="26358"/>
    <cellStyle name="40% - 强调文字颜色 2 6 6 2" xfId="26448"/>
    <cellStyle name="40% - 强调文字颜色 2 6 6 2 2" xfId="26452"/>
    <cellStyle name="40% - 强调文字颜色 2 6 6 3" xfId="11240"/>
    <cellStyle name="40% - 强调文字颜色 2 6 7" xfId="14430"/>
    <cellStyle name="40% - 强调文字颜色 2 6 7 2" xfId="14435"/>
    <cellStyle name="40% - 强调文字颜色 2 6 8" xfId="14438"/>
    <cellStyle name="40% - 强调文字颜色 2 6 8 2" xfId="14441"/>
    <cellStyle name="40% - 强调文字颜色 2 6 9" xfId="13909"/>
    <cellStyle name="40% - 强调文字颜色 2 7" xfId="2083"/>
    <cellStyle name="40% - 强调文字颜色 2 7 2" xfId="2089"/>
    <cellStyle name="40% - 强调文字颜色 2 7 2 2" xfId="30636"/>
    <cellStyle name="40% - 强调文字颜色 2 7 2 2 2" xfId="30637"/>
    <cellStyle name="40% - 强调文字颜色 2 7 2 2 3" xfId="30639"/>
    <cellStyle name="40% - 强调文字颜色 2 7 2 3" xfId="6352"/>
    <cellStyle name="40% - 强调文字颜色 2 7 2 4" xfId="6963"/>
    <cellStyle name="40% - 强调文字颜色 2 7 3" xfId="30641"/>
    <cellStyle name="40% - 强调文字颜色 2 7 3 2" xfId="30642"/>
    <cellStyle name="40% - 强调文字颜色 2 7 3 3" xfId="30644"/>
    <cellStyle name="40% - 强调文字颜色 2 7 4" xfId="21778"/>
    <cellStyle name="40% - 强调文字颜色 2 7 5" xfId="4448"/>
    <cellStyle name="40% - 强调文字颜色 2 8" xfId="2091"/>
    <cellStyle name="40% - 强调文字颜色 2 8 2" xfId="1977"/>
    <cellStyle name="40% - 强调文字颜色 2 8 2 2" xfId="30645"/>
    <cellStyle name="40% - 强调文字颜色 2 8 3" xfId="30122"/>
    <cellStyle name="40% - 强调文字颜色 2 8 4" xfId="30124"/>
    <cellStyle name="40% - 强调文字颜色 2 9" xfId="30646"/>
    <cellStyle name="40% - 强调文字颜色 2 9 2" xfId="30647"/>
    <cellStyle name="40% - 强调文字颜色 2 9 2 2" xfId="2320"/>
    <cellStyle name="40% - 强调文字颜色 2 9 2 2 2" xfId="2328"/>
    <cellStyle name="40% - 强调文字颜色 2 9 2 2 3" xfId="30648"/>
    <cellStyle name="40% - 强调文字颜色 2 9 2 3" xfId="2332"/>
    <cellStyle name="40% - 强调文字颜色 2 9 2 4" xfId="12333"/>
    <cellStyle name="40% - 强调文字颜色 2 9 3" xfId="30649"/>
    <cellStyle name="40% - 强调文字颜色 2 9 3 2" xfId="30650"/>
    <cellStyle name="40% - 强调文字颜色 2 9 3 3" xfId="30651"/>
    <cellStyle name="40% - 强调文字颜色 2 9 4" xfId="22507"/>
    <cellStyle name="40% - 强调文字颜色 2 9 4 2" xfId="22509"/>
    <cellStyle name="40% - 强调文字颜色 2 9 5" xfId="30652"/>
    <cellStyle name="40% - 强调文字颜色 2 9 6" xfId="30654"/>
    <cellStyle name="40% - 强调文字颜色 2 9 7" xfId="9613"/>
    <cellStyle name="40% - 强调文字颜色 3 10" xfId="30656"/>
    <cellStyle name="40% - 强调文字颜色 3 10 2" xfId="9797"/>
    <cellStyle name="40% - 强调文字颜色 3 10 2 2" xfId="18876"/>
    <cellStyle name="40% - 强调文字颜色 3 10 3" xfId="30657"/>
    <cellStyle name="40% - 强调文字颜色 3 10 4" xfId="30658"/>
    <cellStyle name="40% - 强调文字颜色 3 11" xfId="11250"/>
    <cellStyle name="40% - 强调文字颜色 3 11 2" xfId="11252"/>
    <cellStyle name="40% - 强调文字颜色 3 11 2 2" xfId="11254"/>
    <cellStyle name="40% - 强调文字颜色 3 11 2 2 2" xfId="22388"/>
    <cellStyle name="40% - 强调文字颜色 3 11 2 2 3" xfId="12276"/>
    <cellStyle name="40% - 强调文字颜色 3 11 2 3" xfId="30659"/>
    <cellStyle name="40% - 强调文字颜色 3 11 2 4" xfId="7958"/>
    <cellStyle name="40% - 强调文字颜色 3 11 3" xfId="11258"/>
    <cellStyle name="40% - 强调文字颜色 3 11 3 2" xfId="11262"/>
    <cellStyle name="40% - 强调文字颜色 3 11 3 3" xfId="1716"/>
    <cellStyle name="40% - 强调文字颜色 3 11 4" xfId="30660"/>
    <cellStyle name="40% - 强调文字颜色 3 11 5" xfId="7056"/>
    <cellStyle name="40% - 强调文字颜色 3 11 6" xfId="7061"/>
    <cellStyle name="40% - 强调文字颜色 3 12" xfId="30661"/>
    <cellStyle name="40% - 强调文字颜色 3 12 2" xfId="27113"/>
    <cellStyle name="40% - 强调文字颜色 3 12 2 2" xfId="30662"/>
    <cellStyle name="40% - 强调文字颜色 3 12 2 2 2" xfId="8869"/>
    <cellStyle name="40% - 强调文字颜色 3 12 2 2 3" xfId="30663"/>
    <cellStyle name="40% - 强调文字颜色 3 12 2 3" xfId="30664"/>
    <cellStyle name="40% - 强调文字颜色 3 12 2 4" xfId="30665"/>
    <cellStyle name="40% - 强调文字颜色 3 12 3" xfId="20504"/>
    <cellStyle name="40% - 强调文字颜色 3 12 3 2" xfId="20507"/>
    <cellStyle name="40% - 强调文字颜色 3 12 3 3" xfId="20512"/>
    <cellStyle name="40% - 强调文字颜色 3 12 4" xfId="30666"/>
    <cellStyle name="40% - 强调文字颜色 3 12 5" xfId="30667"/>
    <cellStyle name="40% - 强调文字颜色 3 12 6" xfId="30668"/>
    <cellStyle name="40% - 强调文字颜色 3 13" xfId="1496"/>
    <cellStyle name="40% - 强调文字颜色 3 13 2" xfId="1499"/>
    <cellStyle name="40% - 强调文字颜色 3 13 2 2" xfId="30669"/>
    <cellStyle name="40% - 强调文字颜色 3 13 2 2 2" xfId="26435"/>
    <cellStyle name="40% - 强调文字颜色 3 13 2 3" xfId="30671"/>
    <cellStyle name="40% - 强调文字颜色 3 13 2 4" xfId="28607"/>
    <cellStyle name="40% - 强调文字颜色 3 13 3" xfId="17018"/>
    <cellStyle name="40% - 强调文字颜色 3 13 3 2" xfId="30672"/>
    <cellStyle name="40% - 强调文字颜色 3 13 4" xfId="17020"/>
    <cellStyle name="40% - 强调文字颜色 3 13 5" xfId="30673"/>
    <cellStyle name="40% - 强调文字颜色 3 13 6" xfId="30674"/>
    <cellStyle name="40% - 强调文字颜色 3 14" xfId="24329"/>
    <cellStyle name="40% - 强调文字颜色 3 14 2" xfId="24334"/>
    <cellStyle name="40% - 强调文字颜色 3 14 2 2" xfId="30675"/>
    <cellStyle name="40% - 强调文字颜色 3 14 2 2 2" xfId="11785"/>
    <cellStyle name="40% - 强调文字颜色 3 14 2 3" xfId="30676"/>
    <cellStyle name="40% - 强调文字颜色 3 14 2 4" xfId="13340"/>
    <cellStyle name="40% - 强调文字颜色 3 14 3" xfId="19025"/>
    <cellStyle name="40% - 强调文字颜色 3 14 3 2" xfId="30678"/>
    <cellStyle name="40% - 强调文字颜色 3 14 4" xfId="30679"/>
    <cellStyle name="40% - 强调文字颜色 3 14 5" xfId="30680"/>
    <cellStyle name="40% - 强调文字颜色 3 14 6" xfId="30681"/>
    <cellStyle name="40% - 强调文字颜色 3 15" xfId="30682"/>
    <cellStyle name="40% - 强调文字颜色 3 15 2" xfId="30684"/>
    <cellStyle name="40% - 强调文字颜色 3 15 3" xfId="30685"/>
    <cellStyle name="40% - 强调文字颜色 3 16" xfId="15382"/>
    <cellStyle name="40% - 强调文字颜色 3 16 2" xfId="15608"/>
    <cellStyle name="40% - 强调文字颜色 3 16 3" xfId="30686"/>
    <cellStyle name="40% - 强调文字颜色 3 17" xfId="30687"/>
    <cellStyle name="40% - 强调文字颜色 3 17 2" xfId="30688"/>
    <cellStyle name="40% - 强调文字颜色 3 17 3" xfId="30689"/>
    <cellStyle name="40% - 强调文字颜色 3 18" xfId="6299"/>
    <cellStyle name="40% - 强调文字颜色 3 18 2" xfId="6305"/>
    <cellStyle name="40% - 强调文字颜色 3 19" xfId="30690"/>
    <cellStyle name="40% - 强调文字颜色 3 2" xfId="131"/>
    <cellStyle name="40% - 强调文字颜色 3 2 10" xfId="30691"/>
    <cellStyle name="40% - 强调文字颜色 3 2 2" xfId="17084"/>
    <cellStyle name="40% - 强调文字颜色 3 2 2 2" xfId="17087"/>
    <cellStyle name="40% - 强调文字颜色 3 2 2 2 2" xfId="17090"/>
    <cellStyle name="40% - 强调文字颜色 3 2 2 2 3" xfId="15469"/>
    <cellStyle name="40% - 强调文字颜色 3 2 2 2 4" xfId="15475"/>
    <cellStyle name="40% - 强调文字颜色 3 2 2 3" xfId="17092"/>
    <cellStyle name="40% - 强调文字颜色 3 2 2 3 2" xfId="17095"/>
    <cellStyle name="40% - 强调文字颜色 3 2 2 4" xfId="17097"/>
    <cellStyle name="40% - 强调文字颜色 3 2 2 5" xfId="17099"/>
    <cellStyle name="40% - 强调文字颜色 3 2 2 6" xfId="30693"/>
    <cellStyle name="40% - 强调文字颜色 3 2 3" xfId="17127"/>
    <cellStyle name="40% - 强调文字颜色 3 2 3 2" xfId="17130"/>
    <cellStyle name="40% - 强调文字颜色 3 2 3 3" xfId="12851"/>
    <cellStyle name="40% - 强调文字颜色 3 2 4" xfId="15003"/>
    <cellStyle name="40% - 强调文字颜色 3 2 4 2" xfId="30694"/>
    <cellStyle name="40% - 强调文字颜色 3 2 4 2 2" xfId="30696"/>
    <cellStyle name="40% - 强调文字颜色 3 2 4 2 2 2" xfId="24645"/>
    <cellStyle name="40% - 强调文字颜色 3 2 4 2 2 2 2" xfId="24647"/>
    <cellStyle name="40% - 强调文字颜色 3 2 4 2 2 3" xfId="30698"/>
    <cellStyle name="40% - 强调文字颜色 3 2 4 2 3" xfId="30699"/>
    <cellStyle name="40% - 强调文字颜色 3 2 4 2 3 2" xfId="30700"/>
    <cellStyle name="40% - 强调文字颜色 3 2 4 2 4" xfId="30701"/>
    <cellStyle name="40% - 强调文字颜色 3 2 4 2 5" xfId="4535"/>
    <cellStyle name="40% - 强调文字颜色 3 2 4 3" xfId="30702"/>
    <cellStyle name="40% - 强调文字颜色 3 2 4 3 2" xfId="30704"/>
    <cellStyle name="40% - 强调文字颜色 3 2 4 3 2 2" xfId="23475"/>
    <cellStyle name="40% - 强调文字颜色 3 2 4 3 3" xfId="30706"/>
    <cellStyle name="40% - 强调文字颜色 3 2 4 4" xfId="9339"/>
    <cellStyle name="40% - 强调文字颜色 3 2 4 4 2" xfId="30707"/>
    <cellStyle name="40% - 强调文字颜色 3 2 4 5" xfId="30708"/>
    <cellStyle name="40% - 强调文字颜色 3 2 4 6" xfId="24691"/>
    <cellStyle name="40% - 强调文字颜色 3 2 4 7" xfId="30710"/>
    <cellStyle name="40% - 强调文字颜色 3 2 5" xfId="30711"/>
    <cellStyle name="40% - 强调文字颜色 3 2 5 2" xfId="30714"/>
    <cellStyle name="40% - 强调文字颜色 3 2 6" xfId="30717"/>
    <cellStyle name="40% - 强调文字颜色 3 2 6 2" xfId="20139"/>
    <cellStyle name="40% - 强调文字颜色 3 2 7" xfId="3065"/>
    <cellStyle name="40% - 强调文字颜色 3 2 7 2" xfId="23187"/>
    <cellStyle name="40% - 强调文字颜色 3 2 8" xfId="16440"/>
    <cellStyle name="40% - 强调文字颜色 3 2 9" xfId="16445"/>
    <cellStyle name="40% - 强调文字颜色 3 20" xfId="30683"/>
    <cellStyle name="40% - 强调文字颜色 3 21" xfId="15383"/>
    <cellStyle name="40% - 强调文字颜色 3 3" xfId="132"/>
    <cellStyle name="40% - 强调文字颜色 3 3 2" xfId="3596"/>
    <cellStyle name="40% - 强调文字颜色 3 3 2 2" xfId="3598"/>
    <cellStyle name="40% - 强调文字颜色 3 3 2 2 2" xfId="17917"/>
    <cellStyle name="40% - 强调文字颜色 3 3 2 2 3" xfId="20501"/>
    <cellStyle name="40% - 强调文字颜色 3 3 2 3" xfId="17919"/>
    <cellStyle name="40% - 强调文字颜色 3 3 2 3 2" xfId="17922"/>
    <cellStyle name="40% - 强调文字颜色 3 3 2 4" xfId="17925"/>
    <cellStyle name="40% - 强调文字颜色 3 3 2 4 2" xfId="30720"/>
    <cellStyle name="40% - 强调文字颜色 3 3 2 4 2 2" xfId="30721"/>
    <cellStyle name="40% - 强调文字颜色 3 3 2 4 2 2 2" xfId="30722"/>
    <cellStyle name="40% - 强调文字颜色 3 3 2 4 2 3" xfId="30723"/>
    <cellStyle name="40% - 强调文字颜色 3 3 2 4 3" xfId="15677"/>
    <cellStyle name="40% - 强调文字颜色 3 3 2 4 3 2" xfId="11711"/>
    <cellStyle name="40% - 强调文字颜色 3 3 2 4 4" xfId="15681"/>
    <cellStyle name="40% - 强调文字颜色 3 3 2 4 5" xfId="15691"/>
    <cellStyle name="40% - 强调文字颜色 3 3 2 5" xfId="30724"/>
    <cellStyle name="40% - 强调文字颜色 3 3 3" xfId="30725"/>
    <cellStyle name="40% - 强调文字颜色 3 3 3 2" xfId="14112"/>
    <cellStyle name="40% - 强调文字颜色 3 3 3 2 2" xfId="5665"/>
    <cellStyle name="40% - 强调文字颜色 3 3 3 3" xfId="30726"/>
    <cellStyle name="40% - 强调文字颜色 3 3 3 4" xfId="17505"/>
    <cellStyle name="40% - 强调文字颜色 3 3 4" xfId="30728"/>
    <cellStyle name="40% - 强调文字颜色 3 3 4 2" xfId="30730"/>
    <cellStyle name="40% - 强调文字颜色 3 3 4 2 2" xfId="30732"/>
    <cellStyle name="40% - 强调文字颜色 3 3 4 2 2 2" xfId="30733"/>
    <cellStyle name="40% - 强调文字颜色 3 3 4 2 3" xfId="30734"/>
    <cellStyle name="40% - 强调文字颜色 3 3 4 2 4" xfId="8135"/>
    <cellStyle name="40% - 强调文字颜色 3 3 4 3" xfId="30737"/>
    <cellStyle name="40% - 强调文字颜色 3 3 4 3 2" xfId="30738"/>
    <cellStyle name="40% - 强调文字颜色 3 3 4 4" xfId="30739"/>
    <cellStyle name="40% - 强调文字颜色 3 3 4 5" xfId="2038"/>
    <cellStyle name="40% - 强调文字颜色 3 3 4 6" xfId="23338"/>
    <cellStyle name="40% - 强调文字颜色 3 3 5" xfId="30740"/>
    <cellStyle name="40% - 强调文字颜色 3 3 6" xfId="30744"/>
    <cellStyle name="40% - 强调文字颜色 3 3 7" xfId="30746"/>
    <cellStyle name="40% - 强调文字颜色 3 3 8" xfId="7513"/>
    <cellStyle name="40% - 强调文字颜色 3 4" xfId="133"/>
    <cellStyle name="40% - 强调文字颜色 3 4 2" xfId="18700"/>
    <cellStyle name="40% - 强调文字颜色 3 4 2 2" xfId="18704"/>
    <cellStyle name="40% - 强调文字颜色 3 4 2 2 2" xfId="29456"/>
    <cellStyle name="40% - 强调文字颜色 3 4 2 2 3" xfId="4511"/>
    <cellStyle name="40% - 强调文字颜色 3 4 2 3" xfId="29468"/>
    <cellStyle name="40% - 强调文字颜色 3 4 2 3 2" xfId="29471"/>
    <cellStyle name="40% - 强调文字颜色 3 4 2 3 2 2" xfId="29475"/>
    <cellStyle name="40% - 强调文字颜色 3 4 2 3 2 2 2" xfId="24365"/>
    <cellStyle name="40% - 强调文字颜色 3 4 2 3 2 3" xfId="30750"/>
    <cellStyle name="40% - 强调文字颜色 3 4 2 3 3" xfId="29478"/>
    <cellStyle name="40% - 强调文字颜色 3 4 2 3 3 2" xfId="30751"/>
    <cellStyle name="40% - 强调文字颜色 3 4 2 3 4" xfId="23930"/>
    <cellStyle name="40% - 强调文字颜色 3 4 2 3 5" xfId="30753"/>
    <cellStyle name="40% - 强调文字颜色 3 4 2 3 6" xfId="18508"/>
    <cellStyle name="40% - 强调文字颜色 3 4 2 4" xfId="19080"/>
    <cellStyle name="40% - 强调文字颜色 3 4 3" xfId="18707"/>
    <cellStyle name="40% - 强调文字颜色 3 4 3 2" xfId="30756"/>
    <cellStyle name="40% - 强调文字颜色 3 4 3 3" xfId="30758"/>
    <cellStyle name="40% - 强调文字颜色 3 4 4" xfId="18710"/>
    <cellStyle name="40% - 强调文字颜色 3 4 4 2" xfId="15307"/>
    <cellStyle name="40% - 强调文字颜色 3 4 4 2 2" xfId="15315"/>
    <cellStyle name="40% - 强调文字颜色 3 4 4 2 2 2" xfId="15318"/>
    <cellStyle name="40% - 强调文字颜色 3 4 4 2 3" xfId="15323"/>
    <cellStyle name="40% - 强调文字颜色 3 4 4 3" xfId="25725"/>
    <cellStyle name="40% - 强调文字颜色 3 4 4 3 2" xfId="12399"/>
    <cellStyle name="40% - 强调文字颜色 3 4 4 4" xfId="30760"/>
    <cellStyle name="40% - 强调文字颜色 3 4 4 5" xfId="30761"/>
    <cellStyle name="40% - 强调文字颜色 3 4 4 6" xfId="30762"/>
    <cellStyle name="40% - 强调文字颜色 3 4 5" xfId="30009"/>
    <cellStyle name="40% - 强调文字颜色 3 4 6" xfId="30748"/>
    <cellStyle name="40% - 强调文字颜色 3 5" xfId="134"/>
    <cellStyle name="40% - 强调文字颜色 3 5 2" xfId="30764"/>
    <cellStyle name="40% - 强调文字颜色 3 5 2 2" xfId="30765"/>
    <cellStyle name="40% - 强调文字颜色 3 5 2 2 2" xfId="30766"/>
    <cellStyle name="40% - 强调文字颜色 3 5 2 2 2 2" xfId="30767"/>
    <cellStyle name="40% - 强调文字颜色 3 5 2 2 2 2 2" xfId="7390"/>
    <cellStyle name="40% - 强调文字颜色 3 5 2 2 2 3" xfId="30768"/>
    <cellStyle name="40% - 强调文字颜色 3 5 2 2 2 4" xfId="30770"/>
    <cellStyle name="40% - 强调文字颜色 3 5 2 2 3" xfId="23371"/>
    <cellStyle name="40% - 强调文字颜色 3 5 2 2 3 2" xfId="23373"/>
    <cellStyle name="40% - 强调文字颜色 3 5 2 2 4" xfId="22498"/>
    <cellStyle name="40% - 强调文字颜色 3 5 2 2 4 2" xfId="30771"/>
    <cellStyle name="40% - 强调文字颜色 3 5 2 2 5" xfId="27287"/>
    <cellStyle name="40% - 强调文字颜色 3 5 2 2 6" xfId="27300"/>
    <cellStyle name="40% - 强调文字颜色 3 5 2 2 7" xfId="27309"/>
    <cellStyle name="40% - 强调文字颜色 3 5 2 3" xfId="30772"/>
    <cellStyle name="40% - 强调文字颜色 3 5 2 3 2" xfId="30773"/>
    <cellStyle name="40% - 强调文字颜色 3 5 2 3 2 2" xfId="26981"/>
    <cellStyle name="40% - 强调文字颜色 3 5 2 3 2 2 2" xfId="26984"/>
    <cellStyle name="40% - 强调文字颜色 3 5 2 3 2 3" xfId="30774"/>
    <cellStyle name="40% - 强调文字颜色 3 5 2 3 3" xfId="30775"/>
    <cellStyle name="40% - 强调文字颜色 3 5 2 3 3 2" xfId="20851"/>
    <cellStyle name="40% - 强调文字颜色 3 5 2 3 4" xfId="22501"/>
    <cellStyle name="40% - 强调文字颜色 3 5 2 3 5" xfId="30776"/>
    <cellStyle name="40% - 强调文字颜色 3 5 2 3 6" xfId="12234"/>
    <cellStyle name="40% - 强调文字颜色 3 5 2 4" xfId="23493"/>
    <cellStyle name="40% - 强调文字颜色 3 5 2 4 2" xfId="23495"/>
    <cellStyle name="40% - 强调文字颜色 3 5 2 4 2 2" xfId="30777"/>
    <cellStyle name="40% - 强调文字颜色 3 5 2 4 2 2 2" xfId="26204"/>
    <cellStyle name="40% - 强调文字颜色 3 5 2 4 2 3" xfId="15362"/>
    <cellStyle name="40% - 强调文字颜色 3 5 2 4 3" xfId="30778"/>
    <cellStyle name="40% - 强调文字颜色 3 5 2 4 3 2" xfId="30779"/>
    <cellStyle name="40% - 强调文字颜色 3 5 2 4 4" xfId="30780"/>
    <cellStyle name="40% - 强调文字颜色 3 5 2 4 5" xfId="30781"/>
    <cellStyle name="40% - 强调文字颜色 3 5 2 5" xfId="23497"/>
    <cellStyle name="40% - 强调文字颜色 3 5 2 5 2" xfId="23499"/>
    <cellStyle name="40% - 强调文字颜色 3 5 2 5 2 2" xfId="30782"/>
    <cellStyle name="40% - 强调文字颜色 3 5 2 5 2 2 2" xfId="8634"/>
    <cellStyle name="40% - 强调文字颜色 3 5 2 5 2 3" xfId="30783"/>
    <cellStyle name="40% - 强调文字颜色 3 5 2 5 3" xfId="30785"/>
    <cellStyle name="40% - 强调文字颜色 3 5 2 5 3 2" xfId="30786"/>
    <cellStyle name="40% - 强调文字颜色 3 5 2 5 4" xfId="24159"/>
    <cellStyle name="40% - 强调文字颜色 3 5 2 5 5" xfId="10995"/>
    <cellStyle name="40% - 强调文字颜色 3 5 2 6" xfId="23501"/>
    <cellStyle name="40% - 强调文字颜色 3 5 2 6 2" xfId="30788"/>
    <cellStyle name="40% - 强调文字颜色 3 5 2 6 2 2" xfId="30789"/>
    <cellStyle name="40% - 强调文字颜色 3 5 2 6 2 2 2" xfId="30790"/>
    <cellStyle name="40% - 强调文字颜色 3 5 2 6 2 3" xfId="30791"/>
    <cellStyle name="40% - 强调文字颜色 3 5 2 6 3" xfId="17879"/>
    <cellStyle name="40% - 强调文字颜色 3 5 2 6 3 2" xfId="17884"/>
    <cellStyle name="40% - 强调文字颜色 3 5 2 6 4" xfId="21357"/>
    <cellStyle name="40% - 强调文字颜色 3 5 2 6 5" xfId="9174"/>
    <cellStyle name="40% - 强调文字颜色 3 5 2 7" xfId="23503"/>
    <cellStyle name="40% - 强调文字颜色 3 5 2 8" xfId="30792"/>
    <cellStyle name="40% - 强调文字颜色 3 5 3" xfId="4763"/>
    <cellStyle name="40% - 强调文字颜色 3 5 3 2" xfId="18647"/>
    <cellStyle name="40% - 强调文字颜色 3 5 3 2 2" xfId="18650"/>
    <cellStyle name="40% - 强调文字颜色 3 5 3 2 2 2" xfId="8817"/>
    <cellStyle name="40% - 强调文字颜色 3 5 3 2 3" xfId="12721"/>
    <cellStyle name="40% - 强调文字颜色 3 5 3 2 4" xfId="5193"/>
    <cellStyle name="40% - 强调文字颜色 3 5 3 3" xfId="18652"/>
    <cellStyle name="40% - 强调文字颜色 3 5 3 3 2" xfId="20514"/>
    <cellStyle name="40% - 强调文字颜色 3 5 3 4" xfId="14748"/>
    <cellStyle name="40% - 强调文字颜色 3 5 3 5" xfId="25672"/>
    <cellStyle name="40% - 强调文字颜色 3 5 3 6" xfId="30793"/>
    <cellStyle name="40% - 强调文字颜色 3 5 4" xfId="30794"/>
    <cellStyle name="40% - 强调文字颜色 3 5 5" xfId="30020"/>
    <cellStyle name="40% - 强调文字颜色 3 5 6" xfId="30763"/>
    <cellStyle name="40% - 强调文字颜色 3 6" xfId="135"/>
    <cellStyle name="40% - 强调文字颜色 3 6 10" xfId="30797"/>
    <cellStyle name="40% - 强调文字颜色 3 6 11" xfId="30798"/>
    <cellStyle name="40% - 强调文字颜色 3 6 12" xfId="30795"/>
    <cellStyle name="40% - 强调文字颜色 3 6 2" xfId="30137"/>
    <cellStyle name="40% - 强调文字颜色 3 6 2 10" xfId="26860"/>
    <cellStyle name="40% - 强调文字颜色 3 6 2 2" xfId="30799"/>
    <cellStyle name="40% - 强调文字颜色 3 6 2 2 2" xfId="30800"/>
    <cellStyle name="40% - 强调文字颜色 3 6 2 2 2 2" xfId="30801"/>
    <cellStyle name="40% - 强调文字颜色 3 6 2 2 2 2 2" xfId="29324"/>
    <cellStyle name="40% - 强调文字颜色 3 6 2 2 2 2 2 2" xfId="30802"/>
    <cellStyle name="40% - 强调文字颜色 3 6 2 2 2 2 2 2 2" xfId="30804"/>
    <cellStyle name="40% - 强调文字颜色 3 6 2 2 2 2 2 3" xfId="30806"/>
    <cellStyle name="40% - 强调文字颜色 3 6 2 2 2 2 3" xfId="22609"/>
    <cellStyle name="40% - 强调文字颜色 3 6 2 2 2 2 3 2" xfId="13494"/>
    <cellStyle name="40% - 强调文字颜色 3 6 2 2 2 2 4" xfId="17943"/>
    <cellStyle name="40% - 强调文字颜色 3 6 2 2 2 2 4 2" xfId="3366"/>
    <cellStyle name="40% - 强调文字颜色 3 6 2 2 2 2 5" xfId="30808"/>
    <cellStyle name="40% - 强调文字颜色 3 6 2 2 2 2 6" xfId="10122"/>
    <cellStyle name="40% - 强调文字颜色 3 6 2 2 2 3" xfId="879"/>
    <cellStyle name="40% - 强调文字颜色 3 6 2 2 2 3 2" xfId="13985"/>
    <cellStyle name="40% - 强调文字颜色 3 6 2 2 2 3 2 2" xfId="13988"/>
    <cellStyle name="40% - 强调文字颜色 3 6 2 2 2 3 3" xfId="13990"/>
    <cellStyle name="40% - 强调文字颜色 3 6 2 2 2 4" xfId="30809"/>
    <cellStyle name="40% - 强调文字颜色 3 6 2 2 2 4 2" xfId="30810"/>
    <cellStyle name="40% - 强调文字颜色 3 6 2 2 2 5" xfId="23114"/>
    <cellStyle name="40% - 强调文字颜色 3 6 2 2 2 5 2" xfId="30811"/>
    <cellStyle name="40% - 强调文字颜色 3 6 2 2 2 6" xfId="30812"/>
    <cellStyle name="40% - 强调文字颜色 3 6 2 2 2 7" xfId="30814"/>
    <cellStyle name="40% - 强调文字颜色 3 6 2 2 2 8" xfId="30816"/>
    <cellStyle name="40% - 强调文字颜色 3 6 2 2 3" xfId="30817"/>
    <cellStyle name="40% - 强调文字颜色 3 6 2 2 3 2" xfId="30818"/>
    <cellStyle name="40% - 强调文字颜色 3 6 2 2 3 2 2" xfId="30819"/>
    <cellStyle name="40% - 强调文字颜色 3 6 2 2 3 2 2 2" xfId="30820"/>
    <cellStyle name="40% - 强调文字颜色 3 6 2 2 3 2 3" xfId="30821"/>
    <cellStyle name="40% - 强调文字颜色 3 6 2 2 3 3" xfId="30822"/>
    <cellStyle name="40% - 强调文字颜色 3 6 2 2 3 3 2" xfId="30823"/>
    <cellStyle name="40% - 强调文字颜色 3 6 2 2 3 4" xfId="30824"/>
    <cellStyle name="40% - 强调文字颜色 3 6 2 2 3 4 2" xfId="18788"/>
    <cellStyle name="40% - 强调文字颜色 3 6 2 2 3 5" xfId="21237"/>
    <cellStyle name="40% - 强调文字颜色 3 6 2 2 3 6" xfId="7654"/>
    <cellStyle name="40% - 强调文字颜色 3 6 2 2 4" xfId="30825"/>
    <cellStyle name="40% - 强调文字颜色 3 6 2 2 4 2" xfId="30826"/>
    <cellStyle name="40% - 强调文字颜色 3 6 2 2 4 2 2" xfId="30828"/>
    <cellStyle name="40% - 强调文字颜色 3 6 2 2 4 3" xfId="14623"/>
    <cellStyle name="40% - 强调文字颜色 3 6 2 2 5" xfId="6091"/>
    <cellStyle name="40% - 强调文字颜色 3 6 2 2 5 2" xfId="30830"/>
    <cellStyle name="40% - 强调文字颜色 3 6 2 2 6" xfId="16815"/>
    <cellStyle name="40% - 强调文字颜色 3 6 2 2 6 2" xfId="16817"/>
    <cellStyle name="40% - 强调文字颜色 3 6 2 2 7" xfId="29755"/>
    <cellStyle name="40% - 强调文字颜色 3 6 2 2 8" xfId="3824"/>
    <cellStyle name="40% - 强调文字颜色 3 6 2 2 9" xfId="12932"/>
    <cellStyle name="40% - 强调文字颜色 3 6 2 3" xfId="30832"/>
    <cellStyle name="40% - 强调文字颜色 3 6 2 3 2" xfId="2673"/>
    <cellStyle name="40% - 强调文字颜色 3 6 2 3 2 2" xfId="2675"/>
    <cellStyle name="40% - 强调文字颜色 3 6 2 3 2 2 2" xfId="27356"/>
    <cellStyle name="40% - 强调文字颜色 3 6 2 3 2 2 2 2" xfId="29381"/>
    <cellStyle name="40% - 强调文字颜色 3 6 2 3 2 2 3" xfId="27359"/>
    <cellStyle name="40% - 强调文字颜色 3 6 2 3 2 3" xfId="30833"/>
    <cellStyle name="40% - 强调文字颜色 3 6 2 3 2 3 2" xfId="29395"/>
    <cellStyle name="40% - 强调文字颜色 3 6 2 3 2 4" xfId="30834"/>
    <cellStyle name="40% - 强调文字颜色 3 6 2 3 2 4 2" xfId="29404"/>
    <cellStyle name="40% - 强调文字颜色 3 6 2 3 2 5" xfId="1990"/>
    <cellStyle name="40% - 强调文字颜色 3 6 2 3 2 6" xfId="30835"/>
    <cellStyle name="40% - 强调文字颜色 3 6 2 3 3" xfId="2680"/>
    <cellStyle name="40% - 强调文字颜色 3 6 2 3 3 2" xfId="2683"/>
    <cellStyle name="40% - 强调文字颜色 3 6 2 3 3 2 2" xfId="29424"/>
    <cellStyle name="40% - 强调文字颜色 3 6 2 3 3 3" xfId="30837"/>
    <cellStyle name="40% - 强调文字颜色 3 6 2 3 4" xfId="30838"/>
    <cellStyle name="40% - 强调文字颜色 3 6 2 3 4 2" xfId="30839"/>
    <cellStyle name="40% - 强调文字颜色 3 6 2 3 5" xfId="30840"/>
    <cellStyle name="40% - 强调文字颜色 3 6 2 3 5 2" xfId="30841"/>
    <cellStyle name="40% - 强调文字颜色 3 6 2 3 6" xfId="30843"/>
    <cellStyle name="40% - 强调文字颜色 3 6 2 3 7" xfId="30844"/>
    <cellStyle name="40% - 强调文字颜色 3 6 2 3 8" xfId="30846"/>
    <cellStyle name="40% - 强调文字颜色 3 6 2 4" xfId="22721"/>
    <cellStyle name="40% - 强调文字颜色 3 6 2 4 2" xfId="20646"/>
    <cellStyle name="40% - 强调文字颜色 3 6 2 4 2 2" xfId="30848"/>
    <cellStyle name="40% - 强调文字颜色 3 6 2 4 2 2 2" xfId="30849"/>
    <cellStyle name="40% - 强调文字颜色 3 6 2 4 2 3" xfId="30850"/>
    <cellStyle name="40% - 强调文字颜色 3 6 2 4 3" xfId="30853"/>
    <cellStyle name="40% - 强调文字颜色 3 6 2 4 3 2" xfId="30854"/>
    <cellStyle name="40% - 强调文字颜色 3 6 2 4 4" xfId="30855"/>
    <cellStyle name="40% - 强调文字颜色 3 6 2 4 4 2" xfId="30856"/>
    <cellStyle name="40% - 强调文字颜色 3 6 2 4 5" xfId="30857"/>
    <cellStyle name="40% - 强调文字颜色 3 6 2 4 6" xfId="30858"/>
    <cellStyle name="40% - 强调文字颜色 3 6 2 5" xfId="30859"/>
    <cellStyle name="40% - 强调文字颜色 3 6 2 5 2" xfId="30861"/>
    <cellStyle name="40% - 强调文字颜色 3 6 2 5 2 2" xfId="22311"/>
    <cellStyle name="40% - 强调文字颜色 3 6 2 5 3" xfId="27667"/>
    <cellStyle name="40% - 强调文字颜色 3 6 2 6" xfId="30862"/>
    <cellStyle name="40% - 强调文字颜色 3 6 2 6 2" xfId="24281"/>
    <cellStyle name="40% - 强调文字颜色 3 6 2 7" xfId="19744"/>
    <cellStyle name="40% - 强调文字颜色 3 6 2 7 2" xfId="4889"/>
    <cellStyle name="40% - 强调文字颜色 3 6 2 8" xfId="9418"/>
    <cellStyle name="40% - 强调文字颜色 3 6 2 9" xfId="19564"/>
    <cellStyle name="40% - 强调文字颜色 3 6 3" xfId="16804"/>
    <cellStyle name="40% - 强调文字颜色 3 6 3 2" xfId="16807"/>
    <cellStyle name="40% - 强调文字颜色 3 6 3 2 2" xfId="30863"/>
    <cellStyle name="40% - 强调文字颜色 3 6 3 2 2 2" xfId="7828"/>
    <cellStyle name="40% - 强调文字颜色 3 6 3 2 2 2 2" xfId="18145"/>
    <cellStyle name="40% - 强调文字颜色 3 6 3 2 2 2 2 2" xfId="30864"/>
    <cellStyle name="40% - 强调文字颜色 3 6 3 2 2 2 3" xfId="30865"/>
    <cellStyle name="40% - 强调文字颜色 3 6 3 2 2 3" xfId="7844"/>
    <cellStyle name="40% - 强调文字颜色 3 6 3 2 2 3 2" xfId="6312"/>
    <cellStyle name="40% - 强调文字颜色 3 6 3 2 2 4" xfId="7851"/>
    <cellStyle name="40% - 强调文字颜色 3 6 3 2 2 4 2" xfId="30866"/>
    <cellStyle name="40% - 强调文字颜色 3 6 3 2 2 5" xfId="30867"/>
    <cellStyle name="40% - 强调文字颜色 3 6 3 2 2 6" xfId="16880"/>
    <cellStyle name="40% - 强调文字颜色 3 6 3 2 3" xfId="26031"/>
    <cellStyle name="40% - 强调文字颜色 3 6 3 2 3 2" xfId="6901"/>
    <cellStyle name="40% - 强调文字颜色 3 6 3 2 3 2 2" xfId="5917"/>
    <cellStyle name="40% - 强调文字颜色 3 6 3 2 3 3" xfId="6908"/>
    <cellStyle name="40% - 强调文字颜色 3 6 3 2 4" xfId="30869"/>
    <cellStyle name="40% - 强调文字颜色 3 6 3 2 4 2" xfId="30870"/>
    <cellStyle name="40% - 强调文字颜色 3 6 3 2 5" xfId="26502"/>
    <cellStyle name="40% - 强调文字颜色 3 6 3 2 5 2" xfId="26504"/>
    <cellStyle name="40% - 强调文字颜色 3 6 3 2 6" xfId="30871"/>
    <cellStyle name="40% - 强调文字颜色 3 6 3 2 7" xfId="30872"/>
    <cellStyle name="40% - 强调文字颜色 3 6 3 2 8" xfId="30873"/>
    <cellStyle name="40% - 强调文字颜色 3 6 3 3" xfId="30875"/>
    <cellStyle name="40% - 强调文字颜色 3 6 3 3 2" xfId="30876"/>
    <cellStyle name="40% - 强调文字颜色 3 6 3 3 2 2" xfId="16213"/>
    <cellStyle name="40% - 强调文字颜色 3 6 3 3 2 2 2" xfId="22896"/>
    <cellStyle name="40% - 强调文字颜色 3 6 3 3 2 3" xfId="30877"/>
    <cellStyle name="40% - 强调文字颜色 3 6 3 3 3" xfId="13104"/>
    <cellStyle name="40% - 强调文字颜色 3 6 3 3 3 2" xfId="13111"/>
    <cellStyle name="40% - 强调文字颜色 3 6 3 3 4" xfId="16482"/>
    <cellStyle name="40% - 强调文字颜色 3 6 3 3 4 2" xfId="16486"/>
    <cellStyle name="40% - 强调文字颜色 3 6 3 3 5" xfId="16488"/>
    <cellStyle name="40% - 强调文字颜色 3 6 3 3 6" xfId="13445"/>
    <cellStyle name="40% - 强调文字颜色 3 6 3 4" xfId="30878"/>
    <cellStyle name="40% - 强调文字颜色 3 6 3 4 2" xfId="13216"/>
    <cellStyle name="40% - 强调文字颜色 3 6 3 4 2 2" xfId="30879"/>
    <cellStyle name="40% - 强调文字颜色 3 6 3 4 3" xfId="30880"/>
    <cellStyle name="40% - 强调文字颜色 3 6 3 5" xfId="30881"/>
    <cellStyle name="40% - 强调文字颜色 3 6 3 5 2" xfId="30883"/>
    <cellStyle name="40% - 强调文字颜色 3 6 3 6" xfId="30884"/>
    <cellStyle name="40% - 强调文字颜色 3 6 3 6 2" xfId="30885"/>
    <cellStyle name="40% - 强调文字颜色 3 6 3 7" xfId="30886"/>
    <cellStyle name="40% - 强调文字颜色 3 6 3 8" xfId="30887"/>
    <cellStyle name="40% - 强调文字颜色 3 6 3 9" xfId="19567"/>
    <cellStyle name="40% - 强调文字颜色 3 6 4" xfId="16810"/>
    <cellStyle name="40% - 强调文字颜色 3 6 4 2" xfId="7933"/>
    <cellStyle name="40% - 强调文字颜色 3 6 4 2 2" xfId="593"/>
    <cellStyle name="40% - 强调文字颜色 3 6 4 2 2 2" xfId="16987"/>
    <cellStyle name="40% - 强调文字颜色 3 6 4 2 2 2 2" xfId="16094"/>
    <cellStyle name="40% - 强调文字颜色 3 6 4 2 2 3" xfId="30252"/>
    <cellStyle name="40% - 强调文字颜色 3 6 4 2 3" xfId="8804"/>
    <cellStyle name="40% - 强调文字颜色 3 6 4 2 3 2" xfId="30260"/>
    <cellStyle name="40% - 强调文字颜色 3 6 4 2 4" xfId="13144"/>
    <cellStyle name="40% - 强调文字颜色 3 6 4 2 4 2" xfId="14350"/>
    <cellStyle name="40% - 强调文字颜色 3 6 4 2 5" xfId="30888"/>
    <cellStyle name="40% - 强调文字颜色 3 6 4 2 6" xfId="30889"/>
    <cellStyle name="40% - 强调文字颜色 3 6 4 3" xfId="26341"/>
    <cellStyle name="40% - 强调文字颜色 3 6 4 3 2" xfId="26344"/>
    <cellStyle name="40% - 强调文字颜色 3 6 4 3 2 2" xfId="30276"/>
    <cellStyle name="40% - 强调文字颜色 3 6 4 3 3" xfId="11960"/>
    <cellStyle name="40% - 强调文字颜色 3 6 4 4" xfId="30890"/>
    <cellStyle name="40% - 强调文字颜色 3 6 4 4 2" xfId="30892"/>
    <cellStyle name="40% - 强调文字颜色 3 6 4 5" xfId="20239"/>
    <cellStyle name="40% - 强调文字颜色 3 6 4 5 2" xfId="20243"/>
    <cellStyle name="40% - 强调文字颜色 3 6 4 6" xfId="30894"/>
    <cellStyle name="40% - 强调文字颜色 3 6 4 7" xfId="30897"/>
    <cellStyle name="40% - 强调文字颜色 3 6 4 8" xfId="26535"/>
    <cellStyle name="40% - 强调文字颜色 3 6 5" xfId="16813"/>
    <cellStyle name="40% - 强调文字颜色 3 6 5 2" xfId="30025"/>
    <cellStyle name="40% - 强调文字颜色 3 6 5 2 2" xfId="30901"/>
    <cellStyle name="40% - 强调文字颜色 3 6 5 2 2 2" xfId="30308"/>
    <cellStyle name="40% - 强调文字颜色 3 6 5 2 3" xfId="30902"/>
    <cellStyle name="40% - 强调文字颜色 3 6 5 3" xfId="30027"/>
    <cellStyle name="40% - 强调文字颜色 3 6 5 3 2" xfId="30903"/>
    <cellStyle name="40% - 强调文字颜色 3 6 5 4" xfId="30904"/>
    <cellStyle name="40% - 强调文字颜色 3 6 5 4 2" xfId="16420"/>
    <cellStyle name="40% - 强调文字颜色 3 6 5 5" xfId="30905"/>
    <cellStyle name="40% - 强调文字颜色 3 6 5 6" xfId="30906"/>
    <cellStyle name="40% - 强调文字颜色 3 6 6" xfId="30029"/>
    <cellStyle name="40% - 强调文字颜色 3 6 6 2" xfId="23694"/>
    <cellStyle name="40% - 强调文字颜色 3 6 6 2 2" xfId="3543"/>
    <cellStyle name="40% - 强调文字颜色 3 6 6 3" xfId="16021"/>
    <cellStyle name="40% - 强调文字颜色 3 6 7" xfId="30907"/>
    <cellStyle name="40% - 强调文字颜色 3 6 7 2" xfId="14675"/>
    <cellStyle name="40% - 强调文字颜色 3 6 8" xfId="30908"/>
    <cellStyle name="40% - 强调文字颜色 3 6 8 2" xfId="30909"/>
    <cellStyle name="40% - 强调文字颜色 3 6 9" xfId="27484"/>
    <cellStyle name="40% - 强调文字颜色 3 7" xfId="30910"/>
    <cellStyle name="40% - 强调文字颜色 3 7 2" xfId="19066"/>
    <cellStyle name="40% - 强调文字颜色 3 7 2 2" xfId="19068"/>
    <cellStyle name="40% - 强调文字颜色 3 7 2 2 2" xfId="30911"/>
    <cellStyle name="40% - 强调文字颜色 3 7 2 2 3" xfId="30912"/>
    <cellStyle name="40% - 强调文字颜色 3 7 2 3" xfId="30913"/>
    <cellStyle name="40% - 强调文字颜色 3 7 2 4" xfId="11631"/>
    <cellStyle name="40% - 强调文字颜色 3 7 3" xfId="30914"/>
    <cellStyle name="40% - 强调文字颜色 3 7 3 2" xfId="1876"/>
    <cellStyle name="40% - 强调文字颜色 3 7 3 3" xfId="30916"/>
    <cellStyle name="40% - 强调文字颜色 3 7 4" xfId="30918"/>
    <cellStyle name="40% - 强调文字颜色 3 7 5" xfId="30034"/>
    <cellStyle name="40% - 强调文字颜色 3 8" xfId="30919"/>
    <cellStyle name="40% - 强调文字颜色 3 8 2" xfId="30150"/>
    <cellStyle name="40% - 强调文字颜色 3 8 2 2" xfId="30920"/>
    <cellStyle name="40% - 强调文字颜色 3 8 3" xfId="30152"/>
    <cellStyle name="40% - 强调文字颜色 3 8 4" xfId="30921"/>
    <cellStyle name="40% - 强调文字颜色 3 9" xfId="30922"/>
    <cellStyle name="40% - 强调文字颜色 3 9 2" xfId="30924"/>
    <cellStyle name="40% - 强调文字颜色 3 9 2 2" xfId="30927"/>
    <cellStyle name="40% - 强调文字颜色 3 9 2 2 2" xfId="30929"/>
    <cellStyle name="40% - 强调文字颜色 3 9 2 2 3" xfId="12072"/>
    <cellStyle name="40% - 强调文字颜色 3 9 2 3" xfId="30931"/>
    <cellStyle name="40% - 强调文字颜色 3 9 2 4" xfId="29524"/>
    <cellStyle name="40% - 强调文字颜色 3 9 3" xfId="8057"/>
    <cellStyle name="40% - 强调文字颜色 3 9 3 2" xfId="30933"/>
    <cellStyle name="40% - 强调文字颜色 3 9 3 3" xfId="30935"/>
    <cellStyle name="40% - 强调文字颜色 3 9 4" xfId="30937"/>
    <cellStyle name="40% - 强调文字颜色 3 9 4 2" xfId="30939"/>
    <cellStyle name="40% - 强调文字颜色 3 9 5" xfId="21475"/>
    <cellStyle name="40% - 强调文字颜色 3 9 6" xfId="30038"/>
    <cellStyle name="40% - 强调文字颜色 3 9 7" xfId="30941"/>
    <cellStyle name="40% - 强调文字颜色 4 10" xfId="30944"/>
    <cellStyle name="40% - 强调文字颜色 4 10 2" xfId="19897"/>
    <cellStyle name="40% - 强调文字颜色 4 10 2 2" xfId="19901"/>
    <cellStyle name="40% - 强调文字颜色 4 10 3" xfId="19906"/>
    <cellStyle name="40% - 强调文字颜色 4 10 4" xfId="19916"/>
    <cellStyle name="40% - 强调文字颜色 4 11" xfId="13352"/>
    <cellStyle name="40% - 强调文字颜色 4 11 2" xfId="13355"/>
    <cellStyle name="40% - 强调文字颜色 4 11 2 2" xfId="30946"/>
    <cellStyle name="40% - 强调文字颜色 4 11 2 2 2" xfId="30948"/>
    <cellStyle name="40% - 强调文字颜色 4 11 2 2 3" xfId="23967"/>
    <cellStyle name="40% - 强调文字颜色 4 11 2 3" xfId="30950"/>
    <cellStyle name="40% - 强调文字颜色 4 11 2 4" xfId="16211"/>
    <cellStyle name="40% - 强调文字颜色 4 11 3" xfId="30495"/>
    <cellStyle name="40% - 强调文字颜色 4 11 3 2" xfId="22889"/>
    <cellStyle name="40% - 强调文字颜色 4 11 3 3" xfId="22894"/>
    <cellStyle name="40% - 强调文字颜色 4 11 4" xfId="22044"/>
    <cellStyle name="40% - 强调文字颜色 4 11 5" xfId="22046"/>
    <cellStyle name="40% - 强调文字颜色 4 11 6" xfId="30951"/>
    <cellStyle name="40% - 强调文字颜色 4 12" xfId="13357"/>
    <cellStyle name="40% - 强调文字颜色 4 12 2" xfId="13359"/>
    <cellStyle name="40% - 强调文字颜色 4 12 2 2" xfId="30953"/>
    <cellStyle name="40% - 强调文字颜色 4 12 2 2 2" xfId="12685"/>
    <cellStyle name="40% - 强调文字颜色 4 12 2 2 3" xfId="30956"/>
    <cellStyle name="40% - 强调文字颜色 4 12 2 3" xfId="30957"/>
    <cellStyle name="40% - 强调文字颜色 4 12 2 4" xfId="13108"/>
    <cellStyle name="40% - 强调文字颜色 4 12 3" xfId="30958"/>
    <cellStyle name="40% - 强调文字颜色 4 12 3 2" xfId="30960"/>
    <cellStyle name="40% - 强调文字颜色 4 12 3 3" xfId="30961"/>
    <cellStyle name="40% - 强调文字颜色 4 12 4" xfId="12186"/>
    <cellStyle name="40% - 强调文字颜色 4 12 5" xfId="14159"/>
    <cellStyle name="40% - 强调文字颜色 4 12 6" xfId="11426"/>
    <cellStyle name="40% - 强调文字颜色 4 13" xfId="13361"/>
    <cellStyle name="40% - 强调文字颜色 4 13 2" xfId="30962"/>
    <cellStyle name="40% - 强调文字颜色 4 13 2 2" xfId="30964"/>
    <cellStyle name="40% - 强调文字颜色 4 13 2 2 2" xfId="30965"/>
    <cellStyle name="40% - 强调文字颜色 4 13 2 3" xfId="30966"/>
    <cellStyle name="40% - 强调文字颜色 4 13 2 4" xfId="28903"/>
    <cellStyle name="40% - 强调文字颜色 4 13 3" xfId="19700"/>
    <cellStyle name="40% - 强调文字颜色 4 13 3 2" xfId="19702"/>
    <cellStyle name="40% - 强调文字颜色 4 13 4" xfId="12190"/>
    <cellStyle name="40% - 强调文字颜色 4 13 5" xfId="19705"/>
    <cellStyle name="40% - 强调文字颜色 4 13 6" xfId="11429"/>
    <cellStyle name="40% - 强调文字颜色 4 14" xfId="27885"/>
    <cellStyle name="40% - 强调文字颜色 4 14 2" xfId="16507"/>
    <cellStyle name="40% - 强调文字颜色 4 14 2 2" xfId="16510"/>
    <cellStyle name="40% - 强调文字颜色 4 14 2 2 2" xfId="17451"/>
    <cellStyle name="40% - 强调文字颜色 4 14 2 3" xfId="30967"/>
    <cellStyle name="40% - 强调文字颜色 4 14 2 4" xfId="28913"/>
    <cellStyle name="40% - 强调文字颜色 4 14 3" xfId="9191"/>
    <cellStyle name="40% - 强调文字颜色 4 14 3 2" xfId="9193"/>
    <cellStyle name="40% - 强调文字颜色 4 14 4" xfId="20662"/>
    <cellStyle name="40% - 强调文字颜色 4 14 5" xfId="20664"/>
    <cellStyle name="40% - 强调文字颜色 4 14 6" xfId="20668"/>
    <cellStyle name="40% - 强调文字颜色 4 15" xfId="30968"/>
    <cellStyle name="40% - 强调文字颜色 4 15 2" xfId="30970"/>
    <cellStyle name="40% - 强调文字颜色 4 15 3" xfId="30971"/>
    <cellStyle name="40% - 强调文字颜色 4 16" xfId="30972"/>
    <cellStyle name="40% - 强调文字颜色 4 16 2" xfId="30974"/>
    <cellStyle name="40% - 强调文字颜色 4 16 3" xfId="30975"/>
    <cellStyle name="40% - 强调文字颜色 4 17" xfId="2999"/>
    <cellStyle name="40% - 强调文字颜色 4 17 2" xfId="20433"/>
    <cellStyle name="40% - 强调文字颜色 4 17 3" xfId="20311"/>
    <cellStyle name="40% - 强调文字颜色 4 18" xfId="30976"/>
    <cellStyle name="40% - 强调文字颜色 4 18 2" xfId="16069"/>
    <cellStyle name="40% - 强调文字颜色 4 19" xfId="14374"/>
    <cellStyle name="40% - 强调文字颜色 4 2" xfId="136"/>
    <cellStyle name="40% - 强调文字颜色 4 2 10" xfId="30977"/>
    <cellStyle name="40% - 强调文字颜色 4 2 2" xfId="30979"/>
    <cellStyle name="40% - 强调文字颜色 4 2 2 2" xfId="30980"/>
    <cellStyle name="40% - 强调文字颜色 4 2 2 2 2" xfId="30981"/>
    <cellStyle name="40% - 强调文字颜色 4 2 2 2 3" xfId="30982"/>
    <cellStyle name="40% - 强调文字颜色 4 2 2 2 4" xfId="30983"/>
    <cellStyle name="40% - 强调文字颜色 4 2 2 3" xfId="6038"/>
    <cellStyle name="40% - 强调文字颜色 4 2 2 3 2" xfId="30984"/>
    <cellStyle name="40% - 强调文字颜色 4 2 2 4" xfId="8143"/>
    <cellStyle name="40% - 强调文字颜色 4 2 2 5" xfId="30985"/>
    <cellStyle name="40% - 强调文字颜色 4 2 2 6" xfId="25909"/>
    <cellStyle name="40% - 强调文字颜色 4 2 3" xfId="29905"/>
    <cellStyle name="40% - 强调文字颜色 4 2 3 2" xfId="30986"/>
    <cellStyle name="40% - 强调文字颜色 4 2 3 3" xfId="17145"/>
    <cellStyle name="40% - 强调文字颜色 4 2 4" xfId="30987"/>
    <cellStyle name="40% - 强调文字颜色 4 2 4 2" xfId="30989"/>
    <cellStyle name="40% - 强调文字颜色 4 2 4 2 2" xfId="30991"/>
    <cellStyle name="40% - 强调文字颜色 4 2 4 2 2 2" xfId="26975"/>
    <cellStyle name="40% - 强调文字颜色 4 2 4 2 2 2 2" xfId="26979"/>
    <cellStyle name="40% - 强调文字颜色 4 2 4 2 2 3" xfId="26190"/>
    <cellStyle name="40% - 强调文字颜色 4 2 4 2 3" xfId="30992"/>
    <cellStyle name="40% - 强调文字颜色 4 2 4 2 3 2" xfId="5528"/>
    <cellStyle name="40% - 强调文字颜色 4 2 4 2 4" xfId="30994"/>
    <cellStyle name="40% - 强调文字颜色 4 2 4 2 5" xfId="26528"/>
    <cellStyle name="40% - 强调文字颜色 4 2 4 3" xfId="30996"/>
    <cellStyle name="40% - 强调文字颜色 4 2 4 3 2" xfId="10033"/>
    <cellStyle name="40% - 强调文字颜色 4 2 4 3 2 2" xfId="10037"/>
    <cellStyle name="40% - 强调文字颜色 4 2 4 3 3" xfId="17346"/>
    <cellStyle name="40% - 强调文字颜色 4 2 4 4" xfId="30997"/>
    <cellStyle name="40% - 强调文字颜色 4 2 4 4 2" xfId="30998"/>
    <cellStyle name="40% - 强调文字颜色 4 2 4 5" xfId="16052"/>
    <cellStyle name="40% - 强调文字颜色 4 2 4 6" xfId="30999"/>
    <cellStyle name="40% - 强调文字颜色 4 2 4 7" xfId="31001"/>
    <cellStyle name="40% - 强调文字颜色 4 2 5" xfId="31002"/>
    <cellStyle name="40% - 强调文字颜色 4 2 5 2" xfId="31004"/>
    <cellStyle name="40% - 强调文字颜色 4 2 6" xfId="27486"/>
    <cellStyle name="40% - 强调文字颜色 4 2 6 2" xfId="31005"/>
    <cellStyle name="40% - 强调文字颜色 4 2 7" xfId="27488"/>
    <cellStyle name="40% - 强调文字颜色 4 2 7 2" xfId="31006"/>
    <cellStyle name="40% - 强调文字颜色 4 2 8" xfId="31007"/>
    <cellStyle name="40% - 强调文字颜色 4 2 9" xfId="31008"/>
    <cellStyle name="40% - 强调文字颜色 4 20" xfId="30969"/>
    <cellStyle name="40% - 强调文字颜色 4 21" xfId="30973"/>
    <cellStyle name="40% - 强调文字颜色 4 3" xfId="137"/>
    <cellStyle name="40% - 强调文字颜色 4 3 2" xfId="31010"/>
    <cellStyle name="40% - 强调文字颜色 4 3 2 2" xfId="31011"/>
    <cellStyle name="40% - 强调文字颜色 4 3 2 2 2" xfId="27084"/>
    <cellStyle name="40% - 强调文字颜色 4 3 2 2 3" xfId="31012"/>
    <cellStyle name="40% - 强调文字颜色 4 3 2 3" xfId="11050"/>
    <cellStyle name="40% - 强调文字颜色 4 3 2 3 2" xfId="11055"/>
    <cellStyle name="40% - 强调文字颜色 4 3 2 4" xfId="29051"/>
    <cellStyle name="40% - 强调文字颜色 4 3 2 4 2" xfId="23746"/>
    <cellStyle name="40% - 强调文字颜色 4 3 2 4 2 2" xfId="23284"/>
    <cellStyle name="40% - 强调文字颜色 4 3 2 4 2 2 2" xfId="31013"/>
    <cellStyle name="40% - 强调文字颜色 4 3 2 4 2 3" xfId="23748"/>
    <cellStyle name="40% - 强调文字颜色 4 3 2 4 3" xfId="31014"/>
    <cellStyle name="40% - 强调文字颜色 4 3 2 4 3 2" xfId="31015"/>
    <cellStyle name="40% - 强调文字颜色 4 3 2 4 4" xfId="19096"/>
    <cellStyle name="40% - 强调文字颜色 4 3 2 4 5" xfId="31016"/>
    <cellStyle name="40% - 强调文字颜色 4 3 2 5" xfId="31017"/>
    <cellStyle name="40% - 强调文字颜色 4 3 3" xfId="14213"/>
    <cellStyle name="40% - 强调文字颜色 4 3 3 2" xfId="31018"/>
    <cellStyle name="40% - 强调文字颜色 4 3 3 2 2" xfId="31021"/>
    <cellStyle name="40% - 强调文字颜色 4 3 3 3" xfId="29054"/>
    <cellStyle name="40% - 强调文字颜色 4 3 3 4" xfId="31024"/>
    <cellStyle name="40% - 强调文字颜色 4 3 4" xfId="23319"/>
    <cellStyle name="40% - 强调文字颜色 4 3 4 2" xfId="31027"/>
    <cellStyle name="40% - 强调文字颜色 4 3 4 2 2" xfId="31028"/>
    <cellStyle name="40% - 强调文字颜色 4 3 4 2 2 2" xfId="31029"/>
    <cellStyle name="40% - 强调文字颜色 4 3 4 2 3" xfId="11981"/>
    <cellStyle name="40% - 强调文字颜色 4 3 4 2 4" xfId="31030"/>
    <cellStyle name="40% - 强调文字颜色 4 3 4 3" xfId="29058"/>
    <cellStyle name="40% - 强调文字颜色 4 3 4 3 2" xfId="18968"/>
    <cellStyle name="40% - 强调文字颜色 4 3 4 4" xfId="31032"/>
    <cellStyle name="40% - 强调文字颜色 4 3 4 5" xfId="31033"/>
    <cellStyle name="40% - 强调文字颜色 4 3 4 6" xfId="31034"/>
    <cellStyle name="40% - 强调文字颜色 4 3 5" xfId="3700"/>
    <cellStyle name="40% - 强调文字颜色 4 3 6" xfId="31035"/>
    <cellStyle name="40% - 强调文字颜色 4 3 7" xfId="31036"/>
    <cellStyle name="40% - 强调文字颜色 4 3 8" xfId="31009"/>
    <cellStyle name="40% - 强调文字颜色 4 4" xfId="138"/>
    <cellStyle name="40% - 强调文字颜色 4 4 2" xfId="9804"/>
    <cellStyle name="40% - 强调文字颜色 4 4 2 2" xfId="31039"/>
    <cellStyle name="40% - 强调文字颜色 4 4 2 2 2" xfId="15118"/>
    <cellStyle name="40% - 强调文字颜色 4 4 2 2 3" xfId="31040"/>
    <cellStyle name="40% - 强调文字颜色 4 4 2 3" xfId="29069"/>
    <cellStyle name="40% - 强调文字颜色 4 4 2 3 2" xfId="5009"/>
    <cellStyle name="40% - 强调文字颜色 4 4 2 3 2 2" xfId="31042"/>
    <cellStyle name="40% - 强调文字颜色 4 4 2 3 2 2 2" xfId="31044"/>
    <cellStyle name="40% - 强调文字颜色 4 4 2 3 2 3" xfId="12707"/>
    <cellStyle name="40% - 强调文字颜色 4 4 2 3 3" xfId="4695"/>
    <cellStyle name="40% - 强调文字颜色 4 4 2 3 3 2" xfId="31046"/>
    <cellStyle name="40% - 强调文字颜色 4 4 2 3 4" xfId="31047"/>
    <cellStyle name="40% - 强调文字颜色 4 4 2 3 5" xfId="21541"/>
    <cellStyle name="40% - 强调文字颜色 4 4 2 3 6" xfId="31050"/>
    <cellStyle name="40% - 强调文字颜色 4 4 2 4" xfId="31053"/>
    <cellStyle name="40% - 强调文字颜色 4 4 3" xfId="14220"/>
    <cellStyle name="40% - 强调文字颜色 4 4 3 2" xfId="31055"/>
    <cellStyle name="40% - 强调文字颜色 4 4 3 3" xfId="29072"/>
    <cellStyle name="40% - 强调文字颜色 4 4 4" xfId="31056"/>
    <cellStyle name="40% - 强调文字颜色 4 4 4 2" xfId="31057"/>
    <cellStyle name="40% - 强调文字颜色 4 4 4 2 2" xfId="22216"/>
    <cellStyle name="40% - 强调文字颜色 4 4 4 2 2 2" xfId="28546"/>
    <cellStyle name="40% - 强调文字颜色 4 4 4 2 3" xfId="4572"/>
    <cellStyle name="40% - 强调文字颜色 4 4 4 3" xfId="31058"/>
    <cellStyle name="40% - 强调文字颜色 4 4 4 3 2" xfId="31059"/>
    <cellStyle name="40% - 强调文字颜色 4 4 4 4" xfId="31060"/>
    <cellStyle name="40% - 强调文字颜色 4 4 4 5" xfId="31062"/>
    <cellStyle name="40% - 强调文字颜色 4 4 4 6" xfId="14488"/>
    <cellStyle name="40% - 强调文字颜色 4 4 5" xfId="31064"/>
    <cellStyle name="40% - 强调文字颜色 4 4 6" xfId="31038"/>
    <cellStyle name="40% - 强调文字颜色 4 5" xfId="139"/>
    <cellStyle name="40% - 强调文字颜色 4 5 2" xfId="31067"/>
    <cellStyle name="40% - 强调文字颜色 4 5 2 2" xfId="31068"/>
    <cellStyle name="40% - 强调文字颜色 4 5 2 2 2" xfId="843"/>
    <cellStyle name="40% - 强调文字颜色 4 5 2 2 2 2" xfId="31069"/>
    <cellStyle name="40% - 强调文字颜色 4 5 2 2 2 2 2" xfId="29103"/>
    <cellStyle name="40% - 强调文字颜色 4 5 2 2 2 3" xfId="31070"/>
    <cellStyle name="40% - 强调文字颜色 4 5 2 2 2 4" xfId="31071"/>
    <cellStyle name="40% - 强调文字颜色 4 5 2 2 3" xfId="31072"/>
    <cellStyle name="40% - 强调文字颜色 4 5 2 2 3 2" xfId="31073"/>
    <cellStyle name="40% - 强调文字颜色 4 5 2 2 4" xfId="31074"/>
    <cellStyle name="40% - 强调文字颜色 4 5 2 2 4 2" xfId="31075"/>
    <cellStyle name="40% - 强调文字颜色 4 5 2 2 5" xfId="31076"/>
    <cellStyle name="40% - 强调文字颜色 4 5 2 2 6" xfId="31077"/>
    <cellStyle name="40% - 强调文字颜色 4 5 2 2 7" xfId="31078"/>
    <cellStyle name="40% - 强调文字颜色 4 5 2 3" xfId="31079"/>
    <cellStyle name="40% - 强调文字颜色 4 5 2 3 2" xfId="31080"/>
    <cellStyle name="40% - 强调文字颜色 4 5 2 3 2 2" xfId="17203"/>
    <cellStyle name="40% - 强调文字颜色 4 5 2 3 2 2 2" xfId="17207"/>
    <cellStyle name="40% - 强调文字颜色 4 5 2 3 2 3" xfId="31081"/>
    <cellStyle name="40% - 强调文字颜色 4 5 2 3 3" xfId="18163"/>
    <cellStyle name="40% - 强调文字颜色 4 5 2 3 3 2" xfId="18165"/>
    <cellStyle name="40% - 强调文字颜色 4 5 2 3 4" xfId="18167"/>
    <cellStyle name="40% - 强调文字颜色 4 5 2 3 5" xfId="18170"/>
    <cellStyle name="40% - 强调文字颜色 4 5 2 3 6" xfId="31082"/>
    <cellStyle name="40% - 强调文字颜色 4 5 2 4" xfId="31083"/>
    <cellStyle name="40% - 强调文字颜色 4 5 2 4 2" xfId="26947"/>
    <cellStyle name="40% - 强调文字颜色 4 5 2 4 2 2" xfId="26949"/>
    <cellStyle name="40% - 强调文字颜色 4 5 2 4 2 2 2" xfId="31084"/>
    <cellStyle name="40% - 强调文字颜色 4 5 2 4 2 3" xfId="31085"/>
    <cellStyle name="40% - 强调文字颜色 4 5 2 4 3" xfId="31086"/>
    <cellStyle name="40% - 强调文字颜色 4 5 2 4 3 2" xfId="31087"/>
    <cellStyle name="40% - 强调文字颜色 4 5 2 4 4" xfId="31088"/>
    <cellStyle name="40% - 强调文字颜色 4 5 2 4 5" xfId="31089"/>
    <cellStyle name="40% - 强调文字颜色 4 5 2 5" xfId="31090"/>
    <cellStyle name="40% - 强调文字颜色 4 5 2 5 2" xfId="31091"/>
    <cellStyle name="40% - 强调文字颜色 4 5 2 5 2 2" xfId="26870"/>
    <cellStyle name="40% - 强调文字颜色 4 5 2 5 2 2 2" xfId="19762"/>
    <cellStyle name="40% - 强调文字颜色 4 5 2 5 2 3" xfId="10022"/>
    <cellStyle name="40% - 强调文字颜色 4 5 2 5 3" xfId="15553"/>
    <cellStyle name="40% - 强调文字颜色 4 5 2 5 3 2" xfId="2230"/>
    <cellStyle name="40% - 强调文字颜色 4 5 2 5 4" xfId="26314"/>
    <cellStyle name="40% - 强调文字颜色 4 5 2 5 5" xfId="31092"/>
    <cellStyle name="40% - 强调文字颜色 4 5 2 6" xfId="31093"/>
    <cellStyle name="40% - 强调文字颜色 4 5 2 6 2" xfId="9586"/>
    <cellStyle name="40% - 强调文字颜色 4 5 2 6 2 2" xfId="9588"/>
    <cellStyle name="40% - 强调文字颜色 4 5 2 6 2 2 2" xfId="31095"/>
    <cellStyle name="40% - 强调文字颜色 4 5 2 6 2 3" xfId="31096"/>
    <cellStyle name="40% - 强调文字颜色 4 5 2 6 3" xfId="15560"/>
    <cellStyle name="40% - 强调文字颜色 4 5 2 6 3 2" xfId="21368"/>
    <cellStyle name="40% - 强调文字颜色 4 5 2 6 4" xfId="14844"/>
    <cellStyle name="40% - 强调文字颜色 4 5 2 6 5" xfId="25180"/>
    <cellStyle name="40% - 强调文字颜色 4 5 2 7" xfId="31097"/>
    <cellStyle name="40% - 强调文字颜色 4 5 2 8" xfId="31098"/>
    <cellStyle name="40% - 强调文字颜色 4 5 3" xfId="21486"/>
    <cellStyle name="40% - 强调文字颜色 4 5 3 2" xfId="23072"/>
    <cellStyle name="40% - 强调文字颜色 4 5 3 2 2" xfId="31099"/>
    <cellStyle name="40% - 强调文字颜色 4 5 3 2 2 2" xfId="31100"/>
    <cellStyle name="40% - 强调文字颜色 4 5 3 2 3" xfId="583"/>
    <cellStyle name="40% - 强调文字颜色 4 5 3 2 4" xfId="22584"/>
    <cellStyle name="40% - 强调文字颜色 4 5 3 3" xfId="31102"/>
    <cellStyle name="40% - 强调文字颜色 4 5 3 3 2" xfId="31103"/>
    <cellStyle name="40% - 强调文字颜色 4 5 3 4" xfId="31104"/>
    <cellStyle name="40% - 强调文字颜色 4 5 3 5" xfId="31105"/>
    <cellStyle name="40% - 强调文字颜色 4 5 3 6" xfId="31106"/>
    <cellStyle name="40% - 强调文字颜色 4 5 4" xfId="31107"/>
    <cellStyle name="40% - 强调文字颜色 4 5 5" xfId="31108"/>
    <cellStyle name="40% - 强调文字颜色 4 5 6" xfId="31066"/>
    <cellStyle name="40% - 强调文字颜色 4 6" xfId="140"/>
    <cellStyle name="40% - 强调文字颜色 4 6 10" xfId="31110"/>
    <cellStyle name="40% - 强调文字颜色 4 6 11" xfId="23990"/>
    <cellStyle name="40% - 强调文字颜色 4 6 12" xfId="24287"/>
    <cellStyle name="40% - 强调文字颜色 4 6 2" xfId="24289"/>
    <cellStyle name="40% - 强调文字颜色 4 6 2 10" xfId="9936"/>
    <cellStyle name="40% - 强调文字颜色 4 6 2 2" xfId="22190"/>
    <cellStyle name="40% - 强调文字颜色 4 6 2 2 2" xfId="31111"/>
    <cellStyle name="40% - 强调文字颜色 4 6 2 2 2 2" xfId="31112"/>
    <cellStyle name="40% - 强调文字颜色 4 6 2 2 2 2 2" xfId="31113"/>
    <cellStyle name="40% - 强调文字颜色 4 6 2 2 2 2 2 2" xfId="13623"/>
    <cellStyle name="40% - 强调文字颜色 4 6 2 2 2 2 2 2 2" xfId="31114"/>
    <cellStyle name="40% - 强调文字颜色 4 6 2 2 2 2 2 3" xfId="29299"/>
    <cellStyle name="40% - 强调文字颜色 4 6 2 2 2 2 3" xfId="31115"/>
    <cellStyle name="40% - 强调文字颜色 4 6 2 2 2 2 3 2" xfId="31116"/>
    <cellStyle name="40% - 强调文字颜色 4 6 2 2 2 2 4" xfId="31117"/>
    <cellStyle name="40% - 强调文字颜色 4 6 2 2 2 2 4 2" xfId="12843"/>
    <cellStyle name="40% - 强调文字颜色 4 6 2 2 2 2 5" xfId="31118"/>
    <cellStyle name="40% - 强调文字颜色 4 6 2 2 2 2 6" xfId="31119"/>
    <cellStyle name="40% - 强调文字颜色 4 6 2 2 2 3" xfId="8733"/>
    <cellStyle name="40% - 强调文字颜色 4 6 2 2 2 3 2" xfId="26826"/>
    <cellStyle name="40% - 强调文字颜色 4 6 2 2 2 3 2 2" xfId="21064"/>
    <cellStyle name="40% - 强调文字颜色 4 6 2 2 2 3 3" xfId="31120"/>
    <cellStyle name="40% - 强调文字颜色 4 6 2 2 2 4" xfId="25638"/>
    <cellStyle name="40% - 强调文字颜色 4 6 2 2 2 4 2" xfId="25640"/>
    <cellStyle name="40% - 强调文字颜色 4 6 2 2 2 5" xfId="22073"/>
    <cellStyle name="40% - 强调文字颜色 4 6 2 2 2 5 2" xfId="23050"/>
    <cellStyle name="40% - 强调文字颜色 4 6 2 2 2 6" xfId="31122"/>
    <cellStyle name="40% - 强调文字颜色 4 6 2 2 2 7" xfId="31124"/>
    <cellStyle name="40% - 强调文字颜色 4 6 2 2 2 8" xfId="31126"/>
    <cellStyle name="40% - 强调文字颜色 4 6 2 2 3" xfId="31127"/>
    <cellStyle name="40% - 强调文字颜色 4 6 2 2 3 2" xfId="11504"/>
    <cellStyle name="40% - 强调文字颜色 4 6 2 2 3 2 2" xfId="11509"/>
    <cellStyle name="40% - 强调文字颜色 4 6 2 2 3 2 2 2" xfId="17214"/>
    <cellStyle name="40% - 强调文字颜色 4 6 2 2 3 2 3" xfId="17219"/>
    <cellStyle name="40% - 强调文字颜色 4 6 2 2 3 3" xfId="18173"/>
    <cellStyle name="40% - 强调文字颜色 4 6 2 2 3 3 2" xfId="18175"/>
    <cellStyle name="40% - 强调文字颜色 4 6 2 2 3 4" xfId="31128"/>
    <cellStyle name="40% - 强调文字颜色 4 6 2 2 3 4 2" xfId="31129"/>
    <cellStyle name="40% - 强调文字颜色 4 6 2 2 3 5" xfId="31130"/>
    <cellStyle name="40% - 强调文字颜色 4 6 2 2 3 6" xfId="31131"/>
    <cellStyle name="40% - 强调文字颜色 4 6 2 2 4" xfId="31133"/>
    <cellStyle name="40% - 强调文字颜色 4 6 2 2 4 2" xfId="31134"/>
    <cellStyle name="40% - 强调文字颜色 4 6 2 2 4 2 2" xfId="31135"/>
    <cellStyle name="40% - 强调文字颜色 4 6 2 2 4 3" xfId="31137"/>
    <cellStyle name="40% - 强调文字颜色 4 6 2 2 5" xfId="31138"/>
    <cellStyle name="40% - 强调文字颜色 4 6 2 2 5 2" xfId="31139"/>
    <cellStyle name="40% - 强调文字颜色 4 6 2 2 6" xfId="29931"/>
    <cellStyle name="40% - 强调文字颜色 4 6 2 2 6 2" xfId="22828"/>
    <cellStyle name="40% - 强调文字颜色 4 6 2 2 7" xfId="29933"/>
    <cellStyle name="40% - 强调文字颜色 4 6 2 2 8" xfId="29936"/>
    <cellStyle name="40% - 强调文字颜色 4 6 2 2 9" xfId="29939"/>
    <cellStyle name="40% - 强调文字颜色 4 6 2 3" xfId="11274"/>
    <cellStyle name="40% - 强调文字颜色 4 6 2 3 2" xfId="27225"/>
    <cellStyle name="40% - 强调文字颜色 4 6 2 3 2 2" xfId="1940"/>
    <cellStyle name="40% - 强调文字颜色 4 6 2 3 2 2 2" xfId="27227"/>
    <cellStyle name="40% - 强调文字颜色 4 6 2 3 2 2 2 2" xfId="27229"/>
    <cellStyle name="40% - 强调文字颜色 4 6 2 3 2 2 3" xfId="19613"/>
    <cellStyle name="40% - 强调文字颜色 4 6 2 3 2 3" xfId="27232"/>
    <cellStyle name="40% - 强调文字颜色 4 6 2 3 2 3 2" xfId="27234"/>
    <cellStyle name="40% - 强调文字颜色 4 6 2 3 2 4" xfId="27236"/>
    <cellStyle name="40% - 强调文字颜色 4 6 2 3 2 4 2" xfId="31140"/>
    <cellStyle name="40% - 强调文字颜色 4 6 2 3 2 5" xfId="27238"/>
    <cellStyle name="40% - 强调文字颜色 4 6 2 3 2 6" xfId="31141"/>
    <cellStyle name="40% - 强调文字颜色 4 6 2 3 3" xfId="27240"/>
    <cellStyle name="40% - 强调文字颜色 4 6 2 3 3 2" xfId="27242"/>
    <cellStyle name="40% - 强调文字颜色 4 6 2 3 3 2 2" xfId="27244"/>
    <cellStyle name="40% - 强调文字颜色 4 6 2 3 3 3" xfId="2522"/>
    <cellStyle name="40% - 强调文字颜色 4 6 2 3 4" xfId="21086"/>
    <cellStyle name="40% - 强调文字颜色 4 6 2 3 4 2" xfId="31144"/>
    <cellStyle name="40% - 强调文字颜色 4 6 2 3 5" xfId="27248"/>
    <cellStyle name="40% - 强调文字颜色 4 6 2 3 5 2" xfId="31145"/>
    <cellStyle name="40% - 强调文字颜色 4 6 2 3 6" xfId="2385"/>
    <cellStyle name="40% - 强调文字颜色 4 6 2 3 7" xfId="7757"/>
    <cellStyle name="40% - 强调文字颜色 4 6 2 3 8" xfId="29944"/>
    <cellStyle name="40% - 强调文字颜色 4 6 2 4" xfId="5335"/>
    <cellStyle name="40% - 强调文字颜色 4 6 2 4 2" xfId="31146"/>
    <cellStyle name="40% - 强调文字颜色 4 6 2 4 2 2" xfId="5937"/>
    <cellStyle name="40% - 强调文字颜色 4 6 2 4 2 2 2" xfId="20424"/>
    <cellStyle name="40% - 强调文字颜色 4 6 2 4 2 3" xfId="18336"/>
    <cellStyle name="40% - 强调文字颜色 4 6 2 4 3" xfId="21983"/>
    <cellStyle name="40% - 强调文字颜色 4 6 2 4 3 2" xfId="31147"/>
    <cellStyle name="40% - 强调文字颜色 4 6 2 4 4" xfId="21089"/>
    <cellStyle name="40% - 强调文字颜色 4 6 2 4 4 2" xfId="5593"/>
    <cellStyle name="40% - 强调文字颜色 4 6 2 4 5" xfId="23325"/>
    <cellStyle name="40% - 强调文字颜色 4 6 2 4 6" xfId="16892"/>
    <cellStyle name="40% - 强调文字颜色 4 6 2 5" xfId="31148"/>
    <cellStyle name="40% - 强调文字颜色 4 6 2 5 2" xfId="5854"/>
    <cellStyle name="40% - 强调文字颜色 4 6 2 5 2 2" xfId="31149"/>
    <cellStyle name="40% - 强调文字颜色 4 6 2 5 3" xfId="31151"/>
    <cellStyle name="40% - 强调文字颜色 4 6 2 6" xfId="31152"/>
    <cellStyle name="40% - 强调文字颜色 4 6 2 6 2" xfId="31153"/>
    <cellStyle name="40% - 强调文字颜色 4 6 2 7" xfId="31154"/>
    <cellStyle name="40% - 强调文字颜色 4 6 2 7 2" xfId="8596"/>
    <cellStyle name="40% - 强调文字颜色 4 6 2 8" xfId="31155"/>
    <cellStyle name="40% - 强调文字颜色 4 6 2 9" xfId="22824"/>
    <cellStyle name="40% - 强调文字颜色 4 6 3" xfId="21494"/>
    <cellStyle name="40% - 强调文字颜色 4 6 3 2" xfId="31156"/>
    <cellStyle name="40% - 强调文字颜色 4 6 3 2 2" xfId="31157"/>
    <cellStyle name="40% - 强调文字颜色 4 6 3 2 2 2" xfId="31158"/>
    <cellStyle name="40% - 强调文字颜色 4 6 3 2 2 2 2" xfId="19554"/>
    <cellStyle name="40% - 强调文字颜色 4 6 3 2 2 2 2 2" xfId="19556"/>
    <cellStyle name="40% - 强调文字颜色 4 6 3 2 2 2 3" xfId="19559"/>
    <cellStyle name="40% - 强调文字颜色 4 6 3 2 2 3" xfId="31159"/>
    <cellStyle name="40% - 强调文字颜色 4 6 3 2 2 3 2" xfId="31160"/>
    <cellStyle name="40% - 强调文字颜色 4 6 3 2 2 4" xfId="19019"/>
    <cellStyle name="40% - 强调文字颜色 4 6 3 2 2 4 2" xfId="3928"/>
    <cellStyle name="40% - 强调文字颜色 4 6 3 2 2 5" xfId="31161"/>
    <cellStyle name="40% - 强调文字颜色 4 6 3 2 2 6" xfId="31162"/>
    <cellStyle name="40% - 强调文字颜色 4 6 3 2 3" xfId="31164"/>
    <cellStyle name="40% - 强调文字颜色 4 6 3 2 3 2" xfId="31165"/>
    <cellStyle name="40% - 强调文字颜色 4 6 3 2 3 2 2" xfId="31166"/>
    <cellStyle name="40% - 强调文字颜色 4 6 3 2 3 3" xfId="9542"/>
    <cellStyle name="40% - 强调文字颜色 4 6 3 2 4" xfId="31167"/>
    <cellStyle name="40% - 强调文字颜色 4 6 3 2 4 2" xfId="27596"/>
    <cellStyle name="40% - 强调文字颜色 4 6 3 2 5" xfId="31168"/>
    <cellStyle name="40% - 强调文字颜色 4 6 3 2 5 2" xfId="4525"/>
    <cellStyle name="40% - 强调文字颜色 4 6 3 2 6" xfId="31169"/>
    <cellStyle name="40% - 强调文字颜色 4 6 3 2 7" xfId="31170"/>
    <cellStyle name="40% - 强调文字颜色 4 6 3 2 8" xfId="31172"/>
    <cellStyle name="40% - 强调文字颜色 4 6 3 3" xfId="19769"/>
    <cellStyle name="40% - 强调文字颜色 4 6 3 3 2" xfId="1623"/>
    <cellStyle name="40% - 强调文字颜色 4 6 3 3 2 2" xfId="1640"/>
    <cellStyle name="40% - 强调文字颜色 4 6 3 3 2 2 2" xfId="7111"/>
    <cellStyle name="40% - 强调文字颜色 4 6 3 3 2 3" xfId="31174"/>
    <cellStyle name="40% - 强调文字颜色 4 6 3 3 3" xfId="31175"/>
    <cellStyle name="40% - 强调文字颜色 4 6 3 3 3 2" xfId="16243"/>
    <cellStyle name="40% - 强调文字颜色 4 6 3 3 4" xfId="31176"/>
    <cellStyle name="40% - 强调文字颜色 4 6 3 3 4 2" xfId="8759"/>
    <cellStyle name="40% - 强调文字颜色 4 6 3 3 5" xfId="24071"/>
    <cellStyle name="40% - 强调文字颜色 4 6 3 3 6" xfId="31177"/>
    <cellStyle name="40% - 强调文字颜色 4 6 3 4" xfId="18575"/>
    <cellStyle name="40% - 强调文字颜色 4 6 3 4 2" xfId="31178"/>
    <cellStyle name="40% - 强调文字颜色 4 6 3 4 2 2" xfId="31179"/>
    <cellStyle name="40% - 强调文字颜色 4 6 3 4 3" xfId="25183"/>
    <cellStyle name="40% - 强调文字颜色 4 6 3 5" xfId="31181"/>
    <cellStyle name="40% - 强调文字颜色 4 6 3 5 2" xfId="31182"/>
    <cellStyle name="40% - 强调文字颜色 4 6 3 6" xfId="31183"/>
    <cellStyle name="40% - 强调文字颜色 4 6 3 6 2" xfId="31184"/>
    <cellStyle name="40% - 强调文字颜色 4 6 3 7" xfId="6816"/>
    <cellStyle name="40% - 强调文字颜色 4 6 3 8" xfId="14055"/>
    <cellStyle name="40% - 强调文字颜色 4 6 3 9" xfId="14059"/>
    <cellStyle name="40% - 强调文字颜色 4 6 4" xfId="23235"/>
    <cellStyle name="40% - 强调文字颜色 4 6 4 2" xfId="8155"/>
    <cellStyle name="40% - 强调文字颜色 4 6 4 2 2" xfId="18694"/>
    <cellStyle name="40% - 强调文字颜色 4 6 4 2 2 2" xfId="23763"/>
    <cellStyle name="40% - 强调文字颜色 4 6 4 2 2 2 2" xfId="25964"/>
    <cellStyle name="40% - 强调文字颜色 4 6 4 2 2 3" xfId="30551"/>
    <cellStyle name="40% - 强调文字颜色 4 6 4 2 3" xfId="31185"/>
    <cellStyle name="40% - 强调文字颜色 4 6 4 2 3 2" xfId="30559"/>
    <cellStyle name="40% - 强调文字颜色 4 6 4 2 4" xfId="6240"/>
    <cellStyle name="40% - 强调文字颜色 4 6 4 2 4 2" xfId="4832"/>
    <cellStyle name="40% - 强调文字颜色 4 6 4 2 5" xfId="6242"/>
    <cellStyle name="40% - 强调文字颜色 4 6 4 2 6" xfId="7904"/>
    <cellStyle name="40% - 强调文字颜色 4 6 4 3" xfId="31186"/>
    <cellStyle name="40% - 强调文字颜色 4 6 4 3 2" xfId="31187"/>
    <cellStyle name="40% - 强调文字颜色 4 6 4 3 2 2" xfId="30576"/>
    <cellStyle name="40% - 强调文字颜色 4 6 4 3 3" xfId="31188"/>
    <cellStyle name="40% - 强调文字颜色 4 6 4 4" xfId="18577"/>
    <cellStyle name="40% - 强调文字颜色 4 6 4 4 2" xfId="31189"/>
    <cellStyle name="40% - 强调文字颜色 4 6 4 5" xfId="31190"/>
    <cellStyle name="40% - 强调文字颜色 4 6 4 5 2" xfId="13822"/>
    <cellStyle name="40% - 强调文字颜色 4 6 4 6" xfId="8234"/>
    <cellStyle name="40% - 强调文字颜色 4 6 4 7" xfId="6523"/>
    <cellStyle name="40% - 强调文字颜色 4 6 4 8" xfId="31191"/>
    <cellStyle name="40% - 强调文字颜色 4 6 5" xfId="3860"/>
    <cellStyle name="40% - 强调文字颜色 4 6 5 2" xfId="31192"/>
    <cellStyle name="40% - 强调文字颜色 4 6 5 2 2" xfId="8161"/>
    <cellStyle name="40% - 强调文字颜色 4 6 5 2 2 2" xfId="4153"/>
    <cellStyle name="40% - 强调文字颜色 4 6 5 2 3" xfId="31193"/>
    <cellStyle name="40% - 强调文字颜色 4 6 5 3" xfId="31194"/>
    <cellStyle name="40% - 强调文字颜色 4 6 5 3 2" xfId="31195"/>
    <cellStyle name="40% - 强调文字颜色 4 6 5 4" xfId="31196"/>
    <cellStyle name="40% - 强调文字颜色 4 6 5 4 2" xfId="31197"/>
    <cellStyle name="40% - 强调文字颜色 4 6 5 5" xfId="20885"/>
    <cellStyle name="40% - 强调文字颜色 4 6 5 6" xfId="31198"/>
    <cellStyle name="40% - 强调文字颜色 4 6 6" xfId="31199"/>
    <cellStyle name="40% - 强调文字颜色 4 6 6 2" xfId="24579"/>
    <cellStyle name="40% - 强调文字颜色 4 6 6 2 2" xfId="18878"/>
    <cellStyle name="40% - 强调文字颜色 4 6 6 3" xfId="15163"/>
    <cellStyle name="40% - 强调文字颜色 4 6 7" xfId="31200"/>
    <cellStyle name="40% - 强调文字颜色 4 6 7 2" xfId="31201"/>
    <cellStyle name="40% - 强调文字颜色 4 6 8" xfId="31202"/>
    <cellStyle name="40% - 强调文字颜色 4 6 8 2" xfId="31203"/>
    <cellStyle name="40% - 强调文字颜色 4 6 9" xfId="27496"/>
    <cellStyle name="40% - 强调文字颜色 4 7" xfId="18916"/>
    <cellStyle name="40% - 强调文字颜色 4 7 2" xfId="11887"/>
    <cellStyle name="40% - 强调文字颜色 4 7 2 2" xfId="11672"/>
    <cellStyle name="40% - 强调文字颜色 4 7 2 2 2" xfId="11892"/>
    <cellStyle name="40% - 强调文字颜色 4 7 2 2 3" xfId="9595"/>
    <cellStyle name="40% - 强调文字颜色 4 7 2 3" xfId="31204"/>
    <cellStyle name="40% - 强调文字颜色 4 7 2 4" xfId="31205"/>
    <cellStyle name="40% - 强调文字颜色 4 7 3" xfId="8841"/>
    <cellStyle name="40% - 强调文字颜色 4 7 3 2" xfId="31206"/>
    <cellStyle name="40% - 强调文字颜色 4 7 3 3" xfId="31207"/>
    <cellStyle name="40% - 强调文字颜色 4 7 4" xfId="31208"/>
    <cellStyle name="40% - 强调文字颜色 4 7 5" xfId="20301"/>
    <cellStyle name="40% - 强调文字颜色 4 8" xfId="18043"/>
    <cellStyle name="40% - 强调文字颜色 4 8 2" xfId="18047"/>
    <cellStyle name="40% - 强调文字颜色 4 8 2 2" xfId="31210"/>
    <cellStyle name="40% - 强调文字颜色 4 8 3" xfId="15531"/>
    <cellStyle name="40% - 强调文字颜色 4 8 4" xfId="15537"/>
    <cellStyle name="40% - 强调文字颜色 4 9" xfId="18050"/>
    <cellStyle name="40% - 强调文字颜色 4 9 2" xfId="18054"/>
    <cellStyle name="40% - 强调文字颜色 4 9 2 2" xfId="27328"/>
    <cellStyle name="40% - 强调文字颜色 4 9 2 2 2" xfId="31212"/>
    <cellStyle name="40% - 强调文字颜色 4 9 2 2 3" xfId="14765"/>
    <cellStyle name="40% - 强调文字颜色 4 9 2 3" xfId="31214"/>
    <cellStyle name="40% - 强调文字颜色 4 9 2 4" xfId="31216"/>
    <cellStyle name="40% - 强调文字颜色 4 9 3" xfId="29927"/>
    <cellStyle name="40% - 强调文字颜色 4 9 3 2" xfId="31217"/>
    <cellStyle name="40% - 强调文字颜色 4 9 3 3" xfId="31218"/>
    <cellStyle name="40% - 强调文字颜色 4 9 4" xfId="21317"/>
    <cellStyle name="40% - 强调文字颜色 4 9 4 2" xfId="3496"/>
    <cellStyle name="40% - 强调文字颜色 4 9 5" xfId="31219"/>
    <cellStyle name="40% - 强调文字颜色 4 9 6" xfId="31220"/>
    <cellStyle name="40% - 强调文字颜色 4 9 7" xfId="31221"/>
    <cellStyle name="40% - 强调文字颜色 5 10" xfId="26224"/>
    <cellStyle name="40% - 强调文字颜色 5 10 2" xfId="6770"/>
    <cellStyle name="40% - 强调文字颜色 5 10 2 2" xfId="2707"/>
    <cellStyle name="40% - 强调文字颜色 5 10 3" xfId="26226"/>
    <cellStyle name="40% - 强调文字颜色 5 10 4" xfId="31222"/>
    <cellStyle name="40% - 强调文字颜色 5 11" xfId="31223"/>
    <cellStyle name="40% - 强调文字颜色 5 11 2" xfId="31224"/>
    <cellStyle name="40% - 强调文字颜色 5 11 2 2" xfId="31225"/>
    <cellStyle name="40% - 强调文字颜色 5 11 2 2 2" xfId="31226"/>
    <cellStyle name="40% - 强调文字颜色 5 11 2 2 3" xfId="31227"/>
    <cellStyle name="40% - 强调文字颜色 5 11 2 3" xfId="31228"/>
    <cellStyle name="40% - 强调文字颜色 5 11 2 4" xfId="14972"/>
    <cellStyle name="40% - 强调文字颜色 5 11 3" xfId="31229"/>
    <cellStyle name="40% - 强调文字颜色 5 11 3 2" xfId="31230"/>
    <cellStyle name="40% - 强调文字颜色 5 11 3 3" xfId="31233"/>
    <cellStyle name="40% - 强调文字颜色 5 11 4" xfId="31234"/>
    <cellStyle name="40% - 强调文字颜色 5 11 5" xfId="31235"/>
    <cellStyle name="40% - 强调文字颜色 5 11 6" xfId="31236"/>
    <cellStyle name="40% - 强调文字颜色 5 12" xfId="31237"/>
    <cellStyle name="40% - 强调文字颜色 5 12 2" xfId="31238"/>
    <cellStyle name="40% - 强调文字颜色 5 12 2 2" xfId="31239"/>
    <cellStyle name="40% - 强调文字颜色 5 12 2 2 2" xfId="31241"/>
    <cellStyle name="40% - 强调文字颜色 5 12 2 2 3" xfId="31244"/>
    <cellStyle name="40% - 强调文字颜色 5 12 2 3" xfId="31246"/>
    <cellStyle name="40% - 强调文字颜色 5 12 2 4" xfId="31248"/>
    <cellStyle name="40% - 强调文字颜色 5 12 3" xfId="31250"/>
    <cellStyle name="40% - 强调文字颜色 5 12 3 2" xfId="31251"/>
    <cellStyle name="40% - 强调文字颜色 5 12 3 3" xfId="8555"/>
    <cellStyle name="40% - 强调文字颜色 5 12 4" xfId="14870"/>
    <cellStyle name="40% - 强调文字颜色 5 12 5" xfId="31252"/>
    <cellStyle name="40% - 强调文字颜色 5 12 6" xfId="31253"/>
    <cellStyle name="40% - 强调文字颜色 5 13" xfId="31254"/>
    <cellStyle name="40% - 强调文字颜色 5 13 2" xfId="31255"/>
    <cellStyle name="40% - 强调文字颜色 5 13 2 2" xfId="31256"/>
    <cellStyle name="40% - 强调文字颜色 5 13 2 2 2" xfId="31257"/>
    <cellStyle name="40% - 强调文字颜色 5 13 2 3" xfId="14887"/>
    <cellStyle name="40% - 强调文字颜色 5 13 2 4" xfId="14893"/>
    <cellStyle name="40% - 强调文字颜色 5 13 3" xfId="21757"/>
    <cellStyle name="40% - 强调文字颜色 5 13 3 2" xfId="31258"/>
    <cellStyle name="40% - 强调文字颜色 5 13 4" xfId="14875"/>
    <cellStyle name="40% - 强调文字颜色 5 13 5" xfId="8982"/>
    <cellStyle name="40% - 强调文字颜色 5 13 6" xfId="31259"/>
    <cellStyle name="40% - 强调文字颜色 5 14" xfId="1392"/>
    <cellStyle name="40% - 强调文字颜色 5 14 2" xfId="31261"/>
    <cellStyle name="40% - 强调文字颜色 5 14 2 2" xfId="4968"/>
    <cellStyle name="40% - 强调文字颜色 5 14 2 2 2" xfId="31262"/>
    <cellStyle name="40% - 强调文字颜色 5 14 2 3" xfId="9230"/>
    <cellStyle name="40% - 强调文字颜色 5 14 2 4" xfId="29212"/>
    <cellStyle name="40% - 强调文字颜色 5 14 3" xfId="21763"/>
    <cellStyle name="40% - 强调文字颜色 5 14 3 2" xfId="25354"/>
    <cellStyle name="40% - 强调文字颜色 5 14 4" xfId="31263"/>
    <cellStyle name="40% - 强调文字颜色 5 14 5" xfId="1814"/>
    <cellStyle name="40% - 强调文字颜色 5 14 6" xfId="31264"/>
    <cellStyle name="40% - 强调文字颜色 5 15" xfId="31265"/>
    <cellStyle name="40% - 强调文字颜色 5 15 2" xfId="31267"/>
    <cellStyle name="40% - 强调文字颜色 5 15 3" xfId="31268"/>
    <cellStyle name="40% - 强调文字颜色 5 16" xfId="31269"/>
    <cellStyle name="40% - 强调文字颜色 5 16 2" xfId="31271"/>
    <cellStyle name="40% - 强调文字颜色 5 16 3" xfId="31272"/>
    <cellStyle name="40% - 强调文字颜色 5 17" xfId="31273"/>
    <cellStyle name="40% - 强调文字颜色 5 17 2" xfId="15563"/>
    <cellStyle name="40% - 强调文字颜色 5 17 3" xfId="21646"/>
    <cellStyle name="40% - 强调文字颜色 5 18" xfId="31274"/>
    <cellStyle name="40% - 强调文字颜色 5 18 2" xfId="31275"/>
    <cellStyle name="40% - 强调文字颜色 5 19" xfId="3541"/>
    <cellStyle name="40% - 强调文字颜色 5 2" xfId="141"/>
    <cellStyle name="40% - 强调文字颜色 5 2 10" xfId="31276"/>
    <cellStyle name="40% - 强调文字颜色 5 2 2" xfId="31279"/>
    <cellStyle name="40% - 强调文字颜色 5 2 2 2" xfId="31281"/>
    <cellStyle name="40% - 强调文字颜色 5 2 2 2 2" xfId="31283"/>
    <cellStyle name="40% - 强调文字颜色 5 2 2 2 3" xfId="18628"/>
    <cellStyle name="40% - 强调文字颜色 5 2 2 2 4" xfId="31285"/>
    <cellStyle name="40% - 强调文字颜色 5 2 2 3" xfId="2314"/>
    <cellStyle name="40% - 强调文字颜色 5 2 2 3 2" xfId="24232"/>
    <cellStyle name="40% - 强调文字颜色 5 2 2 4" xfId="31286"/>
    <cellStyle name="40% - 强调文字颜色 5 2 2 5" xfId="31288"/>
    <cellStyle name="40% - 强调文字颜色 5 2 2 6" xfId="31289"/>
    <cellStyle name="40% - 强调文字颜色 5 2 3" xfId="31290"/>
    <cellStyle name="40% - 强调文字颜色 5 2 3 2" xfId="31292"/>
    <cellStyle name="40% - 强调文字颜色 5 2 3 3" xfId="31294"/>
    <cellStyle name="40% - 强调文字颜色 5 2 4" xfId="23059"/>
    <cellStyle name="40% - 强调文字颜色 5 2 4 2" xfId="11475"/>
    <cellStyle name="40% - 强调文字颜色 5 2 4 2 2" xfId="11479"/>
    <cellStyle name="40% - 强调文字颜色 5 2 4 2 2 2" xfId="31296"/>
    <cellStyle name="40% - 强调文字颜色 5 2 4 2 2 2 2" xfId="31298"/>
    <cellStyle name="40% - 强调文字颜色 5 2 4 2 2 3" xfId="31299"/>
    <cellStyle name="40% - 强调文字颜色 5 2 4 2 3" xfId="31301"/>
    <cellStyle name="40% - 强调文字颜色 5 2 4 2 3 2" xfId="18125"/>
    <cellStyle name="40% - 强调文字颜色 5 2 4 2 4" xfId="31302"/>
    <cellStyle name="40% - 强调文字颜色 5 2 4 2 5" xfId="2772"/>
    <cellStyle name="40% - 强调文字颜色 5 2 4 3" xfId="7726"/>
    <cellStyle name="40% - 强调文字颜色 5 2 4 3 2" xfId="31303"/>
    <cellStyle name="40% - 强调文字颜色 5 2 4 3 2 2" xfId="29975"/>
    <cellStyle name="40% - 强调文字颜色 5 2 4 3 3" xfId="26325"/>
    <cellStyle name="40% - 强调文字颜色 5 2 4 4" xfId="13852"/>
    <cellStyle name="40% - 强调文字颜色 5 2 4 4 2" xfId="11379"/>
    <cellStyle name="40% - 强调文字颜色 5 2 4 5" xfId="31304"/>
    <cellStyle name="40% - 强调文字颜色 5 2 4 6" xfId="31305"/>
    <cellStyle name="40% - 强调文字颜色 5 2 4 7" xfId="31306"/>
    <cellStyle name="40% - 强调文字颜色 5 2 5" xfId="30831"/>
    <cellStyle name="40% - 强调文字颜色 5 2 5 2" xfId="31307"/>
    <cellStyle name="40% - 强调文字颜色 5 2 6" xfId="31308"/>
    <cellStyle name="40% - 强调文字颜色 5 2 6 2" xfId="31309"/>
    <cellStyle name="40% - 强调文字颜色 5 2 7" xfId="4523"/>
    <cellStyle name="40% - 强调文字颜色 5 2 7 2" xfId="11697"/>
    <cellStyle name="40% - 强调文字颜色 5 2 8" xfId="31310"/>
    <cellStyle name="40% - 强调文字颜色 5 2 9" xfId="7348"/>
    <cellStyle name="40% - 强调文字颜色 5 20" xfId="31266"/>
    <cellStyle name="40% - 强调文字颜色 5 21" xfId="31270"/>
    <cellStyle name="40% - 强调文字颜色 5 3" xfId="142"/>
    <cellStyle name="40% - 强调文字颜色 5 3 2" xfId="31313"/>
    <cellStyle name="40% - 强调文字颜色 5 3 2 2" xfId="31315"/>
    <cellStyle name="40% - 强调文字颜色 5 3 2 2 2" xfId="15512"/>
    <cellStyle name="40% - 强调文字颜色 5 3 2 2 3" xfId="10578"/>
    <cellStyle name="40% - 强调文字颜色 5 3 2 3" xfId="29085"/>
    <cellStyle name="40% - 强调文字颜色 5 3 2 3 2" xfId="31317"/>
    <cellStyle name="40% - 强调文字颜色 5 3 2 4" xfId="31319"/>
    <cellStyle name="40% - 强调文字颜色 5 3 2 4 2" xfId="31320"/>
    <cellStyle name="40% - 强调文字颜色 5 3 2 4 2 2" xfId="31321"/>
    <cellStyle name="40% - 强调文字颜色 5 3 2 4 2 2 2" xfId="8660"/>
    <cellStyle name="40% - 强调文字颜色 5 3 2 4 2 3" xfId="14609"/>
    <cellStyle name="40% - 强调文字颜色 5 3 2 4 3" xfId="31322"/>
    <cellStyle name="40% - 强调文字颜色 5 3 2 4 3 2" xfId="26960"/>
    <cellStyle name="40% - 强调文字颜色 5 3 2 4 4" xfId="31323"/>
    <cellStyle name="40% - 强调文字颜色 5 3 2 4 5" xfId="13609"/>
    <cellStyle name="40% - 强调文字颜色 5 3 2 5" xfId="14822"/>
    <cellStyle name="40% - 强调文字颜色 5 3 3" xfId="31324"/>
    <cellStyle name="40% - 强调文字颜色 5 3 3 2" xfId="3845"/>
    <cellStyle name="40% - 强调文字颜色 5 3 3 2 2" xfId="19211"/>
    <cellStyle name="40% - 强调文字颜色 5 3 3 3" xfId="3885"/>
    <cellStyle name="40% - 强调文字颜色 5 3 3 4" xfId="3921"/>
    <cellStyle name="40% - 强调文字颜色 5 3 4" xfId="31326"/>
    <cellStyle name="40% - 强调文字颜色 5 3 4 2" xfId="31328"/>
    <cellStyle name="40% - 强调文字颜色 5 3 4 2 2" xfId="7612"/>
    <cellStyle name="40% - 强调文字颜色 5 3 4 2 2 2" xfId="2360"/>
    <cellStyle name="40% - 强调文字颜色 5 3 4 2 3" xfId="31330"/>
    <cellStyle name="40% - 强调文字颜色 5 3 4 2 4" xfId="31331"/>
    <cellStyle name="40% - 强调文字颜色 5 3 4 3" xfId="31332"/>
    <cellStyle name="40% - 强调文字颜色 5 3 4 3 2" xfId="7618"/>
    <cellStyle name="40% - 强调文字颜色 5 3 4 4" xfId="14196"/>
    <cellStyle name="40% - 强调文字颜色 5 3 4 5" xfId="31333"/>
    <cellStyle name="40% - 强调文字颜色 5 3 4 6" xfId="31334"/>
    <cellStyle name="40% - 强调文字颜色 5 3 5" xfId="16818"/>
    <cellStyle name="40% - 强调文字颜色 5 3 6" xfId="31336"/>
    <cellStyle name="40% - 强调文字颜色 5 3 7" xfId="16335"/>
    <cellStyle name="40% - 强调文字颜色 5 3 8" xfId="31311"/>
    <cellStyle name="40% - 强调文字颜色 5 4" xfId="143"/>
    <cellStyle name="40% - 强调文字颜色 5 4 2" xfId="31339"/>
    <cellStyle name="40% - 强调文字颜色 5 4 2 2" xfId="31341"/>
    <cellStyle name="40% - 强调文字颜色 5 4 2 2 2" xfId="31343"/>
    <cellStyle name="40% - 强调文字颜色 5 4 2 2 3" xfId="31344"/>
    <cellStyle name="40% - 强调文字颜色 5 4 2 3" xfId="31345"/>
    <cellStyle name="40% - 强调文字颜色 5 4 2 3 2" xfId="31347"/>
    <cellStyle name="40% - 强调文字颜色 5 4 2 3 2 2" xfId="20146"/>
    <cellStyle name="40% - 强调文字颜色 5 4 2 3 2 2 2" xfId="31348"/>
    <cellStyle name="40% - 强调文字颜色 5 4 2 3 2 3" xfId="31349"/>
    <cellStyle name="40% - 强调文字颜色 5 4 2 3 3" xfId="31350"/>
    <cellStyle name="40% - 强调文字颜色 5 4 2 3 3 2" xfId="21973"/>
    <cellStyle name="40% - 强调文字颜色 5 4 2 3 4" xfId="31351"/>
    <cellStyle name="40% - 强调文字颜色 5 4 2 3 5" xfId="31352"/>
    <cellStyle name="40% - 强调文字颜色 5 4 2 3 6" xfId="30787"/>
    <cellStyle name="40% - 强调文字颜色 5 4 2 4" xfId="21338"/>
    <cellStyle name="40% - 强调文字颜色 5 4 3" xfId="16694"/>
    <cellStyle name="40% - 强调文字颜色 5 4 3 2" xfId="25383"/>
    <cellStyle name="40% - 强调文字颜色 5 4 3 3" xfId="31353"/>
    <cellStyle name="40% - 强调文字颜色 5 4 4" xfId="31354"/>
    <cellStyle name="40% - 强调文字颜色 5 4 4 2" xfId="31355"/>
    <cellStyle name="40% - 强调文字颜色 5 4 4 2 2" xfId="31357"/>
    <cellStyle name="40% - 强调文字颜色 5 4 4 2 2 2" xfId="28827"/>
    <cellStyle name="40% - 强调文字颜色 5 4 4 2 3" xfId="31359"/>
    <cellStyle name="40% - 强调文字颜色 5 4 4 3" xfId="31361"/>
    <cellStyle name="40% - 强调文字颜色 5 4 4 3 2" xfId="31362"/>
    <cellStyle name="40% - 强调文字颜色 5 4 4 4" xfId="31363"/>
    <cellStyle name="40% - 强调文字颜色 5 4 4 5" xfId="5860"/>
    <cellStyle name="40% - 强调文字颜色 5 4 4 6" xfId="31364"/>
    <cellStyle name="40% - 强调文字颜色 5 4 5" xfId="31365"/>
    <cellStyle name="40% - 强调文字颜色 5 4 6" xfId="31337"/>
    <cellStyle name="40% - 强调文字颜色 5 5" xfId="144"/>
    <cellStyle name="40% - 强调文字颜色 5 5 2" xfId="31369"/>
    <cellStyle name="40% - 强调文字颜色 5 5 2 2" xfId="31371"/>
    <cellStyle name="40% - 强调文字颜色 5 5 2 2 2" xfId="31373"/>
    <cellStyle name="40% - 强调文字颜色 5 5 2 2 2 2" xfId="23942"/>
    <cellStyle name="40% - 强调文字颜色 5 5 2 2 2 2 2" xfId="31375"/>
    <cellStyle name="40% - 强调文字颜色 5 5 2 2 2 3" xfId="23944"/>
    <cellStyle name="40% - 强调文字颜色 5 5 2 2 2 4" xfId="6367"/>
    <cellStyle name="40% - 强调文字颜色 5 5 2 2 3" xfId="31376"/>
    <cellStyle name="40% - 强调文字颜色 5 5 2 2 3 2" xfId="31378"/>
    <cellStyle name="40% - 强调文字颜色 5 5 2 2 4" xfId="16760"/>
    <cellStyle name="40% - 强调文字颜色 5 5 2 2 4 2" xfId="16764"/>
    <cellStyle name="40% - 强调文字颜色 5 5 2 2 5" xfId="31379"/>
    <cellStyle name="40% - 强调文字颜色 5 5 2 2 6" xfId="31380"/>
    <cellStyle name="40% - 强调文字颜色 5 5 2 2 7" xfId="1356"/>
    <cellStyle name="40% - 强调文字颜色 5 5 2 3" xfId="31381"/>
    <cellStyle name="40% - 强调文字颜色 5 5 2 3 2" xfId="31383"/>
    <cellStyle name="40% - 强调文字颜色 5 5 2 3 2 2" xfId="31385"/>
    <cellStyle name="40% - 强调文字颜色 5 5 2 3 2 2 2" xfId="31386"/>
    <cellStyle name="40% - 强调文字颜色 5 5 2 3 2 3" xfId="31388"/>
    <cellStyle name="40% - 强调文字颜色 5 5 2 3 3" xfId="3160"/>
    <cellStyle name="40% - 强调文字颜色 5 5 2 3 3 2" xfId="24615"/>
    <cellStyle name="40% - 强调文字颜色 5 5 2 3 4" xfId="19651"/>
    <cellStyle name="40% - 强调文字颜色 5 5 2 3 5" xfId="31389"/>
    <cellStyle name="40% - 强调文字颜色 5 5 2 3 6" xfId="31390"/>
    <cellStyle name="40% - 强调文字颜色 5 5 2 4" xfId="31391"/>
    <cellStyle name="40% - 强调文字颜色 5 5 2 4 2" xfId="26051"/>
    <cellStyle name="40% - 强调文字颜色 5 5 2 4 2 2" xfId="26054"/>
    <cellStyle name="40% - 强调文字颜色 5 5 2 4 2 2 2" xfId="31393"/>
    <cellStyle name="40% - 强调文字颜色 5 5 2 4 2 3" xfId="16049"/>
    <cellStyle name="40% - 强调文字颜色 5 5 2 4 3" xfId="31394"/>
    <cellStyle name="40% - 强调文字颜色 5 5 2 4 3 2" xfId="31396"/>
    <cellStyle name="40% - 强调文字颜色 5 5 2 4 4" xfId="19666"/>
    <cellStyle name="40% - 强调文字颜色 5 5 2 4 5" xfId="31397"/>
    <cellStyle name="40% - 强调文字颜色 5 5 2 5" xfId="31398"/>
    <cellStyle name="40% - 强调文字颜色 5 5 2 5 2" xfId="31400"/>
    <cellStyle name="40% - 强调文字颜色 5 5 2 5 2 2" xfId="29611"/>
    <cellStyle name="40% - 强调文字颜色 5 5 2 5 2 2 2" xfId="31402"/>
    <cellStyle name="40% - 强调文字颜色 5 5 2 5 2 3" xfId="31403"/>
    <cellStyle name="40% - 强调文字颜色 5 5 2 5 3" xfId="31404"/>
    <cellStyle name="40% - 强调文字颜色 5 5 2 5 3 2" xfId="3664"/>
    <cellStyle name="40% - 强调文字颜色 5 5 2 5 4" xfId="31406"/>
    <cellStyle name="40% - 强调文字颜色 5 5 2 5 5" xfId="20395"/>
    <cellStyle name="40% - 强调文字颜色 5 5 2 6" xfId="31408"/>
    <cellStyle name="40% - 强调文字颜色 5 5 2 6 2" xfId="31410"/>
    <cellStyle name="40% - 强调文字颜色 5 5 2 6 2 2" xfId="31411"/>
    <cellStyle name="40% - 强调文字颜色 5 5 2 6 2 2 2" xfId="31412"/>
    <cellStyle name="40% - 强调文字颜色 5 5 2 6 2 3" xfId="27217"/>
    <cellStyle name="40% - 强调文字颜色 5 5 2 6 3" xfId="31413"/>
    <cellStyle name="40% - 强调文字颜色 5 5 2 6 3 2" xfId="31414"/>
    <cellStyle name="40% - 强调文字颜色 5 5 2 6 4" xfId="18606"/>
    <cellStyle name="40% - 强调文字颜色 5 5 2 6 5" xfId="20398"/>
    <cellStyle name="40% - 强调文字颜色 5 5 2 7" xfId="2380"/>
    <cellStyle name="40% - 强调文字颜色 5 5 2 8" xfId="26666"/>
    <cellStyle name="40% - 强调文字颜色 5 5 3" xfId="31415"/>
    <cellStyle name="40% - 强调文字颜色 5 5 3 2" xfId="31417"/>
    <cellStyle name="40% - 强调文字颜色 5 5 3 2 2" xfId="3140"/>
    <cellStyle name="40% - 强调文字颜色 5 5 3 2 2 2" xfId="677"/>
    <cellStyle name="40% - 强调文字颜色 5 5 3 2 3" xfId="31419"/>
    <cellStyle name="40% - 强调文字颜色 5 5 3 2 4" xfId="31420"/>
    <cellStyle name="40% - 强调文字颜色 5 5 3 3" xfId="31421"/>
    <cellStyle name="40% - 强调文字颜色 5 5 3 3 2" xfId="3166"/>
    <cellStyle name="40% - 强调文字颜色 5 5 3 4" xfId="20801"/>
    <cellStyle name="40% - 强调文字颜色 5 5 3 5" xfId="31423"/>
    <cellStyle name="40% - 强调文字颜色 5 5 3 6" xfId="2375"/>
    <cellStyle name="40% - 强调文字颜色 5 5 4" xfId="3303"/>
    <cellStyle name="40% - 强调文字颜色 5 5 5" xfId="7461"/>
    <cellStyle name="40% - 强调文字颜色 5 5 6" xfId="31367"/>
    <cellStyle name="40% - 强调文字颜色 5 6" xfId="145"/>
    <cellStyle name="40% - 强调文字颜色 5 6 10" xfId="31427"/>
    <cellStyle name="40% - 强调文字颜色 5 6 11" xfId="31430"/>
    <cellStyle name="40% - 强调文字颜色 5 6 12" xfId="31424"/>
    <cellStyle name="40% - 强调文字颜色 5 6 2" xfId="11910"/>
    <cellStyle name="40% - 强调文字颜色 5 6 2 10" xfId="19844"/>
    <cellStyle name="40% - 强调文字颜色 5 6 2 2" xfId="11917"/>
    <cellStyle name="40% - 强调文字颜色 5 6 2 2 2" xfId="11921"/>
    <cellStyle name="40% - 强调文字颜色 5 6 2 2 2 2" xfId="24292"/>
    <cellStyle name="40% - 强调文字颜色 5 6 2 2 2 2 2" xfId="24294"/>
    <cellStyle name="40% - 强调文字颜色 5 6 2 2 2 2 2 2" xfId="31431"/>
    <cellStyle name="40% - 强调文字颜色 5 6 2 2 2 2 2 2 2" xfId="31031"/>
    <cellStyle name="40% - 强调文字颜色 5 6 2 2 2 2 2 3" xfId="31432"/>
    <cellStyle name="40% - 强调文字颜色 5 6 2 2 2 2 3" xfId="24296"/>
    <cellStyle name="40% - 强调文字颜色 5 6 2 2 2 2 3 2" xfId="31433"/>
    <cellStyle name="40% - 强调文字颜色 5 6 2 2 2 2 4" xfId="9618"/>
    <cellStyle name="40% - 强调文字颜色 5 6 2 2 2 2 4 2" xfId="9223"/>
    <cellStyle name="40% - 强调文字颜色 5 6 2 2 2 2 5" xfId="31434"/>
    <cellStyle name="40% - 强调文字颜色 5 6 2 2 2 2 6" xfId="31435"/>
    <cellStyle name="40% - 强调文字颜色 5 6 2 2 2 3" xfId="24772"/>
    <cellStyle name="40% - 强调文字颜色 5 6 2 2 2 3 2" xfId="31436"/>
    <cellStyle name="40% - 强调文字颜色 5 6 2 2 2 3 2 2" xfId="4408"/>
    <cellStyle name="40% - 强调文字颜色 5 6 2 2 2 3 3" xfId="31437"/>
    <cellStyle name="40% - 强调文字颜色 5 6 2 2 2 4" xfId="24775"/>
    <cellStyle name="40% - 强调文字颜色 5 6 2 2 2 4 2" xfId="18271"/>
    <cellStyle name="40% - 强调文字颜色 5 6 2 2 2 5" xfId="31438"/>
    <cellStyle name="40% - 强调文字颜色 5 6 2 2 2 5 2" xfId="11028"/>
    <cellStyle name="40% - 强调文字颜色 5 6 2 2 2 6" xfId="2974"/>
    <cellStyle name="40% - 强调文字颜色 5 6 2 2 2 7" xfId="4011"/>
    <cellStyle name="40% - 强调文字颜色 5 6 2 2 2 8" xfId="23229"/>
    <cellStyle name="40% - 强调文字颜色 5 6 2 2 3" xfId="22632"/>
    <cellStyle name="40% - 强调文字颜色 5 6 2 2 3 2" xfId="22634"/>
    <cellStyle name="40% - 强调文字颜色 5 6 2 2 3 2 2" xfId="31439"/>
    <cellStyle name="40% - 强调文字颜色 5 6 2 2 3 2 2 2" xfId="31440"/>
    <cellStyle name="40% - 强调文字颜色 5 6 2 2 3 2 3" xfId="7539"/>
    <cellStyle name="40% - 强调文字颜色 5 6 2 2 3 3" xfId="31441"/>
    <cellStyle name="40% - 强调文字颜色 5 6 2 2 3 3 2" xfId="31442"/>
    <cellStyle name="40% - 强调文字颜色 5 6 2 2 3 4" xfId="4504"/>
    <cellStyle name="40% - 强调文字颜色 5 6 2 2 3 4 2" xfId="31443"/>
    <cellStyle name="40% - 强调文字颜色 5 6 2 2 3 5" xfId="9012"/>
    <cellStyle name="40% - 强调文字颜色 5 6 2 2 3 6" xfId="18181"/>
    <cellStyle name="40% - 强调文字颜色 5 6 2 2 4" xfId="31444"/>
    <cellStyle name="40% - 强调文字颜色 5 6 2 2 4 2" xfId="31445"/>
    <cellStyle name="40% - 强调文字颜色 5 6 2 2 4 2 2" xfId="31446"/>
    <cellStyle name="40% - 强调文字颜色 5 6 2 2 4 3" xfId="31447"/>
    <cellStyle name="40% - 强调文字颜色 5 6 2 2 5" xfId="31448"/>
    <cellStyle name="40% - 强调文字颜色 5 6 2 2 5 2" xfId="31449"/>
    <cellStyle name="40% - 强调文字颜色 5 6 2 2 6" xfId="27463"/>
    <cellStyle name="40% - 强调文字颜色 5 6 2 2 6 2" xfId="31450"/>
    <cellStyle name="40% - 强调文字颜色 5 6 2 2 7" xfId="27446"/>
    <cellStyle name="40% - 强调文字颜色 5 6 2 2 8" xfId="12149"/>
    <cellStyle name="40% - 强调文字颜色 5 6 2 2 9" xfId="1270"/>
    <cellStyle name="40% - 强调文字颜色 5 6 2 3" xfId="30201"/>
    <cellStyle name="40% - 强调文字颜色 5 6 2 3 2" xfId="30203"/>
    <cellStyle name="40% - 强调文字颜色 5 6 2 3 2 2" xfId="31451"/>
    <cellStyle name="40% - 强调文字颜色 5 6 2 3 2 2 2" xfId="24171"/>
    <cellStyle name="40% - 强调文字颜色 5 6 2 3 2 2 2 2" xfId="31452"/>
    <cellStyle name="40% - 强调文字颜色 5 6 2 3 2 2 3" xfId="951"/>
    <cellStyle name="40% - 强调文字颜色 5 6 2 3 2 3" xfId="20183"/>
    <cellStyle name="40% - 强调文字颜色 5 6 2 3 2 3 2" xfId="20137"/>
    <cellStyle name="40% - 强调文字颜色 5 6 2 3 2 4" xfId="2803"/>
    <cellStyle name="40% - 强调文字颜色 5 6 2 3 2 4 2" xfId="31453"/>
    <cellStyle name="40% - 强调文字颜色 5 6 2 3 2 5" xfId="31454"/>
    <cellStyle name="40% - 强调文字颜色 5 6 2 3 2 6" xfId="13665"/>
    <cellStyle name="40% - 强调文字颜色 5 6 2 3 3" xfId="13196"/>
    <cellStyle name="40% - 强调文字颜色 5 6 2 3 3 2" xfId="13202"/>
    <cellStyle name="40% - 强调文字颜色 5 6 2 3 3 2 2" xfId="13205"/>
    <cellStyle name="40% - 强调文字颜色 5 6 2 3 3 3" xfId="13207"/>
    <cellStyle name="40% - 强调文字颜色 5 6 2 3 4" xfId="31456"/>
    <cellStyle name="40% - 强调文字颜色 5 6 2 3 4 2" xfId="31457"/>
    <cellStyle name="40% - 强调文字颜色 5 6 2 3 5" xfId="25236"/>
    <cellStyle name="40% - 强调文字颜色 5 6 2 3 5 2" xfId="31458"/>
    <cellStyle name="40% - 强调文字颜色 5 6 2 3 6" xfId="25238"/>
    <cellStyle name="40% - 强调文字颜色 5 6 2 3 7" xfId="25240"/>
    <cellStyle name="40% - 强调文字颜色 5 6 2 3 8" xfId="25242"/>
    <cellStyle name="40% - 强调文字颜色 5 6 2 4" xfId="13579"/>
    <cellStyle name="40% - 强调文字颜色 5 6 2 4 2" xfId="13581"/>
    <cellStyle name="40% - 强调文字颜色 5 6 2 4 2 2" xfId="7581"/>
    <cellStyle name="40% - 强调文字颜色 5 6 2 4 2 2 2" xfId="7584"/>
    <cellStyle name="40% - 强调文字颜色 5 6 2 4 2 3" xfId="6749"/>
    <cellStyle name="40% - 强调文字颜色 5 6 2 4 3" xfId="31460"/>
    <cellStyle name="40% - 强调文字颜色 5 6 2 4 3 2" xfId="10496"/>
    <cellStyle name="40% - 强调文字颜色 5 6 2 4 4" xfId="6069"/>
    <cellStyle name="40% - 强调文字颜色 5 6 2 4 4 2" xfId="31461"/>
    <cellStyle name="40% - 强调文字颜色 5 6 2 4 5" xfId="31462"/>
    <cellStyle name="40% - 强调文字颜色 5 6 2 4 6" xfId="31464"/>
    <cellStyle name="40% - 强调文字颜色 5 6 2 5" xfId="13584"/>
    <cellStyle name="40% - 强调文字颜色 5 6 2 5 2" xfId="7889"/>
    <cellStyle name="40% - 强调文字颜色 5 6 2 5 2 2" xfId="7891"/>
    <cellStyle name="40% - 强调文字颜色 5 6 2 5 3" xfId="21950"/>
    <cellStyle name="40% - 强调文字颜色 5 6 2 6" xfId="1862"/>
    <cellStyle name="40% - 强调文字颜色 5 6 2 6 2" xfId="1868"/>
    <cellStyle name="40% - 强调文字颜色 5 6 2 7" xfId="20727"/>
    <cellStyle name="40% - 强调文字颜色 5 6 2 7 2" xfId="24532"/>
    <cellStyle name="40% - 强调文字颜色 5 6 2 8" xfId="26691"/>
    <cellStyle name="40% - 强调文字颜色 5 6 2 9" xfId="31465"/>
    <cellStyle name="40% - 强调文字颜色 5 6 3" xfId="30205"/>
    <cellStyle name="40% - 强调文字颜色 5 6 3 2" xfId="30207"/>
    <cellStyle name="40% - 强调文字颜色 5 6 3 2 2" xfId="30209"/>
    <cellStyle name="40% - 强调文字颜色 5 6 3 2 2 2" xfId="30211"/>
    <cellStyle name="40% - 强调文字颜色 5 6 3 2 2 2 2" xfId="29344"/>
    <cellStyle name="40% - 强调文字颜色 5 6 3 2 2 2 2 2" xfId="31466"/>
    <cellStyle name="40% - 强调文字颜色 5 6 3 2 2 2 3" xfId="31467"/>
    <cellStyle name="40% - 强调文字颜色 5 6 3 2 2 3" xfId="31468"/>
    <cellStyle name="40% - 强调文字颜色 5 6 3 2 2 3 2" xfId="31469"/>
    <cellStyle name="40% - 强调文字颜色 5 6 3 2 2 4" xfId="7164"/>
    <cellStyle name="40% - 强调文字颜色 5 6 3 2 2 4 2" xfId="31470"/>
    <cellStyle name="40% - 强调文字颜色 5 6 3 2 2 5" xfId="22563"/>
    <cellStyle name="40% - 强调文字颜色 5 6 3 2 2 6" xfId="22567"/>
    <cellStyle name="40% - 强调文字颜色 5 6 3 2 3" xfId="30214"/>
    <cellStyle name="40% - 强调文字颜色 5 6 3 2 3 2" xfId="31471"/>
    <cellStyle name="40% - 强调文字颜色 5 6 3 2 3 2 2" xfId="31472"/>
    <cellStyle name="40% - 强调文字颜色 5 6 3 2 3 3" xfId="31473"/>
    <cellStyle name="40% - 强调文字颜色 5 6 3 2 4" xfId="31474"/>
    <cellStyle name="40% - 强调文字颜色 5 6 3 2 4 2" xfId="31475"/>
    <cellStyle name="40% - 强调文字颜色 5 6 3 2 5" xfId="13554"/>
    <cellStyle name="40% - 强调文字颜色 5 6 3 2 5 2" xfId="26134"/>
    <cellStyle name="40% - 强调文字颜色 5 6 3 2 6" xfId="31476"/>
    <cellStyle name="40% - 强调文字颜色 5 6 3 2 7" xfId="6471"/>
    <cellStyle name="40% - 强调文字颜色 5 6 3 2 8" xfId="18595"/>
    <cellStyle name="40% - 强调文字颜色 5 6 3 3" xfId="30216"/>
    <cellStyle name="40% - 强调文字颜色 5 6 3 3 2" xfId="30218"/>
    <cellStyle name="40% - 强调文字颜色 5 6 3 3 2 2" xfId="31477"/>
    <cellStyle name="40% - 强调文字颜色 5 6 3 3 2 2 2" xfId="21416"/>
    <cellStyle name="40% - 强调文字颜色 5 6 3 3 2 3" xfId="2731"/>
    <cellStyle name="40% - 强调文字颜色 5 6 3 3 3" xfId="31478"/>
    <cellStyle name="40% - 强调文字颜色 5 6 3 3 3 2" xfId="8755"/>
    <cellStyle name="40% - 强调文字颜色 5 6 3 3 4" xfId="31479"/>
    <cellStyle name="40% - 强调文字颜色 5 6 3 3 4 2" xfId="7396"/>
    <cellStyle name="40% - 强调文字颜色 5 6 3 3 5" xfId="31480"/>
    <cellStyle name="40% - 强调文字颜色 5 6 3 3 6" xfId="12095"/>
    <cellStyle name="40% - 强调文字颜色 5 6 3 4" xfId="30220"/>
    <cellStyle name="40% - 强调文字颜色 5 6 3 4 2" xfId="31481"/>
    <cellStyle name="40% - 强调文字颜色 5 6 3 4 2 2" xfId="28390"/>
    <cellStyle name="40% - 强调文字颜色 5 6 3 4 3" xfId="15866"/>
    <cellStyle name="40% - 强调文字颜色 5 6 3 5" xfId="30222"/>
    <cellStyle name="40% - 强调文字颜色 5 6 3 5 2" xfId="31482"/>
    <cellStyle name="40% - 强调文字颜色 5 6 3 6" xfId="25714"/>
    <cellStyle name="40% - 强调文字颜色 5 6 3 6 2" xfId="31483"/>
    <cellStyle name="40% - 强调文字颜色 5 6 3 7" xfId="25716"/>
    <cellStyle name="40% - 强调文字颜色 5 6 3 8" xfId="25720"/>
    <cellStyle name="40% - 强调文字颜色 5 6 3 9" xfId="25722"/>
    <cellStyle name="40% - 强调文字颜色 5 6 4" xfId="30224"/>
    <cellStyle name="40% - 强调文字颜色 5 6 4 2" xfId="5304"/>
    <cellStyle name="40% - 强调文字颜色 5 6 4 2 2" xfId="31484"/>
    <cellStyle name="40% - 强调文字颜色 5 6 4 2 2 2" xfId="30813"/>
    <cellStyle name="40% - 强调文字颜色 5 6 4 2 2 2 2" xfId="31485"/>
    <cellStyle name="40% - 强调文字颜色 5 6 4 2 2 3" xfId="30815"/>
    <cellStyle name="40% - 强调文字颜色 5 6 4 2 3" xfId="10424"/>
    <cellStyle name="40% - 强调文字颜色 5 6 4 2 3 2" xfId="7655"/>
    <cellStyle name="40% - 强调文字颜色 5 6 4 2 4" xfId="31486"/>
    <cellStyle name="40% - 强调文字颜色 5 6 4 2 4 2" xfId="31487"/>
    <cellStyle name="40% - 强调文字颜色 5 6 4 2 5" xfId="31488"/>
    <cellStyle name="40% - 强调文字颜色 5 6 4 2 6" xfId="22389"/>
    <cellStyle name="40% - 强调文字颜色 5 6 4 3" xfId="31489"/>
    <cellStyle name="40% - 强调文字颜色 5 6 4 3 2" xfId="31490"/>
    <cellStyle name="40% - 强调文字颜色 5 6 4 3 2 2" xfId="30836"/>
    <cellStyle name="40% - 强调文字颜色 5 6 4 3 3" xfId="20352"/>
    <cellStyle name="40% - 强调文字颜色 5 6 4 4" xfId="24452"/>
    <cellStyle name="40% - 强调文字颜色 5 6 4 4 2" xfId="24508"/>
    <cellStyle name="40% - 强调文字颜色 5 6 4 5" xfId="6359"/>
    <cellStyle name="40% - 强调文字颜色 5 6 4 5 2" xfId="31491"/>
    <cellStyle name="40% - 强调文字颜色 5 6 4 6" xfId="4642"/>
    <cellStyle name="40% - 强调文字颜色 5 6 4 7" xfId="2317"/>
    <cellStyle name="40% - 强调文字颜色 5 6 4 8" xfId="10593"/>
    <cellStyle name="40% - 强调文字颜色 5 6 5" xfId="12938"/>
    <cellStyle name="40% - 强调文字颜色 5 6 5 2" xfId="5312"/>
    <cellStyle name="40% - 强调文字颜色 5 6 5 2 2" xfId="21688"/>
    <cellStyle name="40% - 强调文字颜色 5 6 5 2 2 2" xfId="16881"/>
    <cellStyle name="40% - 强调文字颜色 5 6 5 2 3" xfId="21693"/>
    <cellStyle name="40% - 强调文字颜色 5 6 5 3" xfId="31492"/>
    <cellStyle name="40% - 强调文字颜色 5 6 5 3 2" xfId="6331"/>
    <cellStyle name="40% - 强调文字颜色 5 6 5 4" xfId="31495"/>
    <cellStyle name="40% - 强调文字颜色 5 6 5 4 2" xfId="4773"/>
    <cellStyle name="40% - 强调文字颜色 5 6 5 5" xfId="19543"/>
    <cellStyle name="40% - 强调文字颜色 5 6 5 6" xfId="31498"/>
    <cellStyle name="40% - 强调文字颜色 5 6 6" xfId="31501"/>
    <cellStyle name="40% - 强调文字颜色 5 6 6 2" xfId="31502"/>
    <cellStyle name="40% - 强调文字颜色 5 6 6 2 2" xfId="31504"/>
    <cellStyle name="40% - 强调文字颜色 5 6 6 3" xfId="31506"/>
    <cellStyle name="40% - 强调文字颜色 5 6 7" xfId="31508"/>
    <cellStyle name="40% - 强调文字颜色 5 6 7 2" xfId="31509"/>
    <cellStyle name="40% - 强调文字颜色 5 6 8" xfId="17665"/>
    <cellStyle name="40% - 强调文字颜色 5 6 8 2" xfId="31511"/>
    <cellStyle name="40% - 强调文字颜色 5 6 9" xfId="20093"/>
    <cellStyle name="40% - 强调文字颜色 5 7" xfId="16840"/>
    <cellStyle name="40% - 强调文字颜色 5 7 2" xfId="16843"/>
    <cellStyle name="40% - 强调文字颜色 5 7 2 2" xfId="31513"/>
    <cellStyle name="40% - 强调文字颜色 5 7 2 2 2" xfId="13453"/>
    <cellStyle name="40% - 强调文字颜色 5 7 2 2 3" xfId="13458"/>
    <cellStyle name="40% - 强调文字颜色 5 7 2 3" xfId="26491"/>
    <cellStyle name="40% - 强调文字颜色 5 7 2 4" xfId="31514"/>
    <cellStyle name="40% - 强调文字颜色 5 7 3" xfId="30233"/>
    <cellStyle name="40% - 强调文字颜色 5 7 3 2" xfId="31516"/>
    <cellStyle name="40% - 强调文字颜色 5 7 3 3" xfId="8270"/>
    <cellStyle name="40% - 强调文字颜色 5 7 4" xfId="31517"/>
    <cellStyle name="40% - 强调文字颜色 5 7 5" xfId="14451"/>
    <cellStyle name="40% - 强调文字颜色 5 8" xfId="18251"/>
    <cellStyle name="40% - 强调文字颜色 5 8 2" xfId="18253"/>
    <cellStyle name="40% - 强调文字颜色 5 8 2 2" xfId="18255"/>
    <cellStyle name="40% - 强调文字颜色 5 8 3" xfId="18257"/>
    <cellStyle name="40% - 强调文字颜色 5 8 4" xfId="18260"/>
    <cellStyle name="40% - 强调文字颜色 5 9" xfId="16268"/>
    <cellStyle name="40% - 强调文字颜色 5 9 2" xfId="31518"/>
    <cellStyle name="40% - 强调文字颜色 5 9 2 2" xfId="31519"/>
    <cellStyle name="40% - 强调文字颜色 5 9 2 2 2" xfId="31520"/>
    <cellStyle name="40% - 强调文字颜色 5 9 2 2 3" xfId="13492"/>
    <cellStyle name="40% - 强调文字颜色 5 9 2 3" xfId="31521"/>
    <cellStyle name="40% - 强调文字颜色 5 9 2 4" xfId="2458"/>
    <cellStyle name="40% - 强调文字颜色 5 9 3" xfId="31522"/>
    <cellStyle name="40% - 强调文字颜色 5 9 3 2" xfId="31523"/>
    <cellStyle name="40% - 强调文字颜色 5 9 3 3" xfId="26602"/>
    <cellStyle name="40% - 强调文字颜色 5 9 4" xfId="31524"/>
    <cellStyle name="40% - 强调文字颜色 5 9 4 2" xfId="31527"/>
    <cellStyle name="40% - 强调文字颜色 5 9 5" xfId="31528"/>
    <cellStyle name="40% - 强调文字颜色 5 9 6" xfId="16855"/>
    <cellStyle name="40% - 强调文字颜色 5 9 7" xfId="31530"/>
    <cellStyle name="40% - 强调文字颜色 6 10" xfId="31531"/>
    <cellStyle name="40% - 强调文字颜色 6 10 2" xfId="19772"/>
    <cellStyle name="40% - 强调文字颜色 6 10 2 2" xfId="30487"/>
    <cellStyle name="40% - 强调文字颜色 6 10 3" xfId="31532"/>
    <cellStyle name="40% - 强调文字颜色 6 10 4" xfId="31533"/>
    <cellStyle name="40% - 强调文字颜色 6 11" xfId="25086"/>
    <cellStyle name="40% - 强调文字颜色 6 11 2" xfId="29750"/>
    <cellStyle name="40% - 强调文字颜色 6 11 2 2" xfId="30010"/>
    <cellStyle name="40% - 强调文字颜色 6 11 2 2 2" xfId="899"/>
    <cellStyle name="40% - 强调文字颜色 6 11 2 2 3" xfId="22861"/>
    <cellStyle name="40% - 强调文字颜色 6 11 2 3" xfId="30013"/>
    <cellStyle name="40% - 强调文字颜色 6 11 2 4" xfId="24036"/>
    <cellStyle name="40% - 强调文字颜色 6 11 3" xfId="30017"/>
    <cellStyle name="40% - 强调文字颜色 6 11 3 2" xfId="30021"/>
    <cellStyle name="40% - 强调文字颜色 6 11 3 3" xfId="31534"/>
    <cellStyle name="40% - 强调文字颜色 6 11 4" xfId="8104"/>
    <cellStyle name="40% - 强调文字颜色 6 11 5" xfId="30031"/>
    <cellStyle name="40% - 强调文字颜色 6 11 6" xfId="15175"/>
    <cellStyle name="40% - 强调文字颜色 6 12" xfId="25089"/>
    <cellStyle name="40% - 强调文字颜色 6 12 2" xfId="29753"/>
    <cellStyle name="40% - 强调文字颜色 6 12 2 2" xfId="31065"/>
    <cellStyle name="40% - 强调文字颜色 6 12 2 2 2" xfId="31536"/>
    <cellStyle name="40% - 强调文字颜色 6 12 2 2 3" xfId="31537"/>
    <cellStyle name="40% - 强调文字颜色 6 12 2 3" xfId="31538"/>
    <cellStyle name="40% - 强调文字颜色 6 12 2 4" xfId="10402"/>
    <cellStyle name="40% - 强调文字颜色 6 12 3" xfId="31539"/>
    <cellStyle name="40% - 强调文字颜色 6 12 3 2" xfId="31109"/>
    <cellStyle name="40% - 强调文字颜色 6 12 3 3" xfId="31540"/>
    <cellStyle name="40% - 强调文字颜色 6 12 4" xfId="3852"/>
    <cellStyle name="40% - 强调文字颜色 6 12 5" xfId="20297"/>
    <cellStyle name="40% - 强调文字颜色 6 12 6" xfId="20305"/>
    <cellStyle name="40% - 强调文字颜色 6 13" xfId="25092"/>
    <cellStyle name="40% - 强调文字颜色 6 13 2" xfId="29756"/>
    <cellStyle name="40% - 强调文字颜色 6 13 2 2" xfId="31366"/>
    <cellStyle name="40% - 强调文字颜色 6 13 2 2 2" xfId="31541"/>
    <cellStyle name="40% - 强调文字颜色 6 13 2 3" xfId="31542"/>
    <cellStyle name="40% - 强调文字颜色 6 13 2 4" xfId="25778"/>
    <cellStyle name="40% - 强调文字颜色 6 13 3" xfId="3823"/>
    <cellStyle name="40% - 强调文字颜色 6 13 3 2" xfId="7462"/>
    <cellStyle name="40% - 强调文字颜色 6 13 4" xfId="12933"/>
    <cellStyle name="40% - 强调文字颜色 6 13 5" xfId="14448"/>
    <cellStyle name="40% - 强调文字颜色 6 13 6" xfId="14454"/>
    <cellStyle name="40% - 强调文字颜色 6 14" xfId="25096"/>
    <cellStyle name="40% - 强调文字颜色 6 14 2" xfId="30845"/>
    <cellStyle name="40% - 强调文字颜色 6 14 2 2" xfId="31543"/>
    <cellStyle name="40% - 强调文字颜色 6 14 2 2 2" xfId="7939"/>
    <cellStyle name="40% - 强调文字颜色 6 14 2 3" xfId="31545"/>
    <cellStyle name="40% - 强调文字颜色 6 14 2 4" xfId="20226"/>
    <cellStyle name="40% - 强调文字颜色 6 14 3" xfId="30847"/>
    <cellStyle name="40% - 强调文字颜色 6 14 3 2" xfId="31546"/>
    <cellStyle name="40% - 强调文字颜色 6 14 4" xfId="31548"/>
    <cellStyle name="40% - 强调文字颜色 6 14 5" xfId="27039"/>
    <cellStyle name="40% - 强调文字颜色 6 14 6" xfId="22928"/>
    <cellStyle name="40% - 强调文字颜色 6 15" xfId="25100"/>
    <cellStyle name="40% - 强调文字颜色 6 15 2" xfId="9996"/>
    <cellStyle name="40% - 强调文字颜色 6 15 3" xfId="31549"/>
    <cellStyle name="40% - 强调文字颜色 6 16" xfId="25104"/>
    <cellStyle name="40% - 强调文字颜色 6 16 2" xfId="31550"/>
    <cellStyle name="40% - 强调文字颜色 6 16 3" xfId="8587"/>
    <cellStyle name="40% - 强调文字颜色 6 17" xfId="21862"/>
    <cellStyle name="40% - 强调文字颜色 6 17 2" xfId="31552"/>
    <cellStyle name="40% - 强调文字颜色 6 17 3" xfId="1549"/>
    <cellStyle name="40% - 强调文字颜色 6 18" xfId="7601"/>
    <cellStyle name="40% - 强调文字颜色 6 18 2" xfId="31553"/>
    <cellStyle name="40% - 强调文字颜色 6 19" xfId="25108"/>
    <cellStyle name="40% - 强调文字颜色 6 2" xfId="146"/>
    <cellStyle name="40% - 强调文字颜色 6 2 10" xfId="31554"/>
    <cellStyle name="40% - 强调文字颜色 6 2 2" xfId="31557"/>
    <cellStyle name="40% - 强调文字颜色 6 2 2 2" xfId="6237"/>
    <cellStyle name="40% - 强调文字颜色 6 2 2 2 2" xfId="15296"/>
    <cellStyle name="40% - 强调文字颜色 6 2 2 2 3" xfId="31558"/>
    <cellStyle name="40% - 强调文字颜色 6 2 2 2 4" xfId="31559"/>
    <cellStyle name="40% - 强调文字颜色 6 2 2 3" xfId="31560"/>
    <cellStyle name="40% - 强调文字颜色 6 2 2 3 2" xfId="4567"/>
    <cellStyle name="40% - 强调文字颜色 6 2 2 4" xfId="22618"/>
    <cellStyle name="40% - 强调文字颜色 6 2 2 5" xfId="31561"/>
    <cellStyle name="40% - 强调文字颜色 6 2 2 6" xfId="23055"/>
    <cellStyle name="40% - 强调文字颜色 6 2 3" xfId="31563"/>
    <cellStyle name="40% - 强调文字颜色 6 2 3 2" xfId="24279"/>
    <cellStyle name="40% - 强调文字颜色 6 2 3 3" xfId="31565"/>
    <cellStyle name="40% - 强调文字颜色 6 2 4" xfId="31566"/>
    <cellStyle name="40% - 强调文字颜色 6 2 4 2" xfId="31567"/>
    <cellStyle name="40% - 强调文字颜色 6 2 4 2 2" xfId="31568"/>
    <cellStyle name="40% - 强调文字颜色 6 2 4 2 2 2" xfId="31569"/>
    <cellStyle name="40% - 强调文字颜色 6 2 4 2 2 2 2" xfId="31570"/>
    <cellStyle name="40% - 强调文字颜色 6 2 4 2 2 3" xfId="31571"/>
    <cellStyle name="40% - 强调文字颜色 6 2 4 2 3" xfId="31572"/>
    <cellStyle name="40% - 强调文字颜色 6 2 4 2 3 2" xfId="31573"/>
    <cellStyle name="40% - 强调文字颜色 6 2 4 2 4" xfId="1469"/>
    <cellStyle name="40% - 强调文字颜色 6 2 4 2 5" xfId="9737"/>
    <cellStyle name="40% - 强调文字颜色 6 2 4 3" xfId="31574"/>
    <cellStyle name="40% - 强调文字颜色 6 2 4 3 2" xfId="31575"/>
    <cellStyle name="40% - 强调文字颜色 6 2 4 3 2 2" xfId="31576"/>
    <cellStyle name="40% - 强调文字颜色 6 2 4 3 3" xfId="31577"/>
    <cellStyle name="40% - 强调文字颜色 6 2 4 4" xfId="26771"/>
    <cellStyle name="40% - 强调文字颜色 6 2 4 4 2" xfId="7492"/>
    <cellStyle name="40% - 强调文字颜色 6 2 4 5" xfId="31578"/>
    <cellStyle name="40% - 强调文字颜色 6 2 4 6" xfId="2347"/>
    <cellStyle name="40% - 强调文字颜色 6 2 4 7" xfId="31579"/>
    <cellStyle name="40% - 强调文字颜色 6 2 5" xfId="30842"/>
    <cellStyle name="40% - 强调文字颜色 6 2 5 2" xfId="31580"/>
    <cellStyle name="40% - 强调文字颜色 6 2 6" xfId="24937"/>
    <cellStyle name="40% - 强调文字颜色 6 2 6 2" xfId="25511"/>
    <cellStyle name="40% - 强调文字颜色 6 2 7" xfId="24941"/>
    <cellStyle name="40% - 强调文字颜色 6 2 7 2" xfId="31581"/>
    <cellStyle name="40% - 强调文字颜色 6 2 8" xfId="9539"/>
    <cellStyle name="40% - 强调文字颜色 6 2 9" xfId="26937"/>
    <cellStyle name="40% - 强调文字颜色 6 20" xfId="25101"/>
    <cellStyle name="40% - 强调文字颜色 6 21" xfId="25105"/>
    <cellStyle name="40% - 强调文字颜色 6 3" xfId="147"/>
    <cellStyle name="40% - 强调文字颜色 6 3 2" xfId="31584"/>
    <cellStyle name="40% - 强调文字颜色 6 3 2 2" xfId="31585"/>
    <cellStyle name="40% - 强调文字颜色 6 3 2 2 2" xfId="31586"/>
    <cellStyle name="40% - 强调文字颜色 6 3 2 2 3" xfId="31587"/>
    <cellStyle name="40% - 强调文字颜色 6 3 2 3" xfId="31589"/>
    <cellStyle name="40% - 强调文字颜色 6 3 2 3 2" xfId="31590"/>
    <cellStyle name="40% - 强调文字颜色 6 3 2 4" xfId="31591"/>
    <cellStyle name="40% - 强调文字颜色 6 3 2 4 2" xfId="24834"/>
    <cellStyle name="40% - 强调文字颜色 6 3 2 4 2 2" xfId="31592"/>
    <cellStyle name="40% - 强调文字颜色 6 3 2 4 2 2 2" xfId="11586"/>
    <cellStyle name="40% - 强调文字颜色 6 3 2 4 2 3" xfId="31593"/>
    <cellStyle name="40% - 强调文字颜色 6 3 2 4 3" xfId="5707"/>
    <cellStyle name="40% - 强调文字颜色 6 3 2 4 3 2" xfId="31594"/>
    <cellStyle name="40% - 强调文字颜色 6 3 2 4 4" xfId="7153"/>
    <cellStyle name="40% - 强调文字颜色 6 3 2 4 5" xfId="4708"/>
    <cellStyle name="40% - 强调文字颜色 6 3 2 5" xfId="8511"/>
    <cellStyle name="40% - 强调文字颜色 6 3 3" xfId="31595"/>
    <cellStyle name="40% - 强调文字颜色 6 3 3 2" xfId="6234"/>
    <cellStyle name="40% - 强调文字颜色 6 3 3 2 2" xfId="6307"/>
    <cellStyle name="40% - 强调文字颜色 6 3 3 3" xfId="14090"/>
    <cellStyle name="40% - 强调文字颜色 6 3 3 4" xfId="1901"/>
    <cellStyle name="40% - 强调文字颜色 6 3 4" xfId="31596"/>
    <cellStyle name="40% - 强调文字颜色 6 3 4 2" xfId="19670"/>
    <cellStyle name="40% - 强调文字颜色 6 3 4 2 2" xfId="31597"/>
    <cellStyle name="40% - 强调文字颜色 6 3 4 2 2 2" xfId="31598"/>
    <cellStyle name="40% - 强调文字颜色 6 3 4 2 3" xfId="31599"/>
    <cellStyle name="40% - 强调文字颜色 6 3 4 2 4" xfId="31600"/>
    <cellStyle name="40% - 强调文字颜色 6 3 4 3" xfId="1331"/>
    <cellStyle name="40% - 强调文字颜色 6 3 4 3 2" xfId="17116"/>
    <cellStyle name="40% - 强调文字颜色 6 3 4 4" xfId="19673"/>
    <cellStyle name="40% - 强调文字颜色 6 3 4 5" xfId="5231"/>
    <cellStyle name="40% - 强调文字颜色 6 3 4 6" xfId="31601"/>
    <cellStyle name="40% - 强调文字颜色 6 3 5" xfId="31602"/>
    <cellStyle name="40% - 强调文字颜色 6 3 6" xfId="12504"/>
    <cellStyle name="40% - 强调文字颜色 6 3 7" xfId="31603"/>
    <cellStyle name="40% - 强调文字颜色 6 3 8" xfId="31582"/>
    <cellStyle name="40% - 强调文字颜色 6 4" xfId="148"/>
    <cellStyle name="40% - 强调文字颜色 6 4 2" xfId="2948"/>
    <cellStyle name="40% - 强调文字颜色 6 4 2 2" xfId="2955"/>
    <cellStyle name="40% - 强调文字颜色 6 4 2 2 2" xfId="19698"/>
    <cellStyle name="40% - 强调文字颜色 6 4 2 2 3" xfId="31604"/>
    <cellStyle name="40% - 强调文字颜色 6 4 2 3" xfId="31605"/>
    <cellStyle name="40% - 强调文字颜色 6 4 2 3 2" xfId="31606"/>
    <cellStyle name="40% - 强调文字颜色 6 4 2 3 2 2" xfId="31607"/>
    <cellStyle name="40% - 强调文字颜色 6 4 2 3 2 2 2" xfId="31608"/>
    <cellStyle name="40% - 强调文字颜色 6 4 2 3 2 3" xfId="6481"/>
    <cellStyle name="40% - 强调文字颜色 6 4 2 3 3" xfId="31609"/>
    <cellStyle name="40% - 强调文字颜色 6 4 2 3 3 2" xfId="27000"/>
    <cellStyle name="40% - 强调文字颜色 6 4 2 3 4" xfId="1929"/>
    <cellStyle name="40% - 强调文字颜色 6 4 2 3 5" xfId="31610"/>
    <cellStyle name="40% - 强调文字颜色 6 4 2 3 6" xfId="31611"/>
    <cellStyle name="40% - 强调文字颜色 6 4 2 4" xfId="31612"/>
    <cellStyle name="40% - 强调文字颜色 6 4 3" xfId="24595"/>
    <cellStyle name="40% - 强调文字颜色 6 4 3 2" xfId="10866"/>
    <cellStyle name="40% - 强调文字颜色 6 4 3 3" xfId="12286"/>
    <cellStyle name="40% - 强调文字颜色 6 4 4" xfId="24597"/>
    <cellStyle name="40% - 强调文字颜色 6 4 4 2" xfId="31614"/>
    <cellStyle name="40% - 强调文字颜色 6 4 4 2 2" xfId="31615"/>
    <cellStyle name="40% - 强调文字颜色 6 4 4 2 2 2" xfId="23660"/>
    <cellStyle name="40% - 强调文字颜色 6 4 4 2 3" xfId="31616"/>
    <cellStyle name="40% - 强调文字颜色 6 4 4 3" xfId="31617"/>
    <cellStyle name="40% - 强调文字颜色 6 4 4 3 2" xfId="26725"/>
    <cellStyle name="40% - 强调文字颜色 6 4 4 4" xfId="31618"/>
    <cellStyle name="40% - 强调文字颜色 6 4 4 5" xfId="31619"/>
    <cellStyle name="40% - 强调文字颜色 6 4 4 6" xfId="31620"/>
    <cellStyle name="40% - 强调文字颜色 6 4 5" xfId="31544"/>
    <cellStyle name="40% - 强调文字颜色 6 4 6" xfId="3048"/>
    <cellStyle name="40% - 强调文字颜色 6 5" xfId="149"/>
    <cellStyle name="40% - 强调文字颜色 6 5 2" xfId="26439"/>
    <cellStyle name="40% - 强调文字颜色 6 5 2 2" xfId="24198"/>
    <cellStyle name="40% - 强调文字颜色 6 5 2 2 2" xfId="20067"/>
    <cellStyle name="40% - 强调文字颜色 6 5 2 2 2 2" xfId="2221"/>
    <cellStyle name="40% - 强调文字颜色 6 5 2 2 2 2 2" xfId="20071"/>
    <cellStyle name="40% - 强调文字颜色 6 5 2 2 2 3" xfId="20074"/>
    <cellStyle name="40% - 强调文字颜色 6 5 2 2 2 4" xfId="16786"/>
    <cellStyle name="40% - 强调文字颜色 6 5 2 2 3" xfId="31622"/>
    <cellStyle name="40% - 强调文字颜色 6 5 2 2 3 2" xfId="31623"/>
    <cellStyle name="40% - 强调文字颜色 6 5 2 2 4" xfId="9165"/>
    <cellStyle name="40% - 强调文字颜色 6 5 2 2 4 2" xfId="21107"/>
    <cellStyle name="40% - 强调文字颜色 6 5 2 2 5" xfId="31624"/>
    <cellStyle name="40% - 强调文字颜色 6 5 2 2 6" xfId="31625"/>
    <cellStyle name="40% - 强调文字颜色 6 5 2 2 7" xfId="12898"/>
    <cellStyle name="40% - 强调文字颜色 6 5 2 3" xfId="31626"/>
    <cellStyle name="40% - 强调文字颜色 6 5 2 3 2" xfId="31628"/>
    <cellStyle name="40% - 强调文字颜色 6 5 2 3 2 2" xfId="27263"/>
    <cellStyle name="40% - 强调文字颜色 6 5 2 3 2 2 2" xfId="31629"/>
    <cellStyle name="40% - 强调文字颜色 6 5 2 3 2 3" xfId="2278"/>
    <cellStyle name="40% - 强调文字颜色 6 5 2 3 3" xfId="31630"/>
    <cellStyle name="40% - 强调文字颜色 6 5 2 3 3 2" xfId="31631"/>
    <cellStyle name="40% - 强调文字颜色 6 5 2 3 4" xfId="20031"/>
    <cellStyle name="40% - 强调文字颜色 6 5 2 3 5" xfId="31632"/>
    <cellStyle name="40% - 强调文字颜色 6 5 2 3 6" xfId="31633"/>
    <cellStyle name="40% - 强调文字颜色 6 5 2 4" xfId="31634"/>
    <cellStyle name="40% - 强调文字颜色 6 5 2 4 2" xfId="24381"/>
    <cellStyle name="40% - 强调文字颜色 6 5 2 4 2 2" xfId="24384"/>
    <cellStyle name="40% - 强调文字颜色 6 5 2 4 2 2 2" xfId="10318"/>
    <cellStyle name="40% - 强调文字颜色 6 5 2 4 2 3" xfId="28853"/>
    <cellStyle name="40% - 强调文字颜色 6 5 2 4 3" xfId="7591"/>
    <cellStyle name="40% - 强调文字颜色 6 5 2 4 3 2" xfId="7595"/>
    <cellStyle name="40% - 强调文字颜色 6 5 2 4 4" xfId="10090"/>
    <cellStyle name="40% - 强调文字颜色 6 5 2 4 5" xfId="31636"/>
    <cellStyle name="40% - 强调文字颜色 6 5 2 5" xfId="31637"/>
    <cellStyle name="40% - 强调文字颜色 6 5 2 5 2" xfId="31639"/>
    <cellStyle name="40% - 强调文字颜色 6 5 2 5 2 2" xfId="31640"/>
    <cellStyle name="40% - 强调文字颜色 6 5 2 5 2 2 2" xfId="10338"/>
    <cellStyle name="40% - 强调文字颜色 6 5 2 5 2 3" xfId="31641"/>
    <cellStyle name="40% - 强调文字颜色 6 5 2 5 3" xfId="31642"/>
    <cellStyle name="40% - 强调文字颜色 6 5 2 5 3 2" xfId="31643"/>
    <cellStyle name="40% - 强调文字颜色 6 5 2 5 4" xfId="31644"/>
    <cellStyle name="40% - 强调文字颜色 6 5 2 5 5" xfId="31645"/>
    <cellStyle name="40% - 强调文字颜色 6 5 2 6" xfId="31646"/>
    <cellStyle name="40% - 强调文字颜色 6 5 2 6 2" xfId="30115"/>
    <cellStyle name="40% - 强调文字颜色 6 5 2 6 2 2" xfId="31648"/>
    <cellStyle name="40% - 强调文字颜色 6 5 2 6 2 2 2" xfId="10376"/>
    <cellStyle name="40% - 强调文字颜色 6 5 2 6 2 3" xfId="19044"/>
    <cellStyle name="40% - 强调文字颜色 6 5 2 6 3" xfId="30117"/>
    <cellStyle name="40% - 强调文字颜色 6 5 2 6 3 2" xfId="31649"/>
    <cellStyle name="40% - 强调文字颜色 6 5 2 6 4" xfId="31650"/>
    <cellStyle name="40% - 强调文字颜色 6 5 2 6 5" xfId="31651"/>
    <cellStyle name="40% - 强调文字颜色 6 5 2 7" xfId="31652"/>
    <cellStyle name="40% - 强调文字颜色 6 5 2 8" xfId="31653"/>
    <cellStyle name="40% - 强调文字颜色 6 5 3" xfId="31656"/>
    <cellStyle name="40% - 强调文字颜色 6 5 3 2" xfId="31657"/>
    <cellStyle name="40% - 强调文字颜色 6 5 3 2 2" xfId="9790"/>
    <cellStyle name="40% - 强调文字颜色 6 5 3 2 2 2" xfId="23268"/>
    <cellStyle name="40% - 强调文字颜色 6 5 3 2 3" xfId="10251"/>
    <cellStyle name="40% - 强调文字颜色 6 5 3 2 4" xfId="5040"/>
    <cellStyle name="40% - 强调文字颜色 6 5 3 3" xfId="31658"/>
    <cellStyle name="40% - 强调文字颜色 6 5 3 3 2" xfId="21748"/>
    <cellStyle name="40% - 强调文字颜色 6 5 3 4" xfId="31659"/>
    <cellStyle name="40% - 强调文字颜色 6 5 3 5" xfId="20270"/>
    <cellStyle name="40% - 强调文字颜色 6 5 3 6" xfId="18682"/>
    <cellStyle name="40% - 强调文字颜色 6 5 4" xfId="4801"/>
    <cellStyle name="40% - 强调文字颜色 6 5 5" xfId="31547"/>
    <cellStyle name="40% - 强调文字颜色 6 5 6" xfId="31621"/>
    <cellStyle name="40% - 强调文字颜色 6 6" xfId="150"/>
    <cellStyle name="40% - 强调文字颜色 6 6 10" xfId="31661"/>
    <cellStyle name="40% - 强调文字颜色 6 6 11" xfId="9195"/>
    <cellStyle name="40% - 强调文字颜色 6 6 12" xfId="9302"/>
    <cellStyle name="40% - 强调文字颜色 6 6 2" xfId="14460"/>
    <cellStyle name="40% - 强调文字颜色 6 6 2 10" xfId="31662"/>
    <cellStyle name="40% - 强调文字颜色 6 6 2 2" xfId="14462"/>
    <cellStyle name="40% - 强调文字颜色 6 6 2 2 2" xfId="30292"/>
    <cellStyle name="40% - 强调文字颜色 6 6 2 2 2 2" xfId="31663"/>
    <cellStyle name="40% - 强调文字颜色 6 6 2 2 2 2 2" xfId="31664"/>
    <cellStyle name="40% - 强调文字颜色 6 6 2 2 2 2 2 2" xfId="31665"/>
    <cellStyle name="40% - 强调文字颜色 6 6 2 2 2 2 2 2 2" xfId="31666"/>
    <cellStyle name="40% - 强调文字颜色 6 6 2 2 2 2 2 3" xfId="31667"/>
    <cellStyle name="40% - 强调文字颜色 6 6 2 2 2 2 3" xfId="31668"/>
    <cellStyle name="40% - 强调文字颜色 6 6 2 2 2 2 3 2" xfId="31669"/>
    <cellStyle name="40% - 强调文字颜色 6 6 2 2 2 2 4" xfId="31670"/>
    <cellStyle name="40% - 强调文字颜色 6 6 2 2 2 2 4 2" xfId="6696"/>
    <cellStyle name="40% - 强调文字颜色 6 6 2 2 2 2 5" xfId="31671"/>
    <cellStyle name="40% - 强调文字颜色 6 6 2 2 2 2 6" xfId="19725"/>
    <cellStyle name="40% - 强调文字颜色 6 6 2 2 2 3" xfId="31672"/>
    <cellStyle name="40% - 强调文字颜色 6 6 2 2 2 3 2" xfId="31673"/>
    <cellStyle name="40% - 强调文字颜色 6 6 2 2 2 3 2 2" xfId="26856"/>
    <cellStyle name="40% - 强调文字颜色 6 6 2 2 2 3 3" xfId="6978"/>
    <cellStyle name="40% - 强调文字颜色 6 6 2 2 2 4" xfId="31674"/>
    <cellStyle name="40% - 强调文字颜色 6 6 2 2 2 4 2" xfId="23437"/>
    <cellStyle name="40% - 强调文字颜色 6 6 2 2 2 5" xfId="15773"/>
    <cellStyle name="40% - 强调文字颜色 6 6 2 2 2 5 2" xfId="15776"/>
    <cellStyle name="40% - 强调文字颜色 6 6 2 2 2 6" xfId="15778"/>
    <cellStyle name="40% - 强调文字颜色 6 6 2 2 2 7" xfId="15780"/>
    <cellStyle name="40% - 强调文字颜色 6 6 2 2 2 8" xfId="16072"/>
    <cellStyle name="40% - 强调文字颜色 6 6 2 2 3" xfId="31676"/>
    <cellStyle name="40% - 强调文字颜色 6 6 2 2 3 2" xfId="31677"/>
    <cellStyle name="40% - 强调文字颜色 6 6 2 2 3 2 2" xfId="31678"/>
    <cellStyle name="40% - 强调文字颜色 6 6 2 2 3 2 2 2" xfId="31679"/>
    <cellStyle name="40% - 强调文字颜色 6 6 2 2 3 2 3" xfId="31681"/>
    <cellStyle name="40% - 强调文字颜色 6 6 2 2 3 3" xfId="31682"/>
    <cellStyle name="40% - 强调文字颜色 6 6 2 2 3 3 2" xfId="31683"/>
    <cellStyle name="40% - 强调文字颜色 6 6 2 2 3 4" xfId="1452"/>
    <cellStyle name="40% - 强调文字颜色 6 6 2 2 3 4 2" xfId="1456"/>
    <cellStyle name="40% - 强调文字颜色 6 6 2 2 3 5" xfId="1313"/>
    <cellStyle name="40% - 强调文字颜色 6 6 2 2 3 6" xfId="31684"/>
    <cellStyle name="40% - 强调文字颜色 6 6 2 2 4" xfId="31685"/>
    <cellStyle name="40% - 强调文字颜色 6 6 2 2 4 2" xfId="31686"/>
    <cellStyle name="40% - 强调文字颜色 6 6 2 2 4 2 2" xfId="31588"/>
    <cellStyle name="40% - 强调文字颜色 6 6 2 2 4 3" xfId="7992"/>
    <cellStyle name="40% - 强调文字颜色 6 6 2 2 5" xfId="31687"/>
    <cellStyle name="40% - 强调文字颜色 6 6 2 2 5 2" xfId="31688"/>
    <cellStyle name="40% - 强调文字颜色 6 6 2 2 6" xfId="20246"/>
    <cellStyle name="40% - 强调文字颜色 6 6 2 2 6 2" xfId="3677"/>
    <cellStyle name="40% - 强调文字颜色 6 6 2 2 7" xfId="31689"/>
    <cellStyle name="40% - 强调文字颜色 6 6 2 2 8" xfId="31690"/>
    <cellStyle name="40% - 强调文字颜色 6 6 2 2 9" xfId="25201"/>
    <cellStyle name="40% - 强调文字颜色 6 6 2 3" xfId="30294"/>
    <cellStyle name="40% - 强调文字颜色 6 6 2 3 2" xfId="31691"/>
    <cellStyle name="40% - 强调文字颜色 6 6 2 3 2 2" xfId="5486"/>
    <cellStyle name="40% - 强调文字颜色 6 6 2 3 2 2 2" xfId="31692"/>
    <cellStyle name="40% - 强调文字颜色 6 6 2 3 2 2 2 2" xfId="9765"/>
    <cellStyle name="40% - 强调文字颜色 6 6 2 3 2 2 3" xfId="24391"/>
    <cellStyle name="40% - 强调文字颜色 6 6 2 3 2 3" xfId="31693"/>
    <cellStyle name="40% - 强调文字颜色 6 6 2 3 2 3 2" xfId="31694"/>
    <cellStyle name="40% - 强调文字颜色 6 6 2 3 2 4" xfId="15021"/>
    <cellStyle name="40% - 强调文字颜色 6 6 2 3 2 4 2" xfId="31695"/>
    <cellStyle name="40% - 强调文字颜色 6 6 2 3 2 5" xfId="31555"/>
    <cellStyle name="40% - 强调文字颜色 6 6 2 3 2 6" xfId="31583"/>
    <cellStyle name="40% - 强调文字颜色 6 6 2 3 3" xfId="31696"/>
    <cellStyle name="40% - 强调文字颜色 6 6 2 3 3 2" xfId="31697"/>
    <cellStyle name="40% - 强调文字颜色 6 6 2 3 3 2 2" xfId="6209"/>
    <cellStyle name="40% - 强调文字颜色 6 6 2 3 3 3" xfId="31699"/>
    <cellStyle name="40% - 强调文字颜色 6 6 2 3 4" xfId="31700"/>
    <cellStyle name="40% - 强调文字颜色 6 6 2 3 4 2" xfId="31703"/>
    <cellStyle name="40% - 强调文字颜色 6 6 2 3 5" xfId="16461"/>
    <cellStyle name="40% - 强调文字颜色 6 6 2 3 5 2" xfId="31704"/>
    <cellStyle name="40% - 强调文字颜色 6 6 2 3 6" xfId="31705"/>
    <cellStyle name="40% - 强调文字颜色 6 6 2 3 7" xfId="22849"/>
    <cellStyle name="40% - 强调文字颜色 6 6 2 3 8" xfId="27267"/>
    <cellStyle name="40% - 强调文字颜色 6 6 2 4" xfId="31706"/>
    <cellStyle name="40% - 强调文字颜色 6 6 2 4 2" xfId="31707"/>
    <cellStyle name="40% - 强调文字颜色 6 6 2 4 2 2" xfId="31708"/>
    <cellStyle name="40% - 强调文字颜色 6 6 2 4 2 2 2" xfId="31709"/>
    <cellStyle name="40% - 强调文字颜色 6 6 2 4 2 3" xfId="31710"/>
    <cellStyle name="40% - 强调文字颜色 6 6 2 4 3" xfId="5104"/>
    <cellStyle name="40% - 强调文字颜色 6 6 2 4 3 2" xfId="27512"/>
    <cellStyle name="40% - 强调文字颜色 6 6 2 4 4" xfId="22490"/>
    <cellStyle name="40% - 强调文字颜色 6 6 2 4 4 2" xfId="27518"/>
    <cellStyle name="40% - 强调文字颜色 6 6 2 4 5" xfId="10248"/>
    <cellStyle name="40% - 强调文字颜色 6 6 2 4 6" xfId="31711"/>
    <cellStyle name="40% - 强调文字颜色 6 6 2 5" xfId="31712"/>
    <cellStyle name="40% - 强调文字颜色 6 6 2 5 2" xfId="25769"/>
    <cellStyle name="40% - 强调文字颜色 6 6 2 5 2 2" xfId="25771"/>
    <cellStyle name="40% - 强调文字颜色 6 6 2 5 3" xfId="31713"/>
    <cellStyle name="40% - 强调文字颜色 6 6 2 6" xfId="18745"/>
    <cellStyle name="40% - 强调文字颜色 6 6 2 6 2" xfId="30147"/>
    <cellStyle name="40% - 强调文字颜色 6 6 2 7" xfId="3013"/>
    <cellStyle name="40% - 强调文字颜色 6 6 2 7 2" xfId="31714"/>
    <cellStyle name="40% - 强调文字颜色 6 6 2 8" xfId="2918"/>
    <cellStyle name="40% - 强调文字颜色 6 6 2 9" xfId="2928"/>
    <cellStyle name="40% - 强调文字颜色 6 6 3" xfId="14467"/>
    <cellStyle name="40% - 强调文字颜色 6 6 3 2" xfId="14470"/>
    <cellStyle name="40% - 强调文字颜色 6 6 3 2 2" xfId="31715"/>
    <cellStyle name="40% - 强调文字颜色 6 6 3 2 2 2" xfId="31717"/>
    <cellStyle name="40% - 强调文字颜色 6 6 3 2 2 2 2" xfId="10738"/>
    <cellStyle name="40% - 强调文字颜色 6 6 3 2 2 2 2 2" xfId="10741"/>
    <cellStyle name="40% - 强调文字颜色 6 6 3 2 2 2 3" xfId="10779"/>
    <cellStyle name="40% - 强调文字颜色 6 6 3 2 2 3" xfId="31718"/>
    <cellStyle name="40% - 强调文字颜色 6 6 3 2 2 3 2" xfId="31719"/>
    <cellStyle name="40% - 强调文字颜色 6 6 3 2 2 4" xfId="22696"/>
    <cellStyle name="40% - 强调文字颜色 6 6 3 2 2 4 2" xfId="31720"/>
    <cellStyle name="40% - 强调文字颜色 6 6 3 2 2 5" xfId="26848"/>
    <cellStyle name="40% - 强调文字颜色 6 6 3 2 2 6" xfId="31721"/>
    <cellStyle name="40% - 强调文字颜色 6 6 3 2 3" xfId="6735"/>
    <cellStyle name="40% - 强调文字颜色 6 6 3 2 3 2" xfId="23629"/>
    <cellStyle name="40% - 强调文字颜色 6 6 3 2 3 2 2" xfId="30520"/>
    <cellStyle name="40% - 强调文字颜色 6 6 3 2 3 3" xfId="8617"/>
    <cellStyle name="40% - 强调文字颜色 6 6 3 2 4" xfId="31722"/>
    <cellStyle name="40% - 强调文字颜色 6 6 3 2 4 2" xfId="31723"/>
    <cellStyle name="40% - 强调文字颜色 6 6 3 2 5" xfId="17382"/>
    <cellStyle name="40% - 强调文字颜色 6 6 3 2 5 2" xfId="17385"/>
    <cellStyle name="40% - 强调文字颜色 6 6 3 2 6" xfId="31725"/>
    <cellStyle name="40% - 强调文字颜色 6 6 3 2 7" xfId="31727"/>
    <cellStyle name="40% - 强调文字颜色 6 6 3 2 8" xfId="31731"/>
    <cellStyle name="40% - 强调文字颜色 6 6 3 3" xfId="31732"/>
    <cellStyle name="40% - 强调文字颜色 6 6 3 3 2" xfId="31733"/>
    <cellStyle name="40% - 强调文字颜色 6 6 3 3 2 2" xfId="31734"/>
    <cellStyle name="40% - 强调文字颜色 6 6 3 3 2 2 2" xfId="31735"/>
    <cellStyle name="40% - 强调文字颜色 6 6 3 3 2 3" xfId="24574"/>
    <cellStyle name="40% - 强调文字颜色 6 6 3 3 3" xfId="31736"/>
    <cellStyle name="40% - 强调文字颜色 6 6 3 3 3 2" xfId="31737"/>
    <cellStyle name="40% - 强调文字颜色 6 6 3 3 4" xfId="17532"/>
    <cellStyle name="40% - 强调文字颜色 6 6 3 3 4 2" xfId="19741"/>
    <cellStyle name="40% - 强调文字颜色 6 6 3 3 5" xfId="17535"/>
    <cellStyle name="40% - 强调文字颜色 6 6 3 3 6" xfId="20210"/>
    <cellStyle name="40% - 强调文字颜色 6 6 3 4" xfId="31738"/>
    <cellStyle name="40% - 强调文字颜色 6 6 3 4 2" xfId="21622"/>
    <cellStyle name="40% - 强调文字颜色 6 6 3 4 2 2" xfId="21624"/>
    <cellStyle name="40% - 强调文字颜色 6 6 3 4 3" xfId="31739"/>
    <cellStyle name="40% - 强调文字颜色 6 6 3 5" xfId="31740"/>
    <cellStyle name="40% - 强调文字颜色 6 6 3 5 2" xfId="31741"/>
    <cellStyle name="40% - 强调文字颜色 6 6 3 6" xfId="31743"/>
    <cellStyle name="40% - 强调文字颜色 6 6 3 6 2" xfId="25622"/>
    <cellStyle name="40% - 强调文字颜色 6 6 3 7" xfId="29519"/>
    <cellStyle name="40% - 强调文字颜色 6 6 3 8" xfId="29521"/>
    <cellStyle name="40% - 强调文字颜色 6 6 3 9" xfId="29252"/>
    <cellStyle name="40% - 强调文字颜色 6 6 4" xfId="14473"/>
    <cellStyle name="40% - 强调文字颜色 6 6 4 2" xfId="30296"/>
    <cellStyle name="40% - 强调文字颜色 6 6 4 2 2" xfId="31744"/>
    <cellStyle name="40% - 强调文字颜色 6 6 4 2 2 2" xfId="31123"/>
    <cellStyle name="40% - 强调文字颜色 6 6 4 2 2 2 2" xfId="31745"/>
    <cellStyle name="40% - 强调文字颜色 6 6 4 2 2 3" xfId="31125"/>
    <cellStyle name="40% - 强调文字颜色 6 6 4 2 3" xfId="31746"/>
    <cellStyle name="40% - 强调文字颜色 6 6 4 2 3 2" xfId="31132"/>
    <cellStyle name="40% - 强调文字颜色 6 6 4 2 4" xfId="31747"/>
    <cellStyle name="40% - 强调文字颜色 6 6 4 2 4 2" xfId="31749"/>
    <cellStyle name="40% - 强调文字颜色 6 6 4 2 5" xfId="31751"/>
    <cellStyle name="40% - 强调文字颜色 6 6 4 2 6" xfId="31753"/>
    <cellStyle name="40% - 强调文字颜色 6 6 4 3" xfId="31754"/>
    <cellStyle name="40% - 强调文字颜色 6 6 4 3 2" xfId="31756"/>
    <cellStyle name="40% - 强调文字颜色 6 6 4 3 2 2" xfId="31142"/>
    <cellStyle name="40% - 强调文字颜色 6 6 4 3 3" xfId="4862"/>
    <cellStyle name="40% - 强调文字颜色 6 6 4 4" xfId="31758"/>
    <cellStyle name="40% - 强调文字颜色 6 6 4 4 2" xfId="31760"/>
    <cellStyle name="40% - 强调文字颜色 6 6 4 5" xfId="31763"/>
    <cellStyle name="40% - 强调文字颜色 6 6 4 5 2" xfId="31765"/>
    <cellStyle name="40% - 强调文字颜色 6 6 4 6" xfId="18350"/>
    <cellStyle name="40% - 强调文字颜色 6 6 4 7" xfId="18353"/>
    <cellStyle name="40% - 强调文字颜色 6 6 4 8" xfId="14559"/>
    <cellStyle name="40% - 强调文字颜色 6 6 5" xfId="9344"/>
    <cellStyle name="40% - 强调文字颜色 6 6 5 2" xfId="31767"/>
    <cellStyle name="40% - 强调文字颜色 6 6 5 2 2" xfId="31768"/>
    <cellStyle name="40% - 强调文字颜色 6 6 5 2 2 2" xfId="31163"/>
    <cellStyle name="40% - 强调文字颜色 6 6 5 2 3" xfId="31769"/>
    <cellStyle name="40% - 强调文字颜色 6 6 5 3" xfId="20791"/>
    <cellStyle name="40% - 强调文字颜色 6 6 5 3 2" xfId="20795"/>
    <cellStyle name="40% - 强调文字颜色 6 6 5 4" xfId="31770"/>
    <cellStyle name="40% - 强调文字颜色 6 6 5 4 2" xfId="31771"/>
    <cellStyle name="40% - 强调文字颜色 6 6 5 5" xfId="7894"/>
    <cellStyle name="40% - 强调文字颜色 6 6 5 6" xfId="25958"/>
    <cellStyle name="40% - 强调文字颜色 6 6 6" xfId="30298"/>
    <cellStyle name="40% - 强调文字颜色 6 6 6 2" xfId="31772"/>
    <cellStyle name="40% - 强调文字颜色 6 6 6 2 2" xfId="31774"/>
    <cellStyle name="40% - 强调文字颜色 6 6 6 3" xfId="6532"/>
    <cellStyle name="40% - 强调文字颜色 6 6 7" xfId="16660"/>
    <cellStyle name="40% - 强调文字颜色 6 6 7 2" xfId="16663"/>
    <cellStyle name="40% - 强调文字颜色 6 6 8" xfId="16665"/>
    <cellStyle name="40% - 强调文字颜色 6 6 8 2" xfId="16668"/>
    <cellStyle name="40% - 强调文字颜色 6 6 9" xfId="6565"/>
    <cellStyle name="40% - 强调文字颜色 6 7" xfId="31775"/>
    <cellStyle name="40% - 强调文字颜色 6 7 2" xfId="30325"/>
    <cellStyle name="40% - 强调文字颜色 6 7 2 2" xfId="5088"/>
    <cellStyle name="40% - 强调文字颜色 6 7 2 2 2" xfId="4217"/>
    <cellStyle name="40% - 强调文字颜色 6 7 2 2 3" xfId="31776"/>
    <cellStyle name="40% - 强调文字颜色 6 7 2 3" xfId="24724"/>
    <cellStyle name="40% - 强调文字颜色 6 7 2 4" xfId="2107"/>
    <cellStyle name="40% - 强调文字颜色 6 7 3" xfId="23715"/>
    <cellStyle name="40% - 强调文字颜色 6 7 3 2" xfId="23718"/>
    <cellStyle name="40% - 强调文字颜色 6 7 3 3" xfId="23720"/>
    <cellStyle name="40% - 强调文字颜色 6 7 4" xfId="5172"/>
    <cellStyle name="40% - 强调文字颜色 6 7 5" xfId="30327"/>
    <cellStyle name="40% - 强调文字颜色 6 8" xfId="23354"/>
    <cellStyle name="40% - 强调文字颜色 6 8 2" xfId="23358"/>
    <cellStyle name="40% - 强调文字颜色 6 8 2 2" xfId="30343"/>
    <cellStyle name="40% - 强调文字颜色 6 8 3" xfId="22938"/>
    <cellStyle name="40% - 强调文字颜色 6 8 4" xfId="11521"/>
    <cellStyle name="40% - 强调文字颜色 6 9" xfId="25007"/>
    <cellStyle name="40% - 强调文字颜色 6 9 2" xfId="30352"/>
    <cellStyle name="40% - 强调文字颜色 6 9 2 2" xfId="31778"/>
    <cellStyle name="40% - 强调文字颜色 6 9 2 2 2" xfId="31779"/>
    <cellStyle name="40% - 强调文字颜色 6 9 2 2 3" xfId="23904"/>
    <cellStyle name="40% - 强调文字颜色 6 9 2 3" xfId="31780"/>
    <cellStyle name="40% - 强调文字颜色 6 9 2 4" xfId="31781"/>
    <cellStyle name="40% - 强调文字颜色 6 9 3" xfId="30354"/>
    <cellStyle name="40% - 强调文字颜色 6 9 3 2" xfId="28303"/>
    <cellStyle name="40% - 强调文字颜色 6 9 3 3" xfId="10698"/>
    <cellStyle name="40% - 强调文字颜色 6 9 4" xfId="31782"/>
    <cellStyle name="40% - 强调文字颜色 6 9 4 2" xfId="28308"/>
    <cellStyle name="40% - 强调文字颜色 6 9 5" xfId="22931"/>
    <cellStyle name="40% - 强调文字颜色 6 9 6" xfId="5876"/>
    <cellStyle name="40% - 强调文字颜色 6 9 7" xfId="18714"/>
    <cellStyle name="40% - 輔色1" xfId="21205"/>
    <cellStyle name="40% - 輔色1 2" xfId="21208"/>
    <cellStyle name="40% - 輔色2" xfId="30046"/>
    <cellStyle name="40% - 輔色2 2" xfId="30047"/>
    <cellStyle name="40% - 輔色3" xfId="30048"/>
    <cellStyle name="40% - 輔色3 2" xfId="3144"/>
    <cellStyle name="40% - 輔色4" xfId="30049"/>
    <cellStyle name="40% - 輔色4 2" xfId="3168"/>
    <cellStyle name="40% - 輔色5" xfId="30050"/>
    <cellStyle name="40% - 輔色5 2" xfId="30051"/>
    <cellStyle name="40% - 輔色6" xfId="30052"/>
    <cellStyle name="40% - 輔色6 2" xfId="30053"/>
    <cellStyle name="60% - Accent1 2" xfId="15991"/>
    <cellStyle name="60% - Accent1 2 2" xfId="15993"/>
    <cellStyle name="60% - Accent1 2 3" xfId="31784"/>
    <cellStyle name="60% - Accent1 3" xfId="31785"/>
    <cellStyle name="60% - Accent1 4" xfId="31783"/>
    <cellStyle name="60% - Accent2 2" xfId="31787"/>
    <cellStyle name="60% - Accent2 2 2" xfId="31788"/>
    <cellStyle name="60% - Accent2 2 3" xfId="31790"/>
    <cellStyle name="60% - Accent2 3" xfId="31793"/>
    <cellStyle name="60% - Accent2 4" xfId="31786"/>
    <cellStyle name="60% - Accent3 2" xfId="11633"/>
    <cellStyle name="60% - Accent3 2 2" xfId="11636"/>
    <cellStyle name="60% - Accent3 2 3" xfId="31794"/>
    <cellStyle name="60% - Accent3 3" xfId="11640"/>
    <cellStyle name="60% - Accent3 4" xfId="11629"/>
    <cellStyle name="60% - Accent4 2" xfId="10354"/>
    <cellStyle name="60% - Accent4 2 2" xfId="10357"/>
    <cellStyle name="60% - Accent4 2 3" xfId="9169"/>
    <cellStyle name="60% - Accent4 3" xfId="31795"/>
    <cellStyle name="60% - Accent4 4" xfId="3741"/>
    <cellStyle name="60% - Accent5 2" xfId="31796"/>
    <cellStyle name="60% - Accent5 2 2" xfId="31797"/>
    <cellStyle name="60% - Accent5 2 3" xfId="3979"/>
    <cellStyle name="60% - Accent5 3" xfId="31798"/>
    <cellStyle name="60% - Accent5 4" xfId="29246"/>
    <cellStyle name="60% - Accent6 2" xfId="22669"/>
    <cellStyle name="60% - Accent6 2 2" xfId="22672"/>
    <cellStyle name="60% - Accent6 2 3" xfId="12330"/>
    <cellStyle name="60% - Accent6 3" xfId="4655"/>
    <cellStyle name="60% - Accent6 4" xfId="1070"/>
    <cellStyle name="60% - Ç¿µ÷ÎÄ×ÖÑÕÉ« 1" xfId="31799"/>
    <cellStyle name="60% - Ç¿µ÷ÎÄ×ÖÑÕÉ« 1 2" xfId="31800"/>
    <cellStyle name="60% - Ç¿µ÷ÎÄ×ÖÑÕÉ« 1 3" xfId="30925"/>
    <cellStyle name="60% - Ç¿µ÷ÎÄ×ÖÑÕÉ« 2" xfId="22517"/>
    <cellStyle name="60% - Ç¿µ÷ÎÄ×ÖÑÕÉ« 2 2" xfId="31801"/>
    <cellStyle name="60% - Ç¿µ÷ÎÄ×ÖÑÕÉ« 2 3" xfId="2397"/>
    <cellStyle name="60% - Ç¿µ÷ÎÄ×ÖÑÕÉ« 3" xfId="31802"/>
    <cellStyle name="60% - Ç¿µ÷ÎÄ×ÖÑÕÉ« 3 2" xfId="6494"/>
    <cellStyle name="60% - Ç¿µ÷ÎÄ×ÖÑÕÉ« 3 3" xfId="7962"/>
    <cellStyle name="60% - Ç¿µ÷ÎÄ×ÖÑÕÉ« 4" xfId="31803"/>
    <cellStyle name="60% - Ç¿µ÷ÎÄ×ÖÑÕÉ« 4 2" xfId="31804"/>
    <cellStyle name="60% - Ç¿µ÷ÎÄ×ÖÑÕÉ« 4 3" xfId="13544"/>
    <cellStyle name="60% - Ç¿µ÷ÎÄ×ÖÑÕÉ« 5" xfId="9202"/>
    <cellStyle name="60% - Ç¿µ÷ÎÄ×ÖÑÕÉ« 5 2" xfId="9205"/>
    <cellStyle name="60% - Ç¿µ÷ÎÄ×ÖÑÕÉ« 5 3" xfId="31805"/>
    <cellStyle name="60% - Ç¿µ÷ÎÄ×ÖÑÕÉ« 6" xfId="31807"/>
    <cellStyle name="60% - Ç¿µ÷ÎÄ×ÖÑÕÉ« 6 2" xfId="27503"/>
    <cellStyle name="60% - Ç¿µ÷ÎÄ×ÖÑÕÉ« 6 3" xfId="17029"/>
    <cellStyle name="60% - 强调文字颜色 1 10" xfId="25220"/>
    <cellStyle name="60% - 强调文字颜色 1 10 2" xfId="25222"/>
    <cellStyle name="60% - 强调文字颜色 1 11" xfId="31818"/>
    <cellStyle name="60% - 强调文字颜色 1 11 2" xfId="31819"/>
    <cellStyle name="60% - 强调文字颜色 1 12" xfId="15814"/>
    <cellStyle name="60% - 强调文字颜色 1 13" xfId="31820"/>
    <cellStyle name="60% - 强调文字颜色 1 2" xfId="151"/>
    <cellStyle name="60% - 强调文字颜色 1 2 10" xfId="31821"/>
    <cellStyle name="60% - 强调文字颜色 1 2 2" xfId="31822"/>
    <cellStyle name="60% - 强调文字颜色 1 2 2 2" xfId="28215"/>
    <cellStyle name="60% - 强调文字颜色 1 2 2 2 2" xfId="28217"/>
    <cellStyle name="60% - 强调文字颜色 1 2 2 2 3" xfId="1816"/>
    <cellStyle name="60% - 强调文字颜色 1 2 2 3" xfId="8080"/>
    <cellStyle name="60% - 强调文字颜色 1 2 2 3 2" xfId="8083"/>
    <cellStyle name="60% - 强调文字颜色 1 2 2 3 3" xfId="11388"/>
    <cellStyle name="60% - 强调文字颜色 1 2 2 4" xfId="25352"/>
    <cellStyle name="60% - 强调文字颜色 1 2 2 5" xfId="28260"/>
    <cellStyle name="60% - 强调文字颜色 1 2 3" xfId="31823"/>
    <cellStyle name="60% - 强调文字颜色 1 2 3 2" xfId="25518"/>
    <cellStyle name="60% - 强调文字颜色 1 2 3 3" xfId="11061"/>
    <cellStyle name="60% - 强调文字颜色 1 2 4" xfId="13314"/>
    <cellStyle name="60% - 强调文字颜色 1 2 4 2" xfId="13317"/>
    <cellStyle name="60% - 强调文字颜色 1 2 4 3" xfId="11069"/>
    <cellStyle name="60% - 强调文字颜色 1 2 5" xfId="13320"/>
    <cellStyle name="60% - 强调文字颜色 1 2 5 2" xfId="13324"/>
    <cellStyle name="60% - 强调文字颜色 1 2 6" xfId="13327"/>
    <cellStyle name="60% - 强调文字颜色 1 2 6 2" xfId="31824"/>
    <cellStyle name="60% - 强调文字颜色 1 2 7" xfId="31825"/>
    <cellStyle name="60% - 强调文字颜色 1 2 7 2" xfId="31826"/>
    <cellStyle name="60% - 强调文字颜色 1 2 8" xfId="31827"/>
    <cellStyle name="60% - 强调文字颜色 1 2 9" xfId="31828"/>
    <cellStyle name="60% - 强调文字颜色 1 3" xfId="152"/>
    <cellStyle name="60% - 强调文字颜色 1 3 2" xfId="28468"/>
    <cellStyle name="60% - 强调文字颜色 1 3 2 2" xfId="24093"/>
    <cellStyle name="60% - 强调文字颜色 1 3 2 3" xfId="25362"/>
    <cellStyle name="60% - 强调文字颜色 1 3 3" xfId="5729"/>
    <cellStyle name="60% - 强调文字颜色 1 3 4" xfId="1614"/>
    <cellStyle name="60% - 强调文字颜色 1 3 5" xfId="31829"/>
    <cellStyle name="60% - 强调文字颜色 1 4" xfId="153"/>
    <cellStyle name="60% - 强调文字颜色 1 4 2" xfId="28476"/>
    <cellStyle name="60% - 强调文字颜色 1 4 2 2" xfId="25075"/>
    <cellStyle name="60% - 强调文字颜色 1 4 3" xfId="28479"/>
    <cellStyle name="60% - 强调文字颜色 1 4 4" xfId="31830"/>
    <cellStyle name="60% - 强调文字颜色 1 5" xfId="154"/>
    <cellStyle name="60% - 强调文字颜色 1 5 2" xfId="16717"/>
    <cellStyle name="60% - 强调文字颜色 1 5 2 2" xfId="20587"/>
    <cellStyle name="60% - 强调文字颜色 1 5 3" xfId="16712"/>
    <cellStyle name="60% - 强调文字颜色 1 6" xfId="155"/>
    <cellStyle name="60% - 强调文字颜色 1 6 2" xfId="16721"/>
    <cellStyle name="60% - 强调文字颜色 1 6 3" xfId="16719"/>
    <cellStyle name="60% - 强调文字颜色 1 7" xfId="16723"/>
    <cellStyle name="60% - 强调文字颜色 1 7 2" xfId="18933"/>
    <cellStyle name="60% - 强调文字颜色 1 8" xfId="1829"/>
    <cellStyle name="60% - 强调文字颜色 1 8 2" xfId="31831"/>
    <cellStyle name="60% - 强调文字颜色 1 9" xfId="31832"/>
    <cellStyle name="60% - 强调文字颜色 1 9 2" xfId="31833"/>
    <cellStyle name="60% - 强调文字颜色 2 10" xfId="31834"/>
    <cellStyle name="60% - 强调文字颜色 2 10 2" xfId="31835"/>
    <cellStyle name="60% - 强调文字颜色 2 11" xfId="31836"/>
    <cellStyle name="60% - 强调文字颜色 2 11 2" xfId="31837"/>
    <cellStyle name="60% - 强调文字颜色 2 12" xfId="26629"/>
    <cellStyle name="60% - 强调文字颜色 2 13" xfId="11738"/>
    <cellStyle name="60% - 强调文字颜色 2 2" xfId="156"/>
    <cellStyle name="60% - 强调文字颜色 2 2 10" xfId="22026"/>
    <cellStyle name="60% - 强调文字颜色 2 2 2" xfId="22029"/>
    <cellStyle name="60% - 强调文字颜色 2 2 2 2" xfId="31838"/>
    <cellStyle name="60% - 强调文字颜色 2 2 2 2 2" xfId="3763"/>
    <cellStyle name="60% - 强调文字颜色 2 2 2 2 3" xfId="8601"/>
    <cellStyle name="60% - 强调文字颜色 2 2 2 3" xfId="31839"/>
    <cellStyle name="60% - 强调文字颜色 2 2 2 3 2" xfId="31840"/>
    <cellStyle name="60% - 强调文字颜色 2 2 2 3 3" xfId="12527"/>
    <cellStyle name="60% - 强调文字颜色 2 2 2 4" xfId="12809"/>
    <cellStyle name="60% - 强调文字颜色 2 2 2 5" xfId="10547"/>
    <cellStyle name="60% - 强调文字颜色 2 2 3" xfId="7446"/>
    <cellStyle name="60% - 强调文字颜色 2 2 3 2" xfId="31841"/>
    <cellStyle name="60% - 强调文字颜色 2 2 3 3" xfId="31844"/>
    <cellStyle name="60% - 强调文字颜色 2 2 4" xfId="5549"/>
    <cellStyle name="60% - 强调文字颜色 2 2 4 2" xfId="15201"/>
    <cellStyle name="60% - 强调文字颜色 2 2 4 3" xfId="3506"/>
    <cellStyle name="60% - 强调文字颜色 2 2 5" xfId="7574"/>
    <cellStyle name="60% - 强调文字颜色 2 2 5 2" xfId="31847"/>
    <cellStyle name="60% - 强调文字颜色 2 2 6" xfId="31848"/>
    <cellStyle name="60% - 强调文字颜色 2 2 6 2" xfId="31849"/>
    <cellStyle name="60% - 强调文字颜色 2 2 7" xfId="18150"/>
    <cellStyle name="60% - 强调文字颜色 2 2 7 2" xfId="2671"/>
    <cellStyle name="60% - 强调文字颜色 2 2 8" xfId="29721"/>
    <cellStyle name="60% - 强调文字颜色 2 2 9" xfId="5552"/>
    <cellStyle name="60% - 强调文字颜色 2 3" xfId="157"/>
    <cellStyle name="60% - 强调文字颜色 2 3 2" xfId="28491"/>
    <cellStyle name="60% - 强调文字颜色 2 3 2 2" xfId="28493"/>
    <cellStyle name="60% - 强调文字颜色 2 3 2 3" xfId="9965"/>
    <cellStyle name="60% - 强调文字颜色 2 3 3" xfId="28495"/>
    <cellStyle name="60% - 强调文字颜色 2 3 4" xfId="28501"/>
    <cellStyle name="60% - 强调文字颜色 2 3 5" xfId="29362"/>
    <cellStyle name="60% - 强调文字颜色 2 4" xfId="158"/>
    <cellStyle name="60% - 强调文字颜色 2 4 2" xfId="13151"/>
    <cellStyle name="60% - 强调文字颜色 2 4 2 2" xfId="13155"/>
    <cellStyle name="60% - 强调文字颜色 2 4 3" xfId="10832"/>
    <cellStyle name="60% - 强调文字颜色 2 4 4" xfId="31850"/>
    <cellStyle name="60% - 强调文字颜色 2 5" xfId="159"/>
    <cellStyle name="60% - 强调文字颜色 2 5 2" xfId="31852"/>
    <cellStyle name="60% - 强调文字颜色 2 5 2 2" xfId="31853"/>
    <cellStyle name="60% - 强调文字颜色 2 5 3" xfId="31851"/>
    <cellStyle name="60% - 强调文字颜色 2 6" xfId="160"/>
    <cellStyle name="60% - 强调文字颜色 2 6 2" xfId="4570"/>
    <cellStyle name="60% - 强调文字颜色 2 6 3" xfId="31854"/>
    <cellStyle name="60% - 强调文字颜色 2 7" xfId="31855"/>
    <cellStyle name="60% - 强调文字颜色 2 7 2" xfId="31856"/>
    <cellStyle name="60% - 强调文字颜色 2 8" xfId="1834"/>
    <cellStyle name="60% - 强调文字颜色 2 8 2" xfId="14352"/>
    <cellStyle name="60% - 强调文字颜色 2 9" xfId="31857"/>
    <cellStyle name="60% - 强调文字颜色 2 9 2" xfId="7989"/>
    <cellStyle name="60% - 强调文字颜色 3 10" xfId="31858"/>
    <cellStyle name="60% - 强调文字颜色 3 10 2" xfId="31859"/>
    <cellStyle name="60% - 强调文字颜色 3 11" xfId="31860"/>
    <cellStyle name="60% - 强调文字颜色 3 11 2" xfId="31861"/>
    <cellStyle name="60% - 强调文字颜色 3 12" xfId="2615"/>
    <cellStyle name="60% - 强调文字颜色 3 13" xfId="6649"/>
    <cellStyle name="60% - 强调文字颜色 3 2" xfId="161"/>
    <cellStyle name="60% - 强调文字颜色 3 2 10" xfId="29364"/>
    <cellStyle name="60% - 强调文字颜色 3 2 2" xfId="8523"/>
    <cellStyle name="60% - 强调文字颜色 3 2 2 2" xfId="9069"/>
    <cellStyle name="60% - 强调文字颜色 3 2 2 2 2" xfId="9071"/>
    <cellStyle name="60% - 强调文字颜色 3 2 2 2 3" xfId="31862"/>
    <cellStyle name="60% - 强调文字颜色 3 2 2 3" xfId="31863"/>
    <cellStyle name="60% - 强调文字颜色 3 2 2 3 2" xfId="31864"/>
    <cellStyle name="60% - 强调文字颜色 3 2 2 3 3" xfId="31865"/>
    <cellStyle name="60% - 强调文字颜色 3 2 2 4" xfId="11732"/>
    <cellStyle name="60% - 强调文字颜色 3 2 2 5" xfId="31866"/>
    <cellStyle name="60% - 强调文字颜色 3 2 3" xfId="31867"/>
    <cellStyle name="60% - 强调文字颜色 3 2 3 2" xfId="31869"/>
    <cellStyle name="60% - 强调文字颜色 3 2 3 3" xfId="31870"/>
    <cellStyle name="60% - 强调文字颜色 3 2 4" xfId="31842"/>
    <cellStyle name="60% - 强调文字颜色 3 2 4 2" xfId="11997"/>
    <cellStyle name="60% - 强调文字颜色 3 2 4 3" xfId="12002"/>
    <cellStyle name="60% - 强调文字颜色 3 2 5" xfId="31845"/>
    <cellStyle name="60% - 强调文字颜色 3 2 5 2" xfId="31871"/>
    <cellStyle name="60% - 强调文字颜色 3 2 6" xfId="31872"/>
    <cellStyle name="60% - 强调文字颜色 3 2 6 2" xfId="31874"/>
    <cellStyle name="60% - 强调文字颜色 3 2 7" xfId="31876"/>
    <cellStyle name="60% - 强调文字颜色 3 2 7 2" xfId="24399"/>
    <cellStyle name="60% - 强调文字颜色 3 2 8" xfId="31879"/>
    <cellStyle name="60% - 强调文字颜色 3 2 9" xfId="19598"/>
    <cellStyle name="60% - 强调文字颜色 3 3" xfId="162"/>
    <cellStyle name="60% - 强调文字颜色 3 3 2" xfId="15195"/>
    <cellStyle name="60% - 强调文字颜色 3 3 2 2" xfId="4111"/>
    <cellStyle name="60% - 强调文字颜色 3 3 2 3" xfId="31881"/>
    <cellStyle name="60% - 强调文字颜色 3 3 3" xfId="15197"/>
    <cellStyle name="60% - 强调文字颜色 3 3 4" xfId="15202"/>
    <cellStyle name="60% - 强调文字颜色 3 3 5" xfId="31880"/>
    <cellStyle name="60% - 强调文字颜色 3 4" xfId="163"/>
    <cellStyle name="60% - 强调文字颜色 3 4 2" xfId="31884"/>
    <cellStyle name="60% - 强调文字颜色 3 4 2 2" xfId="3833"/>
    <cellStyle name="60% - 强调文字颜色 3 4 3" xfId="31886"/>
    <cellStyle name="60% - 强调文字颜色 3 4 4" xfId="31882"/>
    <cellStyle name="60% - 强调文字颜色 3 5" xfId="164"/>
    <cellStyle name="60% - 强调文字颜色 3 5 2" xfId="31890"/>
    <cellStyle name="60% - 强调文字颜色 3 5 2 2" xfId="25432"/>
    <cellStyle name="60% - 强调文字颜色 3 5 3" xfId="31888"/>
    <cellStyle name="60% - 强调文字颜色 3 6" xfId="165"/>
    <cellStyle name="60% - 强调文字颜色 3 6 2" xfId="31892"/>
    <cellStyle name="60% - 强调文字颜色 3 6 3" xfId="31891"/>
    <cellStyle name="60% - 强调文字颜色 3 7" xfId="26374"/>
    <cellStyle name="60% - 强调文字颜色 3 7 2" xfId="31893"/>
    <cellStyle name="60% - 强调文字颜色 3 8" xfId="11463"/>
    <cellStyle name="60% - 强调文字颜色 3 8 2" xfId="31894"/>
    <cellStyle name="60% - 强调文字颜色 3 9" xfId="31895"/>
    <cellStyle name="60% - 强调文字颜色 3 9 2" xfId="31896"/>
    <cellStyle name="60% - 强调文字颜色 4 10" xfId="31897"/>
    <cellStyle name="60% - 强调文字颜色 4 10 2" xfId="31898"/>
    <cellStyle name="60% - 强调文字颜色 4 11" xfId="31899"/>
    <cellStyle name="60% - 强调文字颜色 4 11 2" xfId="31900"/>
    <cellStyle name="60% - 强调文字颜色 4 12" xfId="31297"/>
    <cellStyle name="60% - 强调文字颜色 4 13" xfId="31300"/>
    <cellStyle name="60% - 强调文字颜色 4 2" xfId="166"/>
    <cellStyle name="60% - 强调文字颜色 4 2 10" xfId="3034"/>
    <cellStyle name="60% - 强调文字颜色 4 2 2" xfId="3046"/>
    <cellStyle name="60% - 强调文字颜色 4 2 2 2" xfId="2953"/>
    <cellStyle name="60% - 强调文字颜色 4 2 2 2 2" xfId="2957"/>
    <cellStyle name="60% - 强调文字颜色 4 2 2 2 3" xfId="3620"/>
    <cellStyle name="60% - 强调文字颜色 4 2 2 3" xfId="6336"/>
    <cellStyle name="60% - 强调文字颜色 4 2 2 3 2" xfId="6344"/>
    <cellStyle name="60% - 强调文字颜色 4 2 2 3 3" xfId="31901"/>
    <cellStyle name="60% - 强调文字颜色 4 2 2 4" xfId="21397"/>
    <cellStyle name="60% - 强调文字颜色 4 2 2 5" xfId="31903"/>
    <cellStyle name="60% - 强调文字颜色 4 2 3" xfId="723"/>
    <cellStyle name="60% - 强调文字颜色 4 2 3 2" xfId="31904"/>
    <cellStyle name="60% - 强调文字颜色 4 2 3 3" xfId="31905"/>
    <cellStyle name="60% - 强调文字颜色 4 2 4" xfId="28498"/>
    <cellStyle name="60% - 强调文字颜色 4 2 4 2" xfId="31906"/>
    <cellStyle name="60% - 强调文字颜色 4 2 4 3" xfId="17582"/>
    <cellStyle name="60% - 强调文字颜色 4 2 5" xfId="6778"/>
    <cellStyle name="60% - 强调文字颜色 4 2 5 2" xfId="8030"/>
    <cellStyle name="60% - 强调文字颜色 4 2 6" xfId="4854"/>
    <cellStyle name="60% - 强调文字颜色 4 2 6 2" xfId="25685"/>
    <cellStyle name="60% - 强调文字颜色 4 2 7" xfId="14119"/>
    <cellStyle name="60% - 强调文字颜色 4 2 7 2" xfId="25698"/>
    <cellStyle name="60% - 强调文字颜色 4 2 8" xfId="31908"/>
    <cellStyle name="60% - 强调文字颜色 4 2 9" xfId="31909"/>
    <cellStyle name="60% - 强调文字颜色 4 3" xfId="167"/>
    <cellStyle name="60% - 强调文字颜色 4 3 2" xfId="5818"/>
    <cellStyle name="60% - 强调文字颜色 4 3 2 2" xfId="5821"/>
    <cellStyle name="60% - 强调文字颜色 4 3 2 3" xfId="4599"/>
    <cellStyle name="60% - 强调文字颜色 4 3 3" xfId="4758"/>
    <cellStyle name="60% - 强调文字颜色 4 3 4" xfId="6576"/>
    <cellStyle name="60% - 强调文字颜色 4 3 5" xfId="31910"/>
    <cellStyle name="60% - 强调文字颜色 4 4" xfId="168"/>
    <cellStyle name="60% - 强调文字颜色 4 4 2" xfId="31913"/>
    <cellStyle name="60% - 强调文字颜色 4 4 2 2" xfId="9591"/>
    <cellStyle name="60% - 强调文字颜色 4 4 3" xfId="31914"/>
    <cellStyle name="60% - 强调文字颜色 4 4 4" xfId="31911"/>
    <cellStyle name="60% - 强调文字颜色 4 5" xfId="169"/>
    <cellStyle name="60% - 强调文字颜色 4 5 2" xfId="31916"/>
    <cellStyle name="60% - 强调文字颜色 4 5 2 2" xfId="31917"/>
    <cellStyle name="60% - 强调文字颜色 4 5 3" xfId="31915"/>
    <cellStyle name="60% - 强调文字颜色 4 6" xfId="170"/>
    <cellStyle name="60% - 强调文字颜色 4 6 2" xfId="31919"/>
    <cellStyle name="60% - 强调文字颜色 4 6 3" xfId="31918"/>
    <cellStyle name="60% - 强调文字颜色 4 7" xfId="31920"/>
    <cellStyle name="60% - 强调文字颜色 4 7 2" xfId="31921"/>
    <cellStyle name="60% - 强调文字颜色 4 8" xfId="11467"/>
    <cellStyle name="60% - 强调文字颜色 4 8 2" xfId="31922"/>
    <cellStyle name="60% - 强调文字颜色 4 9" xfId="31923"/>
    <cellStyle name="60% - 强调文字颜色 4 9 2" xfId="31925"/>
    <cellStyle name="60% - 强调文字颜色 5 10" xfId="31926"/>
    <cellStyle name="60% - 强调文字颜色 5 10 2" xfId="31927"/>
    <cellStyle name="60% - 强调文字颜色 5 11" xfId="31928"/>
    <cellStyle name="60% - 强调文字颜色 5 11 2" xfId="31929"/>
    <cellStyle name="60% - 强调文字颜色 5 12" xfId="31930"/>
    <cellStyle name="60% - 强调文字颜色 5 13" xfId="22976"/>
    <cellStyle name="60% - 强调文字颜色 5 2" xfId="171"/>
    <cellStyle name="60% - 强调文字颜色 5 2 10" xfId="2059"/>
    <cellStyle name="60% - 强调文字颜色 5 2 2" xfId="2063"/>
    <cellStyle name="60% - 强调文字颜色 5 2 2 2" xfId="20952"/>
    <cellStyle name="60% - 强调文字颜色 5 2 2 2 2" xfId="20954"/>
    <cellStyle name="60% - 强调文字颜色 5 2 2 2 3" xfId="31931"/>
    <cellStyle name="60% - 强调文字颜色 5 2 2 3" xfId="20956"/>
    <cellStyle name="60% - 强调文字颜色 5 2 2 3 2" xfId="20961"/>
    <cellStyle name="60% - 强调文字颜色 5 2 2 3 3" xfId="16081"/>
    <cellStyle name="60% - 强调文字颜色 5 2 2 4" xfId="20963"/>
    <cellStyle name="60% - 强调文字颜色 5 2 2 5" xfId="13095"/>
    <cellStyle name="60% - 强调文字颜色 5 2 3" xfId="31932"/>
    <cellStyle name="60% - 强调文字颜色 5 2 3 2" xfId="31933"/>
    <cellStyle name="60% - 强调文字颜色 5 2 3 3" xfId="31934"/>
    <cellStyle name="60% - 强调文字颜色 5 2 4" xfId="10834"/>
    <cellStyle name="60% - 强调文字颜色 5 2 4 2" xfId="31936"/>
    <cellStyle name="60% - 强调文字颜色 5 2 4 3" xfId="31937"/>
    <cellStyle name="60% - 强调文字颜色 5 2 5" xfId="31939"/>
    <cellStyle name="60% - 强调文字颜色 5 2 5 2" xfId="25773"/>
    <cellStyle name="60% - 强调文字颜色 5 2 6" xfId="28116"/>
    <cellStyle name="60% - 强调文字颜色 5 2 6 2" xfId="31940"/>
    <cellStyle name="60% - 强调文字颜色 5 2 7" xfId="31941"/>
    <cellStyle name="60% - 强调文字颜色 5 2 7 2" xfId="31942"/>
    <cellStyle name="60% - 强调文字颜色 5 2 8" xfId="2245"/>
    <cellStyle name="60% - 强调文字颜色 5 2 9" xfId="4458"/>
    <cellStyle name="60% - 强调文字颜色 5 3" xfId="172"/>
    <cellStyle name="60% - 强调文字颜色 5 3 2" xfId="2363"/>
    <cellStyle name="60% - 强调文字颜色 5 3 2 2" xfId="10617"/>
    <cellStyle name="60% - 强调文字颜色 5 3 2 3" xfId="31943"/>
    <cellStyle name="60% - 强调文字颜色 5 3 3" xfId="31945"/>
    <cellStyle name="60% - 强调文字颜色 5 3 4" xfId="10839"/>
    <cellStyle name="60% - 强调文字颜色 5 3 5" xfId="2359"/>
    <cellStyle name="60% - 强调文字颜色 5 4" xfId="173"/>
    <cellStyle name="60% - 强调文字颜色 5 4 2" xfId="21683"/>
    <cellStyle name="60% - 强调文字颜色 5 4 2 2" xfId="19785"/>
    <cellStyle name="60% - 强调文字颜色 5 4 3" xfId="21685"/>
    <cellStyle name="60% - 强调文字颜色 5 4 4" xfId="2365"/>
    <cellStyle name="60% - 强调文字颜色 5 5" xfId="174"/>
    <cellStyle name="60% - 强调文字颜色 5 5 2" xfId="8278"/>
    <cellStyle name="60% - 强调文字颜色 5 5 2 2" xfId="8284"/>
    <cellStyle name="60% - 强调文字颜色 5 5 3" xfId="21266"/>
    <cellStyle name="60% - 强调文字颜色 5 6" xfId="175"/>
    <cellStyle name="60% - 强调文字颜色 5 6 2" xfId="22974"/>
    <cellStyle name="60% - 强调文字颜色 5 6 3" xfId="21268"/>
    <cellStyle name="60% - 强调文字颜色 5 7" xfId="21271"/>
    <cellStyle name="60% - 强调文字颜色 5 7 2" xfId="20384"/>
    <cellStyle name="60% - 强调文字颜色 5 8" xfId="21274"/>
    <cellStyle name="60% - 强调文字颜色 5 8 2" xfId="31946"/>
    <cellStyle name="60% - 强调文字颜色 5 9" xfId="21278"/>
    <cellStyle name="60% - 强调文字颜色 5 9 2" xfId="25251"/>
    <cellStyle name="60% - 强调文字颜色 6 10" xfId="31947"/>
    <cellStyle name="60% - 强调文字颜色 6 10 2" xfId="31948"/>
    <cellStyle name="60% - 强调文字颜色 6 11" xfId="21503"/>
    <cellStyle name="60% - 强调文字颜色 6 11 2" xfId="21505"/>
    <cellStyle name="60% - 强调文字颜色 6 12" xfId="14953"/>
    <cellStyle name="60% - 强调文字颜色 6 13" xfId="13615"/>
    <cellStyle name="60% - 强调文字颜色 6 2" xfId="176"/>
    <cellStyle name="60% - 强调文字颜色 6 2 10" xfId="31949"/>
    <cellStyle name="60% - 强调文字颜色 6 2 2" xfId="31950"/>
    <cellStyle name="60% - 强调文字颜色 6 2 2 2" xfId="31951"/>
    <cellStyle name="60% - 强调文字颜色 6 2 2 2 2" xfId="31953"/>
    <cellStyle name="60% - 强调文字颜色 6 2 2 2 3" xfId="5679"/>
    <cellStyle name="60% - 强调文字颜色 6 2 2 3" xfId="31955"/>
    <cellStyle name="60% - 强调文字颜色 6 2 2 3 2" xfId="20913"/>
    <cellStyle name="60% - 强调文字颜色 6 2 2 3 3" xfId="21606"/>
    <cellStyle name="60% - 强调文字颜色 6 2 2 4" xfId="1369"/>
    <cellStyle name="60% - 强调文字颜色 6 2 2 5" xfId="31957"/>
    <cellStyle name="60% - 强调文字颜色 6 2 3" xfId="31958"/>
    <cellStyle name="60% - 强调文字颜色 6 2 3 2" xfId="31959"/>
    <cellStyle name="60% - 强调文字颜色 6 2 3 3" xfId="9010"/>
    <cellStyle name="60% - 强调文字颜色 6 2 4" xfId="31960"/>
    <cellStyle name="60% - 强调文字颜色 6 2 4 2" xfId="1098"/>
    <cellStyle name="60% - 强调文字颜色 6 2 4 3" xfId="31961"/>
    <cellStyle name="60% - 强调文字颜色 6 2 5" xfId="22048"/>
    <cellStyle name="60% - 强调文字颜色 6 2 5 2" xfId="22052"/>
    <cellStyle name="60% - 强调文字颜色 6 2 6" xfId="28124"/>
    <cellStyle name="60% - 强调文字颜色 6 2 6 2" xfId="31962"/>
    <cellStyle name="60% - 强调文字颜色 6 2 7" xfId="11929"/>
    <cellStyle name="60% - 强调文字颜色 6 2 7 2" xfId="20730"/>
    <cellStyle name="60% - 强调文字颜色 6 2 8" xfId="31963"/>
    <cellStyle name="60% - 强调文字颜色 6 2 9" xfId="8392"/>
    <cellStyle name="60% - 强调文字颜色 6 3" xfId="177"/>
    <cellStyle name="60% - 强调文字颜色 6 3 2" xfId="31965"/>
    <cellStyle name="60% - 强调文字颜色 6 3 2 2" xfId="31966"/>
    <cellStyle name="60% - 强调文字颜色 6 3 2 3" xfId="31967"/>
    <cellStyle name="60% - 强调文字颜色 6 3 3" xfId="31968"/>
    <cellStyle name="60% - 强调文字颜色 6 3 4" xfId="21016"/>
    <cellStyle name="60% - 强调文字颜色 6 3 5" xfId="31964"/>
    <cellStyle name="60% - 强调文字颜色 6 4" xfId="178"/>
    <cellStyle name="60% - 强调文字颜色 6 4 2" xfId="31969"/>
    <cellStyle name="60% - 强调文字颜色 6 4 2 2" xfId="31970"/>
    <cellStyle name="60% - 强调文字颜色 6 4 3" xfId="31971"/>
    <cellStyle name="60% - 强调文字颜色 6 4 4" xfId="5635"/>
    <cellStyle name="60% - 强调文字颜色 6 5" xfId="179"/>
    <cellStyle name="60% - 强调文字颜色 6 5 2" xfId="31973"/>
    <cellStyle name="60% - 强调文字颜色 6 5 2 2" xfId="14713"/>
    <cellStyle name="60% - 强调文字颜色 6 5 3" xfId="31972"/>
    <cellStyle name="60% - 强调文字颜色 6 6" xfId="180"/>
    <cellStyle name="60% - 强调文字颜色 6 6 2" xfId="27906"/>
    <cellStyle name="60% - 强调文字颜色 6 6 3" xfId="31974"/>
    <cellStyle name="60% - 强调文字颜色 6 7" xfId="23636"/>
    <cellStyle name="60% - 强调文字颜色 6 7 2" xfId="23639"/>
    <cellStyle name="60% - 强调文字颜色 6 8" xfId="31975"/>
    <cellStyle name="60% - 强调文字颜色 6 8 2" xfId="31977"/>
    <cellStyle name="60% - 强调文字颜色 6 9" xfId="9312"/>
    <cellStyle name="60% - 强调文字颜色 6 9 2" xfId="31978"/>
    <cellStyle name="60% - 輔色1" xfId="31808"/>
    <cellStyle name="60% - 輔色1 2" xfId="31809"/>
    <cellStyle name="60% - 輔色2" xfId="31811"/>
    <cellStyle name="60% - 輔色2 2" xfId="31812"/>
    <cellStyle name="60% - 輔色3" xfId="31813"/>
    <cellStyle name="60% - 輔色3 2" xfId="27726"/>
    <cellStyle name="60% - 輔色4" xfId="31814"/>
    <cellStyle name="60% - 輔色4 2" xfId="17951"/>
    <cellStyle name="60% - 輔色5" xfId="9409"/>
    <cellStyle name="60% - 輔色5 2" xfId="31815"/>
    <cellStyle name="60% - 輔色6" xfId="31816"/>
    <cellStyle name="60% - 輔色6 2" xfId="31817"/>
    <cellStyle name="75" xfId="30868"/>
    <cellStyle name="75 2" xfId="31979"/>
    <cellStyle name="99,999.00; -" xfId="31980"/>
    <cellStyle name="99,999.00; - 2" xfId="31981"/>
    <cellStyle name="99,999; -" xfId="31982"/>
    <cellStyle name="99,999; - 2" xfId="31983"/>
    <cellStyle name="99/12/31" xfId="27818"/>
    <cellStyle name="99/12/31 2" xfId="31984"/>
    <cellStyle name="Á´½Óµ¥Ôª¸ñ" xfId="31985"/>
    <cellStyle name="Á´½Óµ¥Ôª¸ñ 2" xfId="8014"/>
    <cellStyle name="Á´½Óµ¥Ôª¸ñ 3" xfId="7802"/>
    <cellStyle name="aa" xfId="9379"/>
    <cellStyle name="aa 2" xfId="10413"/>
    <cellStyle name="aa 2 2" xfId="7753"/>
    <cellStyle name="aa 2 2 2" xfId="29463"/>
    <cellStyle name="aa 2 2 2 2" xfId="31986"/>
    <cellStyle name="aa 2 2 2 3" xfId="12692"/>
    <cellStyle name="aa 2 2 3" xfId="28824"/>
    <cellStyle name="aa 2 2 4" xfId="28828"/>
    <cellStyle name="aa 2 3" xfId="31987"/>
    <cellStyle name="aa 2 3 2" xfId="31988"/>
    <cellStyle name="aa 2 3 3" xfId="26169"/>
    <cellStyle name="aa 2 4" xfId="31989"/>
    <cellStyle name="aa 2 5" xfId="31991"/>
    <cellStyle name="aa 3" xfId="2734"/>
    <cellStyle name="aa 3 2" xfId="31992"/>
    <cellStyle name="aa 3 2 2" xfId="31994"/>
    <cellStyle name="aa 3 2 3" xfId="28834"/>
    <cellStyle name="aa 3 3" xfId="31996"/>
    <cellStyle name="aa 3 4" xfId="31998"/>
    <cellStyle name="aa 4" xfId="31999"/>
    <cellStyle name="aa 5" xfId="32000"/>
    <cellStyle name="aa 6" xfId="32001"/>
    <cellStyle name="aa 7" xfId="32002"/>
    <cellStyle name="AA FRAME" xfId="31215"/>
    <cellStyle name="AA FRAME 2" xfId="32003"/>
    <cellStyle name="AA FRAME 3" xfId="32005"/>
    <cellStyle name="AA HEADING" xfId="29427"/>
    <cellStyle name="AA HEADING 2" xfId="32007"/>
    <cellStyle name="AA HEADING 3" xfId="32008"/>
    <cellStyle name="AA INITIALS" xfId="9920"/>
    <cellStyle name="AA INITIALS 2" xfId="14127"/>
    <cellStyle name="AA INITIALS 3" xfId="14130"/>
    <cellStyle name="AA INPUT" xfId="32009"/>
    <cellStyle name="AA INPUT 2" xfId="32010"/>
    <cellStyle name="AA INPUT 3" xfId="32011"/>
    <cellStyle name="AA LOCK" xfId="32012"/>
    <cellStyle name="AA LOCK 2" xfId="32014"/>
    <cellStyle name="AA LOCK 3" xfId="32015"/>
    <cellStyle name="AA MGR NAME" xfId="32016"/>
    <cellStyle name="AA MGR NAME 2" xfId="32017"/>
    <cellStyle name="AA MGR NAME 3" xfId="32018"/>
    <cellStyle name="AA NORMAL" xfId="8072"/>
    <cellStyle name="AA NORMAL 2" xfId="18026"/>
    <cellStyle name="AA NORMAL 3" xfId="19458"/>
    <cellStyle name="AA NUMBER" xfId="2118"/>
    <cellStyle name="AA NUMBER 2" xfId="4479"/>
    <cellStyle name="AA NUMBER 3" xfId="18431"/>
    <cellStyle name="AA NUMBER2" xfId="32019"/>
    <cellStyle name="AA NUMBER2 2" xfId="3586"/>
    <cellStyle name="AA NUMBER2 3" xfId="1944"/>
    <cellStyle name="AA QUESTION" xfId="6076"/>
    <cellStyle name="AA QUESTION 2" xfId="6081"/>
    <cellStyle name="AA QUESTION 3" xfId="32020"/>
    <cellStyle name="AA SHADE" xfId="11777"/>
    <cellStyle name="AA SHADE 2" xfId="32021"/>
    <cellStyle name="AA SHADE 3" xfId="22764"/>
    <cellStyle name="aa_05, 06 adjustment summary 合景" xfId="16308"/>
    <cellStyle name="Accent1 - 20%" xfId="14751"/>
    <cellStyle name="Accent1 - 20% 2" xfId="32023"/>
    <cellStyle name="Accent1 - 40%" xfId="2781"/>
    <cellStyle name="Accent1 - 40% 2" xfId="2787"/>
    <cellStyle name="Accent1 - 60%" xfId="20979"/>
    <cellStyle name="Accent1 - 60% 2" xfId="32024"/>
    <cellStyle name="Accent1 10" xfId="15226"/>
    <cellStyle name="Accent1 11" xfId="24729"/>
    <cellStyle name="Accent1 12" xfId="11838"/>
    <cellStyle name="Accent1 13" xfId="32022"/>
    <cellStyle name="Accent1 2" xfId="30239"/>
    <cellStyle name="Accent1 2 2" xfId="27348"/>
    <cellStyle name="Accent1 2 3" xfId="16404"/>
    <cellStyle name="Accent1 2 4" xfId="32025"/>
    <cellStyle name="Accent1 3" xfId="32027"/>
    <cellStyle name="Accent1 3 2" xfId="32028"/>
    <cellStyle name="Accent1 4" xfId="32029"/>
    <cellStyle name="Accent1 5" xfId="32030"/>
    <cellStyle name="Accent1 6" xfId="32031"/>
    <cellStyle name="Accent1 7" xfId="32033"/>
    <cellStyle name="Accent1 8" xfId="32035"/>
    <cellStyle name="Accent1 9" xfId="14335"/>
    <cellStyle name="Accent2 - 20%" xfId="32037"/>
    <cellStyle name="Accent2 - 20% 2" xfId="8347"/>
    <cellStyle name="Accent2 - 40%" xfId="32038"/>
    <cellStyle name="Accent2 - 40% 2" xfId="30072"/>
    <cellStyle name="Accent2 - 60%" xfId="19138"/>
    <cellStyle name="Accent2 - 60% 2" xfId="32039"/>
    <cellStyle name="Accent2 10" xfId="32041"/>
    <cellStyle name="Accent2 11" xfId="32042"/>
    <cellStyle name="Accent2 12" xfId="31773"/>
    <cellStyle name="Accent2 13" xfId="31180"/>
    <cellStyle name="Accent2 2" xfId="28875"/>
    <cellStyle name="Accent2 2 2" xfId="19484"/>
    <cellStyle name="Accent2 2 3" xfId="32043"/>
    <cellStyle name="Accent2 2 4" xfId="25420"/>
    <cellStyle name="Accent2 3" xfId="19778"/>
    <cellStyle name="Accent2 3 2" xfId="4091"/>
    <cellStyle name="Accent2 4" xfId="28878"/>
    <cellStyle name="Accent2 5" xfId="5616"/>
    <cellStyle name="Accent2 6" xfId="32044"/>
    <cellStyle name="Accent2 7" xfId="6714"/>
    <cellStyle name="Accent2 8" xfId="32045"/>
    <cellStyle name="Accent2 9" xfId="2694"/>
    <cellStyle name="Accent3 - 20%" xfId="32046"/>
    <cellStyle name="Accent3 - 20% 2" xfId="25527"/>
    <cellStyle name="Accent3 - 40%" xfId="30448"/>
    <cellStyle name="Accent3 - 40% 2" xfId="32048"/>
    <cellStyle name="Accent3 - 60%" xfId="12350"/>
    <cellStyle name="Accent3 - 60% 2" xfId="12354"/>
    <cellStyle name="Accent3 10" xfId="29499"/>
    <cellStyle name="Accent3 11" xfId="11265"/>
    <cellStyle name="Accent3 12" xfId="32049"/>
    <cellStyle name="Accent3 13" xfId="25603"/>
    <cellStyle name="Accent3 2" xfId="25605"/>
    <cellStyle name="Accent3 2 2" xfId="20619"/>
    <cellStyle name="Accent3 2 3" xfId="20622"/>
    <cellStyle name="Accent3 2 4" xfId="20625"/>
    <cellStyle name="Accent3 3" xfId="32050"/>
    <cellStyle name="Accent3 3 2" xfId="32051"/>
    <cellStyle name="Accent3 4" xfId="32053"/>
    <cellStyle name="Accent3 5" xfId="5631"/>
    <cellStyle name="Accent3 6" xfId="14490"/>
    <cellStyle name="Accent3 7" xfId="4530"/>
    <cellStyle name="Accent3 8" xfId="32054"/>
    <cellStyle name="Accent3 9" xfId="32056"/>
    <cellStyle name="Accent4 - 20%" xfId="32057"/>
    <cellStyle name="Accent4 - 20% 2" xfId="32059"/>
    <cellStyle name="Accent4 - 40%" xfId="24257"/>
    <cellStyle name="Accent4 - 40% 2" xfId="27858"/>
    <cellStyle name="Accent4 - 60%" xfId="32060"/>
    <cellStyle name="Accent4 - 60% 2" xfId="32062"/>
    <cellStyle name="Accent4 10" xfId="3768"/>
    <cellStyle name="Accent4 11" xfId="22997"/>
    <cellStyle name="Accent4 12" xfId="31136"/>
    <cellStyle name="Accent4 13" xfId="13058"/>
    <cellStyle name="Accent4 2" xfId="3142"/>
    <cellStyle name="Accent4 2 2" xfId="26363"/>
    <cellStyle name="Accent4 2 3" xfId="32064"/>
    <cellStyle name="Accent4 2 4" xfId="32065"/>
    <cellStyle name="Accent4 3" xfId="16634"/>
    <cellStyle name="Accent4 3 2" xfId="16637"/>
    <cellStyle name="Accent4 4" xfId="16640"/>
    <cellStyle name="Accent4 5" xfId="16646"/>
    <cellStyle name="Accent4 6" xfId="23133"/>
    <cellStyle name="Accent4 7" xfId="3148"/>
    <cellStyle name="Accent4 8" xfId="32066"/>
    <cellStyle name="Accent4 9" xfId="32067"/>
    <cellStyle name="Accent5 - 20%" xfId="13685"/>
    <cellStyle name="Accent5 - 20% 2" xfId="24321"/>
    <cellStyle name="Accent5 - 40%" xfId="30525"/>
    <cellStyle name="Accent5 - 40% 2" xfId="13783"/>
    <cellStyle name="Accent5 - 60%" xfId="32069"/>
    <cellStyle name="Accent5 - 60% 2" xfId="13137"/>
    <cellStyle name="Accent5 10" xfId="32070"/>
    <cellStyle name="Accent5 11" xfId="25223"/>
    <cellStyle name="Accent5 12" xfId="25225"/>
    <cellStyle name="Accent5 13" xfId="32068"/>
    <cellStyle name="Accent5 2" xfId="28894"/>
    <cellStyle name="Accent5 2 2" xfId="32072"/>
    <cellStyle name="Accent5 2 3" xfId="13485"/>
    <cellStyle name="Accent5 2 4" xfId="32073"/>
    <cellStyle name="Accent5 3" xfId="26441"/>
    <cellStyle name="Accent5 3 2" xfId="26444"/>
    <cellStyle name="Accent5 4" xfId="30563"/>
    <cellStyle name="Accent5 5" xfId="32074"/>
    <cellStyle name="Accent5 6" xfId="20635"/>
    <cellStyle name="Accent5 7" xfId="32075"/>
    <cellStyle name="Accent5 8" xfId="32076"/>
    <cellStyle name="Accent5 9" xfId="32077"/>
    <cellStyle name="Accent6 - 20%" xfId="32079"/>
    <cellStyle name="Accent6 - 20% 2" xfId="32081"/>
    <cellStyle name="Accent6 - 40%" xfId="30598"/>
    <cellStyle name="Accent6 - 40% 2" xfId="30600"/>
    <cellStyle name="Accent6 - 60%" xfId="23962"/>
    <cellStyle name="Accent6 - 60% 2" xfId="23965"/>
    <cellStyle name="Accent6 10" xfId="29657"/>
    <cellStyle name="Accent6 11" xfId="32083"/>
    <cellStyle name="Accent6 12" xfId="30321"/>
    <cellStyle name="Accent6 13" xfId="32078"/>
    <cellStyle name="Accent6 2" xfId="32084"/>
    <cellStyle name="Accent6 2 2" xfId="32085"/>
    <cellStyle name="Accent6 2 3" xfId="32086"/>
    <cellStyle name="Accent6 2 4" xfId="32087"/>
    <cellStyle name="Accent6 3" xfId="26996"/>
    <cellStyle name="Accent6 3 2" xfId="32088"/>
    <cellStyle name="Accent6 4" xfId="32089"/>
    <cellStyle name="Accent6 5" xfId="32090"/>
    <cellStyle name="Accent6 6" xfId="13209"/>
    <cellStyle name="Accent6 7" xfId="32091"/>
    <cellStyle name="Accent6 8" xfId="6461"/>
    <cellStyle name="Accent6 9" xfId="32092"/>
    <cellStyle name="accounting" xfId="2469"/>
    <cellStyle name="accounting 2" xfId="29843"/>
    <cellStyle name="accounting 2 2" xfId="29845"/>
    <cellStyle name="accounting 2 2 2" xfId="29847"/>
    <cellStyle name="accounting 2 2 2 2" xfId="32093"/>
    <cellStyle name="accounting 2 2 2 3" xfId="32094"/>
    <cellStyle name="accounting 2 2 3" xfId="12245"/>
    <cellStyle name="accounting 2 2 4" xfId="7669"/>
    <cellStyle name="accounting 2 3" xfId="25812"/>
    <cellStyle name="accounting 2 3 2" xfId="25815"/>
    <cellStyle name="accounting 2 3 3" xfId="12249"/>
    <cellStyle name="accounting 2 4" xfId="2864"/>
    <cellStyle name="accounting 2 5" xfId="29849"/>
    <cellStyle name="accounting 3" xfId="1486"/>
    <cellStyle name="accounting 3 2" xfId="1490"/>
    <cellStyle name="accounting 3 2 2" xfId="1494"/>
    <cellStyle name="accounting 3 2 3" xfId="24331"/>
    <cellStyle name="accounting 3 3" xfId="25045"/>
    <cellStyle name="accounting 3 4" xfId="29851"/>
    <cellStyle name="accounting 4" xfId="29854"/>
    <cellStyle name="accounting 5" xfId="29866"/>
    <cellStyle name="accounting 6" xfId="32095"/>
    <cellStyle name="accounting 7" xfId="6193"/>
    <cellStyle name="active" xfId="28698"/>
    <cellStyle name="active 2" xfId="14321"/>
    <cellStyle name="active 3" xfId="14813"/>
    <cellStyle name="active 4" xfId="22280"/>
    <cellStyle name="add" xfId="21812"/>
    <cellStyle name="add 2" xfId="24496"/>
    <cellStyle name="add 2 2" xfId="16078"/>
    <cellStyle name="add 2 2 2" xfId="32096"/>
    <cellStyle name="add 2 2 2 2" xfId="32102"/>
    <cellStyle name="add 2 2 2 3" xfId="32108"/>
    <cellStyle name="add 2 2 3" xfId="32109"/>
    <cellStyle name="add 2 2 4" xfId="32111"/>
    <cellStyle name="add 2 3" xfId="30595"/>
    <cellStyle name="add 2 3 2" xfId="14125"/>
    <cellStyle name="add 2 3 3" xfId="32112"/>
    <cellStyle name="add 2 4" xfId="32113"/>
    <cellStyle name="add 2 5" xfId="19286"/>
    <cellStyle name="add 3" xfId="24498"/>
    <cellStyle name="add 3 2" xfId="32114"/>
    <cellStyle name="add 3 2 2" xfId="32115"/>
    <cellStyle name="add 3 2 3" xfId="18542"/>
    <cellStyle name="add 3 3" xfId="32116"/>
    <cellStyle name="add 3 4" xfId="32117"/>
    <cellStyle name="add 4" xfId="24500"/>
    <cellStyle name="add 5" xfId="24502"/>
    <cellStyle name="add 6" xfId="24504"/>
    <cellStyle name="add 7" xfId="20420"/>
    <cellStyle name="ÁÈµú»Õ_95" xfId="32118"/>
    <cellStyle name="ÅëÈ­ [0]_(type)ÃÑ°ý" xfId="21941"/>
    <cellStyle name="ÅëÈ­_(type)ÃÑ°ý" xfId="32119"/>
    <cellStyle name="ÆÕÍ¨_98-02" xfId="32121"/>
    <cellStyle name="ÆÛ¼¾Æ®" xfId="15800"/>
    <cellStyle name="ÆÛ¼¾Æ® 2" xfId="15803"/>
    <cellStyle name="AH?aao?W3s£g2" xfId="32122"/>
    <cellStyle name="AH?aao?W3s£g2 2" xfId="17718"/>
    <cellStyle name="AH?aao?W3s£g2 3" xfId="17720"/>
    <cellStyle name="ÀH«áªº¶W³sµ²" xfId="32123"/>
    <cellStyle name="ÀH«áªº¶W³sµ² 2" xfId="32124"/>
    <cellStyle name="ÀH«áªº¶W³sµ² 2 2" xfId="22729"/>
    <cellStyle name="ÀH«áªº¶W³sµ² 2 2 2" xfId="22732"/>
    <cellStyle name="ÀH«áªº¶W³sµ² 2 2 2 2" xfId="32125"/>
    <cellStyle name="ÀH«áªº¶W³sµ² 2 2 2 3" xfId="22233"/>
    <cellStyle name="ÀH«áªº¶W³sµ² 2 2 3" xfId="29485"/>
    <cellStyle name="ÀH«áªº¶W³sµ² 2 2 4" xfId="29487"/>
    <cellStyle name="ÀH«áªº¶W³sµ² 2 3" xfId="32126"/>
    <cellStyle name="ÀH«áªº¶W³sµ² 2 3 2" xfId="32127"/>
    <cellStyle name="ÀH«áªº¶W³sµ² 2 3 3" xfId="29489"/>
    <cellStyle name="ÀH«áªº¶W³sµ² 2 4" xfId="27365"/>
    <cellStyle name="ÀH«áªº¶W³sµ² 2 5" xfId="27368"/>
    <cellStyle name="ÀH«áªº¶W³sµ² 3" xfId="32129"/>
    <cellStyle name="ÀH«áªº¶W³sµ² 3 2" xfId="32130"/>
    <cellStyle name="ÀH«áªº¶W³sµ² 3 2 2" xfId="21539"/>
    <cellStyle name="ÀH«áªº¶W³sµ² 3 2 3" xfId="31051"/>
    <cellStyle name="ÀH«áªº¶W³sµ² 3 3" xfId="32131"/>
    <cellStyle name="ÀH«áªº¶W³sµ² 3 4" xfId="27371"/>
    <cellStyle name="ÀH«áªº¶W³sµ² 4" xfId="32133"/>
    <cellStyle name="ÀH«áªº¶W³sµ² 5" xfId="13167"/>
    <cellStyle name="ÀH«áªº¶W³sµ² 6" xfId="32134"/>
    <cellStyle name="ÀH«áªº¶W³sµ² 7" xfId="28393"/>
    <cellStyle name="ÀH«áªº¶W³sµ²_Sheet2" xfId="32135"/>
    <cellStyle name="Angus" xfId="32136"/>
    <cellStyle name="Angus 2" xfId="32138"/>
    <cellStyle name="Angus 2 2" xfId="32140"/>
    <cellStyle name="Angus 2 2 2" xfId="32142"/>
    <cellStyle name="Angus 2 2 2 2" xfId="32145"/>
    <cellStyle name="Angus 2 2 2 3" xfId="23753"/>
    <cellStyle name="Angus 2 2 3" xfId="29570"/>
    <cellStyle name="Angus 2 2 4" xfId="27174"/>
    <cellStyle name="Angus 2 3" xfId="2413"/>
    <cellStyle name="Angus 2 3 2" xfId="2421"/>
    <cellStyle name="Angus 2 3 3" xfId="29584"/>
    <cellStyle name="Angus 2 4" xfId="32147"/>
    <cellStyle name="Angus 2 5" xfId="32150"/>
    <cellStyle name="Angus 3" xfId="32152"/>
    <cellStyle name="Angus 3 2" xfId="32156"/>
    <cellStyle name="Angus 3 2 2" xfId="32160"/>
    <cellStyle name="Angus 3 2 3" xfId="948"/>
    <cellStyle name="Angus 3 3" xfId="32164"/>
    <cellStyle name="Angus 3 4" xfId="32168"/>
    <cellStyle name="Angus 4" xfId="1353"/>
    <cellStyle name="Angus 5" xfId="1363"/>
    <cellStyle name="Angus 6" xfId="32172"/>
    <cellStyle name="Angus 7" xfId="692"/>
    <cellStyle name="args.style" xfId="7359"/>
    <cellStyle name="args.style 2" xfId="12135"/>
    <cellStyle name="args.style 3" xfId="15036"/>
    <cellStyle name="args.style 4" xfId="15043"/>
    <cellStyle name="ÄÞ¸¶ [0]_(type)ÃÑ°ý" xfId="32174"/>
    <cellStyle name="ÄÞ¸¶_(type)ÃÑ°ý" xfId="20281"/>
    <cellStyle name="ÀÚ¸®¼ö" xfId="32175"/>
    <cellStyle name="ÀÚ¸®¼ö 2" xfId="16756"/>
    <cellStyle name="ÀÚ¸®¼ö0" xfId="24425"/>
    <cellStyle name="ÀÚ¸®¼ö0 2" xfId="24428"/>
    <cellStyle name="AutoFormat-Optionen" xfId="9840"/>
    <cellStyle name="AutoFormat-Optionen 2" xfId="32176"/>
    <cellStyle name="AutoFormat-Optionen 3" xfId="32177"/>
    <cellStyle name="AutoFormat-Optionen 4" xfId="11871"/>
    <cellStyle name="Bad 2" xfId="32179"/>
    <cellStyle name="Bad 2 2" xfId="32180"/>
    <cellStyle name="Bad 2 3" xfId="32181"/>
    <cellStyle name="Bad 3" xfId="32178"/>
    <cellStyle name="bborder" xfId="32183"/>
    <cellStyle name="bborder 2" xfId="29717"/>
    <cellStyle name="bear标题" xfId="9244"/>
    <cellStyle name="Black" xfId="10757"/>
    <cellStyle name="Black 2" xfId="10762"/>
    <cellStyle name="Black 3" xfId="869"/>
    <cellStyle name="black bar" xfId="32184"/>
    <cellStyle name="black bar 2" xfId="32185"/>
    <cellStyle name="black bar 2 2" xfId="32186"/>
    <cellStyle name="black bar 2 2 2" xfId="26660"/>
    <cellStyle name="black bar 2 2 2 2" xfId="26662"/>
    <cellStyle name="black bar 2 2 2 2 2" xfId="27334"/>
    <cellStyle name="black bar 2 2 2 3" xfId="16733"/>
    <cellStyle name="black bar 2 2 2 3 2" xfId="16736"/>
    <cellStyle name="black bar 2 2 2 4" xfId="16738"/>
    <cellStyle name="black bar 2 2 2 5" xfId="16741"/>
    <cellStyle name="black bar 2 2 3" xfId="22107"/>
    <cellStyle name="black bar 2 2 3 2" xfId="22372"/>
    <cellStyle name="black bar 2 2 4" xfId="32187"/>
    <cellStyle name="black bar 2 2 5" xfId="32188"/>
    <cellStyle name="black bar 2 3" xfId="32189"/>
    <cellStyle name="black bar 2 3 2" xfId="22170"/>
    <cellStyle name="black bar 2 3 3" xfId="15592"/>
    <cellStyle name="black bar 2 4" xfId="32190"/>
    <cellStyle name="black bar 2 4 2" xfId="10754"/>
    <cellStyle name="black bar 2 5" xfId="32191"/>
    <cellStyle name="black bar 2 6" xfId="31875"/>
    <cellStyle name="black bar 3" xfId="32192"/>
    <cellStyle name="black bar 3 2" xfId="32193"/>
    <cellStyle name="black bar 3 2 2" xfId="8069"/>
    <cellStyle name="black bar 3 2 3" xfId="32194"/>
    <cellStyle name="black bar 3 3" xfId="32195"/>
    <cellStyle name="black bar 3 4" xfId="32196"/>
    <cellStyle name="black bar 4" xfId="32197"/>
    <cellStyle name="black bar 4 2" xfId="32199"/>
    <cellStyle name="black bar 5" xfId="4115"/>
    <cellStyle name="black bar 6" xfId="6995"/>
    <cellStyle name="black bar 7" xfId="32200"/>
    <cellStyle name="black bar 8" xfId="32201"/>
    <cellStyle name="Body" xfId="18978"/>
    <cellStyle name="Body 2" xfId="32202"/>
    <cellStyle name="Body 2 2" xfId="32203"/>
    <cellStyle name="Body 2 2 2" xfId="32205"/>
    <cellStyle name="Body 2 2 2 2" xfId="738"/>
    <cellStyle name="Body 2 2 2 3" xfId="717"/>
    <cellStyle name="Body 2 2 3" xfId="18970"/>
    <cellStyle name="Body 2 2 4" xfId="32207"/>
    <cellStyle name="Body 2 3" xfId="21840"/>
    <cellStyle name="Body 2 3 2" xfId="21843"/>
    <cellStyle name="Body 2 3 3" xfId="18973"/>
    <cellStyle name="Body 2 4" xfId="24269"/>
    <cellStyle name="Body 2 5" xfId="30963"/>
    <cellStyle name="Body 3" xfId="10660"/>
    <cellStyle name="Body 3 2" xfId="10662"/>
    <cellStyle name="Body 3 2 2" xfId="10665"/>
    <cellStyle name="Body 3 2 3" xfId="32208"/>
    <cellStyle name="Body 3 3" xfId="10668"/>
    <cellStyle name="Body 3 4" xfId="6402"/>
    <cellStyle name="Body 4" xfId="19310"/>
    <cellStyle name="Body 5" xfId="32209"/>
    <cellStyle name="Body 6" xfId="32210"/>
    <cellStyle name="Body 7" xfId="32211"/>
    <cellStyle name="Border" xfId="32212"/>
    <cellStyle name="Border 2" xfId="32213"/>
    <cellStyle name="Border 3" xfId="14941"/>
    <cellStyle name="BOXED" xfId="9087"/>
    <cellStyle name="BOXED 2" xfId="32215"/>
    <cellStyle name="C:\Data\MS\Excel" xfId="2770"/>
    <cellStyle name="C:\Data\MS\Excel 2" xfId="32216"/>
    <cellStyle name="C:\Data\MS\Excel 2 2" xfId="30754"/>
    <cellStyle name="C:\Data\MS\Excel 3" xfId="8648"/>
    <cellStyle name="C:\Data\MS\Excel 3 2" xfId="29492"/>
    <cellStyle name="C:\Data\MS\Excel 4" xfId="32217"/>
    <cellStyle name="C:\Data\MS\Excel 5" xfId="32218"/>
    <cellStyle name="C?AØ_¿?¾÷CoE² " xfId="30302"/>
    <cellStyle name="Ç¿µ÷ÎÄ×ÖÑÕÉ« 1" xfId="32221"/>
    <cellStyle name="Ç¿µ÷ÎÄ×ÖÑÕÉ« 1 2" xfId="20059"/>
    <cellStyle name="Ç¿µ÷ÎÄ×ÖÑÕÉ« 1 3" xfId="19306"/>
    <cellStyle name="Ç¿µ÷ÎÄ×ÖÑÕÉ« 2" xfId="32222"/>
    <cellStyle name="Ç¿µ÷ÎÄ×ÖÑÕÉ« 2 2" xfId="32223"/>
    <cellStyle name="Ç¿µ÷ÎÄ×ÖÑÕÉ« 2 3" xfId="32224"/>
    <cellStyle name="Ç¿µ÷ÎÄ×ÖÑÕÉ« 3" xfId="32225"/>
    <cellStyle name="Ç¿µ÷ÎÄ×ÖÑÕÉ« 3 2" xfId="25334"/>
    <cellStyle name="Ç¿µ÷ÎÄ×ÖÑÕÉ« 3 3" xfId="32226"/>
    <cellStyle name="Ç¿µ÷ÎÄ×ÖÑÕÉ« 4" xfId="32227"/>
    <cellStyle name="Ç¿µ÷ÎÄ×ÖÑÕÉ« 4 2" xfId="5381"/>
    <cellStyle name="Ç¿µ÷ÎÄ×ÖÑÕÉ« 4 3" xfId="32228"/>
    <cellStyle name="Ç¿µ÷ÎÄ×ÖÑÕÉ« 5" xfId="32229"/>
    <cellStyle name="Ç¿µ÷ÎÄ×ÖÑÕÉ« 5 2" xfId="32230"/>
    <cellStyle name="Ç¿µ÷ÎÄ×ÖÑÕÉ« 5 3" xfId="30583"/>
    <cellStyle name="Ç¿µ÷ÎÄ×ÖÑÕÉ« 6" xfId="32231"/>
    <cellStyle name="Ç¿µ÷ÎÄ×ÖÑÕÉ« 6 2" xfId="32232"/>
    <cellStyle name="Ç¿µ÷ÎÄ×ÖÑÕÉ« 6 3" xfId="30586"/>
    <cellStyle name="Ç¥ÁØ_!!!GO" xfId="12518"/>
    <cellStyle name="C￥AØ_¿μ¾÷CoE² " xfId="30633"/>
    <cellStyle name="Ç§·ÖÎ»[0]_06" xfId="32233"/>
    <cellStyle name="Ç§·ÖÎ»_06" xfId="26150"/>
    <cellStyle name="Ç§Î»[0]_pldt" xfId="28770"/>
    <cellStyle name="Ç§Î»_pldt" xfId="17624"/>
    <cellStyle name="Ç§Î»·Ö¸ô[0]_0012A3" xfId="20916"/>
    <cellStyle name="Ç§Î»·Ö¸ô_0012A3" xfId="17064"/>
    <cellStyle name="Calc Currency (0)" xfId="20797"/>
    <cellStyle name="Calc Currency (0) 2" xfId="32234"/>
    <cellStyle name="Calc Currency (0) 2 2" xfId="32235"/>
    <cellStyle name="Calc Currency (0) 2 2 2" xfId="24706"/>
    <cellStyle name="Calc Currency (0) 2 2 2 2" xfId="24709"/>
    <cellStyle name="Calc Currency (0) 2 2 2 2 2" xfId="32236"/>
    <cellStyle name="Calc Currency (0) 2 2 2 3" xfId="24712"/>
    <cellStyle name="Calc Currency (0) 2 2 2 3 2" xfId="32237"/>
    <cellStyle name="Calc Currency (0) 2 2 2 4" xfId="32238"/>
    <cellStyle name="Calc Currency (0) 2 2 2 5" xfId="3463"/>
    <cellStyle name="Calc Currency (0) 2 2 3" xfId="25560"/>
    <cellStyle name="Calc Currency (0) 2 2 3 2" xfId="27069"/>
    <cellStyle name="Calc Currency (0) 2 2 4" xfId="32239"/>
    <cellStyle name="Calc Currency (0) 2 2 5" xfId="32240"/>
    <cellStyle name="Calc Currency (0) 2 3" xfId="32080"/>
    <cellStyle name="Calc Currency (0) 2 3 2" xfId="32082"/>
    <cellStyle name="Calc Currency (0) 2 3 3" xfId="5153"/>
    <cellStyle name="Calc Currency (0) 2 4" xfId="3309"/>
    <cellStyle name="Calc Currency (0) 2 4 2" xfId="4182"/>
    <cellStyle name="Calc Currency (0) 2 5" xfId="27043"/>
    <cellStyle name="Calc Currency (0) 2 6" xfId="32241"/>
    <cellStyle name="Calc Currency (0) 2 7" xfId="32242"/>
    <cellStyle name="Calc Currency (0) 3" xfId="12229"/>
    <cellStyle name="Calc Currency (0) 3 2" xfId="1449"/>
    <cellStyle name="Calc Currency (0) 3 2 2" xfId="32243"/>
    <cellStyle name="Calc Currency (0) 3 2 2 2" xfId="32244"/>
    <cellStyle name="Calc Currency (0) 3 2 3" xfId="32245"/>
    <cellStyle name="Calc Currency (0) 3 2 3 2" xfId="5184"/>
    <cellStyle name="Calc Currency (0) 3 2 4" xfId="19267"/>
    <cellStyle name="Calc Currency (0) 3 2 5" xfId="19271"/>
    <cellStyle name="Calc Currency (0) 3 2 6" xfId="6341"/>
    <cellStyle name="Calc Currency (0) 3 3" xfId="21262"/>
    <cellStyle name="Calc Currency (0) 3 3 2" xfId="21264"/>
    <cellStyle name="Calc Currency (0) 3 4" xfId="32247"/>
    <cellStyle name="Calc Currency (0) 3 5" xfId="13795"/>
    <cellStyle name="Calc Currency (0) 4" xfId="22035"/>
    <cellStyle name="Calc Currency (0) 4 2" xfId="22037"/>
    <cellStyle name="Calc Currency (0) 5" xfId="32248"/>
    <cellStyle name="Calc Currency (0) 6" xfId="32249"/>
    <cellStyle name="Calc Currency (0) 7" xfId="22723"/>
    <cellStyle name="Calc Currency (0) 8" xfId="14630"/>
    <cellStyle name="Calc Currency (0) 9" xfId="32250"/>
    <cellStyle name="Calc Currency (0)_Sheet2" xfId="32251"/>
    <cellStyle name="Calc Currency (2)" xfId="18871"/>
    <cellStyle name="Calc Currency (2) 2" xfId="10310"/>
    <cellStyle name="Calc Currency (2) 2 2" xfId="10312"/>
    <cellStyle name="Calc Currency (2) 2 2 2" xfId="7635"/>
    <cellStyle name="Calc Currency (2) 2 2 2 2" xfId="10746"/>
    <cellStyle name="Calc Currency (2) 2 2 2 2 2" xfId="10750"/>
    <cellStyle name="Calc Currency (2) 2 2 2 3" xfId="26479"/>
    <cellStyle name="Calc Currency (2) 2 2 2 3 2" xfId="26482"/>
    <cellStyle name="Calc Currency (2) 2 2 2 4" xfId="32252"/>
    <cellStyle name="Calc Currency (2) 2 2 2 5" xfId="32253"/>
    <cellStyle name="Calc Currency (2) 2 2 3" xfId="24224"/>
    <cellStyle name="Calc Currency (2) 2 2 3 2" xfId="10789"/>
    <cellStyle name="Calc Currency (2) 2 2 4" xfId="24226"/>
    <cellStyle name="Calc Currency (2) 2 2 5" xfId="24228"/>
    <cellStyle name="Calc Currency (2) 2 3" xfId="10314"/>
    <cellStyle name="Calc Currency (2) 2 3 2" xfId="10316"/>
    <cellStyle name="Calc Currency (2) 2 3 3" xfId="23957"/>
    <cellStyle name="Calc Currency (2) 2 4" xfId="7914"/>
    <cellStyle name="Calc Currency (2) 2 4 2" xfId="7916"/>
    <cellStyle name="Calc Currency (2) 2 5" xfId="6865"/>
    <cellStyle name="Calc Currency (2) 2 6" xfId="6872"/>
    <cellStyle name="Calc Currency (2) 3" xfId="32254"/>
    <cellStyle name="Calc Currency (2) 3 2" xfId="15274"/>
    <cellStyle name="Calc Currency (2) 3 2 2" xfId="15276"/>
    <cellStyle name="Calc Currency (2) 3 2 3" xfId="27121"/>
    <cellStyle name="Calc Currency (2) 3 3" xfId="15278"/>
    <cellStyle name="Calc Currency (2) 3 4" xfId="15280"/>
    <cellStyle name="Calc Currency (2) 4" xfId="6663"/>
    <cellStyle name="Calc Currency (2) 4 2" xfId="6669"/>
    <cellStyle name="Calc Currency (2) 5" xfId="14538"/>
    <cellStyle name="Calc Currency (2) 6" xfId="25290"/>
    <cellStyle name="Calc Currency (2) 7" xfId="25293"/>
    <cellStyle name="Calc Currency (2) 8" xfId="21803"/>
    <cellStyle name="Calc Percent (0)" xfId="10840"/>
    <cellStyle name="Calc Percent (0) 2" xfId="11206"/>
    <cellStyle name="Calc Percent (0) 2 2" xfId="11210"/>
    <cellStyle name="Calc Percent (0) 2 2 2" xfId="11212"/>
    <cellStyle name="Calc Percent (0) 2 2 2 2" xfId="23280"/>
    <cellStyle name="Calc Percent (0) 2 2 2 2 2" xfId="32255"/>
    <cellStyle name="Calc Percent (0) 2 2 2 3" xfId="23282"/>
    <cellStyle name="Calc Percent (0) 2 2 2 3 2" xfId="32256"/>
    <cellStyle name="Calc Percent (0) 2 2 2 4" xfId="20356"/>
    <cellStyle name="Calc Percent (0) 2 2 2 5" xfId="23286"/>
    <cellStyle name="Calc Percent (0) 2 2 3" xfId="22708"/>
    <cellStyle name="Calc Percent (0) 2 2 3 2" xfId="22710"/>
    <cellStyle name="Calc Percent (0) 2 2 4" xfId="32257"/>
    <cellStyle name="Calc Percent (0) 2 2 5" xfId="32258"/>
    <cellStyle name="Calc Percent (0) 2 3" xfId="10469"/>
    <cellStyle name="Calc Percent (0) 2 3 2" xfId="10473"/>
    <cellStyle name="Calc Percent (0) 2 3 3" xfId="10478"/>
    <cellStyle name="Calc Percent (0) 2 4" xfId="32259"/>
    <cellStyle name="Calc Percent (0) 2 4 2" xfId="32260"/>
    <cellStyle name="Calc Percent (0) 2 5" xfId="32261"/>
    <cellStyle name="Calc Percent (0) 2 6" xfId="32262"/>
    <cellStyle name="Calc Percent (0) 3" xfId="32263"/>
    <cellStyle name="Calc Percent (0) 3 2" xfId="32265"/>
    <cellStyle name="Calc Percent (0) 3 2 2" xfId="32266"/>
    <cellStyle name="Calc Percent (0) 3 2 3" xfId="32267"/>
    <cellStyle name="Calc Percent (0) 3 3" xfId="32268"/>
    <cellStyle name="Calc Percent (0) 3 4" xfId="12828"/>
    <cellStyle name="Calc Percent (0) 4" xfId="32269"/>
    <cellStyle name="Calc Percent (0) 4 2" xfId="18423"/>
    <cellStyle name="Calc Percent (0) 5" xfId="32270"/>
    <cellStyle name="Calc Percent (0) 6" xfId="24616"/>
    <cellStyle name="Calc Percent (0) 7" xfId="24618"/>
    <cellStyle name="Calc Percent (0) 8" xfId="24620"/>
    <cellStyle name="Calc Percent (1)" xfId="7855"/>
    <cellStyle name="Calc Percent (1) 2" xfId="14999"/>
    <cellStyle name="Calc Percent (1) 2 2" xfId="15001"/>
    <cellStyle name="Calc Percent (1) 2 2 2" xfId="15004"/>
    <cellStyle name="Calc Percent (1) 2 2 2 2" xfId="30695"/>
    <cellStyle name="Calc Percent (1) 2 2 2 2 2" xfId="30697"/>
    <cellStyle name="Calc Percent (1) 2 2 2 3" xfId="30703"/>
    <cellStyle name="Calc Percent (1) 2 2 2 3 2" xfId="30705"/>
    <cellStyle name="Calc Percent (1) 2 2 2 4" xfId="9340"/>
    <cellStyle name="Calc Percent (1) 2 2 2 5" xfId="30709"/>
    <cellStyle name="Calc Percent (1) 2 2 3" xfId="30712"/>
    <cellStyle name="Calc Percent (1) 2 2 3 2" xfId="30715"/>
    <cellStyle name="Calc Percent (1) 2 2 4" xfId="30718"/>
    <cellStyle name="Calc Percent (1) 2 2 5" xfId="3064"/>
    <cellStyle name="Calc Percent (1) 2 3" xfId="15006"/>
    <cellStyle name="Calc Percent (1) 2 3 2" xfId="30729"/>
    <cellStyle name="Calc Percent (1) 2 3 3" xfId="30741"/>
    <cellStyle name="Calc Percent (1) 2 4" xfId="20769"/>
    <cellStyle name="Calc Percent (1) 2 4 2" xfId="18711"/>
    <cellStyle name="Calc Percent (1) 2 5" xfId="32271"/>
    <cellStyle name="Calc Percent (1) 2 6" xfId="16802"/>
    <cellStyle name="Calc Percent (1) 3" xfId="22175"/>
    <cellStyle name="Calc Percent (1) 3 2" xfId="22178"/>
    <cellStyle name="Calc Percent (1) 3 2 2" xfId="30988"/>
    <cellStyle name="Calc Percent (1) 3 2 3" xfId="31003"/>
    <cellStyle name="Calc Percent (1) 3 3" xfId="23317"/>
    <cellStyle name="Calc Percent (1) 3 4" xfId="20772"/>
    <cellStyle name="Calc Percent (1) 4" xfId="10755"/>
    <cellStyle name="Calc Percent (1) 4 2" xfId="22182"/>
    <cellStyle name="Calc Percent (1) 5" xfId="6916"/>
    <cellStyle name="Calc Percent (1) 6" xfId="22186"/>
    <cellStyle name="Calc Percent (1) 7" xfId="32272"/>
    <cellStyle name="Calc Percent (1) 8" xfId="12017"/>
    <cellStyle name="Calc Percent (2)" xfId="32273"/>
    <cellStyle name="Calc Percent (2) 2" xfId="8983"/>
    <cellStyle name="Calc Percent (2) 2 2" xfId="8985"/>
    <cellStyle name="Calc Percent (2) 2 2 2" xfId="10128"/>
    <cellStyle name="Calc Percent (2) 2 2 2 2" xfId="10132"/>
    <cellStyle name="Calc Percent (2) 2 2 2 2 2" xfId="21959"/>
    <cellStyle name="Calc Percent (2) 2 2 2 3" xfId="9478"/>
    <cellStyle name="Calc Percent (2) 2 2 2 3 2" xfId="9482"/>
    <cellStyle name="Calc Percent (2) 2 2 2 4" xfId="32274"/>
    <cellStyle name="Calc Percent (2) 2 2 2 5" xfId="32276"/>
    <cellStyle name="Calc Percent (2) 2 2 3" xfId="32278"/>
    <cellStyle name="Calc Percent (2) 2 2 3 2" xfId="32280"/>
    <cellStyle name="Calc Percent (2) 2 2 4" xfId="28679"/>
    <cellStyle name="Calc Percent (2) 2 2 5" xfId="22726"/>
    <cellStyle name="Calc Percent (2) 2 3" xfId="24761"/>
    <cellStyle name="Calc Percent (2) 2 3 2" xfId="4277"/>
    <cellStyle name="Calc Percent (2) 2 3 3" xfId="4285"/>
    <cellStyle name="Calc Percent (2) 2 4" xfId="24766"/>
    <cellStyle name="Calc Percent (2) 2 4 2" xfId="10148"/>
    <cellStyle name="Calc Percent (2) 2 5" xfId="32282"/>
    <cellStyle name="Calc Percent (2) 2 6" xfId="21018"/>
    <cellStyle name="Calc Percent (2) 3" xfId="31260"/>
    <cellStyle name="Calc Percent (2) 3 2" xfId="8141"/>
    <cellStyle name="Calc Percent (2) 3 2 2" xfId="19713"/>
    <cellStyle name="Calc Percent (2) 3 2 3" xfId="4205"/>
    <cellStyle name="Calc Percent (2) 3 3" xfId="2741"/>
    <cellStyle name="Calc Percent (2) 3 4" xfId="12906"/>
    <cellStyle name="Calc Percent (2) 4" xfId="32284"/>
    <cellStyle name="Calc Percent (2) 4 2" xfId="32285"/>
    <cellStyle name="Calc Percent (2) 5" xfId="32286"/>
    <cellStyle name="Calc Percent (2) 6" xfId="32287"/>
    <cellStyle name="Calc Percent (2) 7" xfId="32288"/>
    <cellStyle name="Calc Percent (2) 8" xfId="32289"/>
    <cellStyle name="Calc Units (0)" xfId="2197"/>
    <cellStyle name="Calc Units (0) 2" xfId="21697"/>
    <cellStyle name="Calc Units (0) 2 2" xfId="21699"/>
    <cellStyle name="Calc Units (0) 2 2 2" xfId="32290"/>
    <cellStyle name="Calc Units (0) 2 2 2 2" xfId="19259"/>
    <cellStyle name="Calc Units (0) 2 2 2 2 2" xfId="13416"/>
    <cellStyle name="Calc Units (0) 2 2 2 3" xfId="19261"/>
    <cellStyle name="Calc Units (0) 2 2 2 3 2" xfId="13559"/>
    <cellStyle name="Calc Units (0) 2 2 2 4" xfId="19263"/>
    <cellStyle name="Calc Units (0) 2 2 2 5" xfId="24755"/>
    <cellStyle name="Calc Units (0) 2 2 3" xfId="26965"/>
    <cellStyle name="Calc Units (0) 2 2 3 2" xfId="32291"/>
    <cellStyle name="Calc Units (0) 2 2 4" xfId="19419"/>
    <cellStyle name="Calc Units (0) 2 2 5" xfId="32292"/>
    <cellStyle name="Calc Units (0) 2 3" xfId="21701"/>
    <cellStyle name="Calc Units (0) 2 3 2" xfId="7036"/>
    <cellStyle name="Calc Units (0) 2 3 3" xfId="32293"/>
    <cellStyle name="Calc Units (0) 2 4" xfId="32294"/>
    <cellStyle name="Calc Units (0) 2 4 2" xfId="12550"/>
    <cellStyle name="Calc Units (0) 2 5" xfId="5014"/>
    <cellStyle name="Calc Units (0) 2 6" xfId="32295"/>
    <cellStyle name="Calc Units (0) 3" xfId="32296"/>
    <cellStyle name="Calc Units (0) 3 2" xfId="23825"/>
    <cellStyle name="Calc Units (0) 3 2 2" xfId="23827"/>
    <cellStyle name="Calc Units (0) 3 2 3" xfId="23829"/>
    <cellStyle name="Calc Units (0) 3 3" xfId="32297"/>
    <cellStyle name="Calc Units (0) 3 4" xfId="13856"/>
    <cellStyle name="Calc Units (0) 4" xfId="32298"/>
    <cellStyle name="Calc Units (0) 4 2" xfId="5421"/>
    <cellStyle name="Calc Units (0) 5" xfId="26827"/>
    <cellStyle name="Calc Units (0) 6" xfId="31121"/>
    <cellStyle name="Calc Units (0) 7" xfId="4650"/>
    <cellStyle name="Calc Units (0) 8" xfId="32299"/>
    <cellStyle name="Calc Units (1)" xfId="29340"/>
    <cellStyle name="Calc Units (1) 2" xfId="32301"/>
    <cellStyle name="Calc Units (1) 2 2" xfId="32302"/>
    <cellStyle name="Calc Units (1) 2 2 2" xfId="32303"/>
    <cellStyle name="Calc Units (1) 2 2 2 2" xfId="32305"/>
    <cellStyle name="Calc Units (1) 2 2 2 2 2" xfId="32306"/>
    <cellStyle name="Calc Units (1) 2 2 2 3" xfId="32307"/>
    <cellStyle name="Calc Units (1) 2 2 2 3 2" xfId="32308"/>
    <cellStyle name="Calc Units (1) 2 2 2 4" xfId="32309"/>
    <cellStyle name="Calc Units (1) 2 2 2 5" xfId="32310"/>
    <cellStyle name="Calc Units (1) 2 2 3" xfId="32311"/>
    <cellStyle name="Calc Units (1) 2 2 3 2" xfId="32313"/>
    <cellStyle name="Calc Units (1) 2 2 4" xfId="32314"/>
    <cellStyle name="Calc Units (1) 2 2 5" xfId="32316"/>
    <cellStyle name="Calc Units (1) 2 3" xfId="32317"/>
    <cellStyle name="Calc Units (1) 2 3 2" xfId="22663"/>
    <cellStyle name="Calc Units (1) 2 3 3" xfId="32318"/>
    <cellStyle name="Calc Units (1) 2 4" xfId="10163"/>
    <cellStyle name="Calc Units (1) 2 4 2" xfId="10166"/>
    <cellStyle name="Calc Units (1) 2 5" xfId="19968"/>
    <cellStyle name="Calc Units (1) 2 6" xfId="32319"/>
    <cellStyle name="Calc Units (1) 3" xfId="32320"/>
    <cellStyle name="Calc Units (1) 3 2" xfId="32322"/>
    <cellStyle name="Calc Units (1) 3 2 2" xfId="32323"/>
    <cellStyle name="Calc Units (1) 3 2 3" xfId="7648"/>
    <cellStyle name="Calc Units (1) 3 3" xfId="20375"/>
    <cellStyle name="Calc Units (1) 3 4" xfId="20380"/>
    <cellStyle name="Calc Units (1) 4" xfId="32324"/>
    <cellStyle name="Calc Units (1) 4 2" xfId="32325"/>
    <cellStyle name="Calc Units (1) 5" xfId="32326"/>
    <cellStyle name="Calc Units (1) 6" xfId="25941"/>
    <cellStyle name="Calc Units (1) 7" xfId="32327"/>
    <cellStyle name="Calc Units (1) 8" xfId="17903"/>
    <cellStyle name="Calc Units (2)" xfId="32328"/>
    <cellStyle name="Calc Units (2) 2" xfId="10481"/>
    <cellStyle name="Calc Units (2) 2 2" xfId="5024"/>
    <cellStyle name="Calc Units (2) 2 2 2" xfId="10483"/>
    <cellStyle name="Calc Units (2) 2 2 2 2" xfId="32329"/>
    <cellStyle name="Calc Units (2) 2 2 2 2 2" xfId="32330"/>
    <cellStyle name="Calc Units (2) 2 2 2 3" xfId="32331"/>
    <cellStyle name="Calc Units (2) 2 2 2 3 2" xfId="32332"/>
    <cellStyle name="Calc Units (2) 2 2 2 4" xfId="3807"/>
    <cellStyle name="Calc Units (2) 2 2 2 5" xfId="32333"/>
    <cellStyle name="Calc Units (2) 2 2 3" xfId="32335"/>
    <cellStyle name="Calc Units (2) 2 2 3 2" xfId="32336"/>
    <cellStyle name="Calc Units (2) 2 2 4" xfId="32337"/>
    <cellStyle name="Calc Units (2) 2 2 5" xfId="32338"/>
    <cellStyle name="Calc Units (2) 2 3" xfId="5085"/>
    <cellStyle name="Calc Units (2) 2 3 2" xfId="10486"/>
    <cellStyle name="Calc Units (2) 2 3 3" xfId="13547"/>
    <cellStyle name="Calc Units (2) 2 4" xfId="3683"/>
    <cellStyle name="Calc Units (2) 2 4 2" xfId="9690"/>
    <cellStyle name="Calc Units (2) 2 5" xfId="7616"/>
    <cellStyle name="Calc Units (2) 2 6" xfId="32339"/>
    <cellStyle name="Calc Units (2) 3" xfId="32340"/>
    <cellStyle name="Calc Units (2) 3 2" xfId="3399"/>
    <cellStyle name="Calc Units (2) 3 2 2" xfId="32342"/>
    <cellStyle name="Calc Units (2) 3 2 3" xfId="28653"/>
    <cellStyle name="Calc Units (2) 3 3" xfId="5684"/>
    <cellStyle name="Calc Units (2) 3 4" xfId="5731"/>
    <cellStyle name="Calc Units (2) 4" xfId="24194"/>
    <cellStyle name="Calc Units (2) 4 2" xfId="32343"/>
    <cellStyle name="Calc Units (2) 5" xfId="24199"/>
    <cellStyle name="Calc Units (2) 6" xfId="31627"/>
    <cellStyle name="Calc Units (2) 7" xfId="31635"/>
    <cellStyle name="Calc Units (2) 8" xfId="31638"/>
    <cellStyle name="Calculation 10" xfId="32346"/>
    <cellStyle name="Calculation 11" xfId="32344"/>
    <cellStyle name="Calculation 2" xfId="32349"/>
    <cellStyle name="Calculation 2 2" xfId="13919"/>
    <cellStyle name="Calculation 2 3" xfId="32351"/>
    <cellStyle name="Calculation 2 3 2" xfId="29801"/>
    <cellStyle name="Calculation 2 3 2 2" xfId="20629"/>
    <cellStyle name="Calculation 2 3 2 2 2" xfId="20632"/>
    <cellStyle name="Calculation 2 3 2 2 3" xfId="3296"/>
    <cellStyle name="Calculation 2 3 2 2 4" xfId="8480"/>
    <cellStyle name="Calculation 2 3 2 3" xfId="20117"/>
    <cellStyle name="Calculation 2 3 2 3 2" xfId="18249"/>
    <cellStyle name="Calculation 2 3 2 3 3" xfId="32352"/>
    <cellStyle name="Calculation 2 3 2 3 4" xfId="24848"/>
    <cellStyle name="Calculation 2 3 2 4" xfId="32353"/>
    <cellStyle name="Calculation 2 3 2 4 2" xfId="28717"/>
    <cellStyle name="Calculation 2 3 2 4 3" xfId="28724"/>
    <cellStyle name="Calculation 2 3 2 4 4" xfId="10269"/>
    <cellStyle name="Calculation 2 3 2 5" xfId="26519"/>
    <cellStyle name="Calculation 2 3 2 5 2" xfId="32354"/>
    <cellStyle name="Calculation 2 3 2 5 3" xfId="32355"/>
    <cellStyle name="Calculation 2 3 2 5 4" xfId="32356"/>
    <cellStyle name="Calculation 2 3 2 6" xfId="32359"/>
    <cellStyle name="Calculation 2 3 2 7" xfId="27066"/>
    <cellStyle name="Calculation 2 3 3" xfId="32360"/>
    <cellStyle name="Calculation 2 3 3 2" xfId="32361"/>
    <cellStyle name="Calculation 2 3 3 3" xfId="20122"/>
    <cellStyle name="Calculation 2 3 3 4" xfId="24067"/>
    <cellStyle name="Calculation 2 3 4" xfId="32362"/>
    <cellStyle name="Calculation 2 3 4 2" xfId="32363"/>
    <cellStyle name="Calculation 2 3 4 3" xfId="32364"/>
    <cellStyle name="Calculation 2 3 4 4" xfId="32365"/>
    <cellStyle name="Calculation 2 3 5" xfId="1914"/>
    <cellStyle name="Calculation 2 3 5 2" xfId="13974"/>
    <cellStyle name="Calculation 2 3 5 3" xfId="13977"/>
    <cellStyle name="Calculation 2 3 5 4" xfId="14638"/>
    <cellStyle name="Calculation 2 3 6" xfId="32366"/>
    <cellStyle name="Calculation 2 3 6 2" xfId="32367"/>
    <cellStyle name="Calculation 2 3 6 3" xfId="14916"/>
    <cellStyle name="Calculation 2 3 6 4" xfId="14641"/>
    <cellStyle name="Calculation 2 3 7" xfId="23164"/>
    <cellStyle name="Calculation 2 3 8" xfId="7450"/>
    <cellStyle name="Calculation 3" xfId="25865"/>
    <cellStyle name="Calculation 3 2" xfId="25867"/>
    <cellStyle name="Calculation 3 2 2" xfId="32368"/>
    <cellStyle name="Calculation 3 2 2 2" xfId="32371"/>
    <cellStyle name="Calculation 3 2 2 3" xfId="32373"/>
    <cellStyle name="Calculation 3 2 2 4" xfId="32376"/>
    <cellStyle name="Calculation 3 2 3" xfId="32378"/>
    <cellStyle name="Calculation 3 2 3 2" xfId="19016"/>
    <cellStyle name="Calculation 3 2 3 3" xfId="32380"/>
    <cellStyle name="Calculation 3 2 3 4" xfId="13052"/>
    <cellStyle name="Calculation 3 2 4" xfId="32381"/>
    <cellStyle name="Calculation 3 2 4 2" xfId="32383"/>
    <cellStyle name="Calculation 3 2 4 3" xfId="32384"/>
    <cellStyle name="Calculation 3 2 4 4" xfId="2900"/>
    <cellStyle name="Calculation 3 2 5" xfId="32385"/>
    <cellStyle name="Calculation 3 2 5 2" xfId="7986"/>
    <cellStyle name="Calculation 3 2 5 3" xfId="25282"/>
    <cellStyle name="Calculation 3 2 5 4" xfId="25285"/>
    <cellStyle name="Calculation 3 2 6" xfId="32386"/>
    <cellStyle name="Calculation 3 2 7" xfId="25826"/>
    <cellStyle name="Calculation 3 3" xfId="12241"/>
    <cellStyle name="Calculation 3 3 2" xfId="32387"/>
    <cellStyle name="Calculation 3 3 3" xfId="32388"/>
    <cellStyle name="Calculation 3 3 4" xfId="21960"/>
    <cellStyle name="Calculation 3 4" xfId="31459"/>
    <cellStyle name="Calculation 3 4 2" xfId="32389"/>
    <cellStyle name="Calculation 3 4 3" xfId="18486"/>
    <cellStyle name="Calculation 3 4 4" xfId="9483"/>
    <cellStyle name="Calculation 3 5" xfId="17948"/>
    <cellStyle name="Calculation 3 5 2" xfId="2490"/>
    <cellStyle name="Calculation 3 5 3" xfId="9900"/>
    <cellStyle name="Calculation 3 5 4" xfId="32390"/>
    <cellStyle name="Calculation 3 6" xfId="32391"/>
    <cellStyle name="Calculation 3 6 2" xfId="32392"/>
    <cellStyle name="Calculation 3 6 3" xfId="32393"/>
    <cellStyle name="Calculation 3 6 4" xfId="32394"/>
    <cellStyle name="Calculation 3 7" xfId="8496"/>
    <cellStyle name="Calculation 3 8" xfId="32395"/>
    <cellStyle name="Calculation 4" xfId="32396"/>
    <cellStyle name="Calculation 4 2" xfId="12339"/>
    <cellStyle name="Calculation 4 2 2" xfId="12341"/>
    <cellStyle name="Calculation 4 2 3" xfId="32397"/>
    <cellStyle name="Calculation 4 2 4" xfId="21206"/>
    <cellStyle name="Calculation 4 3" xfId="12345"/>
    <cellStyle name="Calculation 4 3 2" xfId="12348"/>
    <cellStyle name="Calculation 4 3 3" xfId="6856"/>
    <cellStyle name="Calculation 4 3 4" xfId="5377"/>
    <cellStyle name="Calculation 4 4" xfId="32398"/>
    <cellStyle name="Calculation 4 4 2" xfId="32399"/>
    <cellStyle name="Calculation 4 4 3" xfId="32400"/>
    <cellStyle name="Calculation 4 4 4" xfId="32401"/>
    <cellStyle name="Calculation 4 5" xfId="3370"/>
    <cellStyle name="Calculation 4 5 2" xfId="25795"/>
    <cellStyle name="Calculation 4 5 3" xfId="32402"/>
    <cellStyle name="Calculation 4 5 4" xfId="32403"/>
    <cellStyle name="Calculation 4 6" xfId="32404"/>
    <cellStyle name="Calculation 4 7" xfId="32405"/>
    <cellStyle name="Calculation 5" xfId="32406"/>
    <cellStyle name="Calculation 5 2" xfId="32407"/>
    <cellStyle name="Calculation 5 3" xfId="32408"/>
    <cellStyle name="Calculation 5 4" xfId="32409"/>
    <cellStyle name="Calculation 6" xfId="32410"/>
    <cellStyle name="Calculation 6 2" xfId="32411"/>
    <cellStyle name="Calculation 6 3" xfId="32412"/>
    <cellStyle name="Calculation 6 4" xfId="22427"/>
    <cellStyle name="Calculation 7" xfId="32413"/>
    <cellStyle name="Calculation 7 2" xfId="30197"/>
    <cellStyle name="Calculation 7 3" xfId="32414"/>
    <cellStyle name="Calculation 7 4" xfId="32415"/>
    <cellStyle name="Calculation 8" xfId="25686"/>
    <cellStyle name="Calculation 8 2" xfId="32416"/>
    <cellStyle name="Calculation 8 3" xfId="8120"/>
    <cellStyle name="Calculation 8 4" xfId="32417"/>
    <cellStyle name="Calculation 9" xfId="25688"/>
    <cellStyle name="category" xfId="14551"/>
    <cellStyle name="category 2" xfId="21893"/>
    <cellStyle name="category 2 2" xfId="32418"/>
    <cellStyle name="category 2 2 2" xfId="24432"/>
    <cellStyle name="category 2 2 2 2" xfId="32421"/>
    <cellStyle name="category 2 2 2 3" xfId="32423"/>
    <cellStyle name="category 2 2 3" xfId="32424"/>
    <cellStyle name="category 2 2 4" xfId="32426"/>
    <cellStyle name="category 2 3" xfId="13286"/>
    <cellStyle name="category 2 3 2" xfId="32427"/>
    <cellStyle name="category 2 3 3" xfId="32428"/>
    <cellStyle name="category 2 4" xfId="11158"/>
    <cellStyle name="category 2 5" xfId="5246"/>
    <cellStyle name="category 3" xfId="21895"/>
    <cellStyle name="category 3 2" xfId="32429"/>
    <cellStyle name="category 3 2 2" xfId="32432"/>
    <cellStyle name="category 3 2 3" xfId="12629"/>
    <cellStyle name="category 3 2 4" xfId="32434"/>
    <cellStyle name="category 3 3" xfId="32436"/>
    <cellStyle name="category 3 4" xfId="11163"/>
    <cellStyle name="category 4" xfId="27541"/>
    <cellStyle name="category 5" xfId="27544"/>
    <cellStyle name="category 6" xfId="26817"/>
    <cellStyle name="category 7" xfId="32439"/>
    <cellStyle name="Change A&amp;ll" xfId="32441"/>
    <cellStyle name="Change A&amp;ll 2" xfId="32442"/>
    <cellStyle name="Check Cell 2" xfId="32448"/>
    <cellStyle name="Check Cell 2 2" xfId="32451"/>
    <cellStyle name="Check Cell 2 3" xfId="8175"/>
    <cellStyle name="Check Cell 3" xfId="32453"/>
    <cellStyle name="Check Cell 4" xfId="32444"/>
    <cellStyle name="ÇÕ»ê" xfId="32454"/>
    <cellStyle name="ÇÕ»ê 2" xfId="16027"/>
    <cellStyle name="Col Heads" xfId="32455"/>
    <cellStyle name="Col Heads 2" xfId="19578"/>
    <cellStyle name="Col Heads 2 2" xfId="19584"/>
    <cellStyle name="Col Heads 2 2 2" xfId="19586"/>
    <cellStyle name="Col Heads 2 2 2 2" xfId="32457"/>
    <cellStyle name="Col Heads 2 2 2 3" xfId="32206"/>
    <cellStyle name="Col Heads 2 2 3" xfId="23380"/>
    <cellStyle name="Col Heads 2 2 4" xfId="32458"/>
    <cellStyle name="Col Heads 2 3" xfId="19589"/>
    <cellStyle name="Col Heads 2 3 2" xfId="9049"/>
    <cellStyle name="Col Heads 2 3 3" xfId="32460"/>
    <cellStyle name="Col Heads 2 4" xfId="32461"/>
    <cellStyle name="Col Heads 2 5" xfId="2968"/>
    <cellStyle name="Col Heads 3" xfId="24187"/>
    <cellStyle name="Col Heads 3 2" xfId="24189"/>
    <cellStyle name="Col Heads 3 2 2" xfId="32462"/>
    <cellStyle name="Col Heads 3 2 3" xfId="19996"/>
    <cellStyle name="Col Heads 3 3" xfId="24191"/>
    <cellStyle name="Col Heads 3 4" xfId="32463"/>
    <cellStyle name="Col Heads 4" xfId="32464"/>
    <cellStyle name="Col Heads 5" xfId="26247"/>
    <cellStyle name="Col Heads 6" xfId="26249"/>
    <cellStyle name="Col Heads 7" xfId="32465"/>
    <cellStyle name="Col Heads_Sheet2" xfId="32169"/>
    <cellStyle name="Collegamento ipertestuale" xfId="32466"/>
    <cellStyle name="Collegamento ipertestuale 2" xfId="32468"/>
    <cellStyle name="Collegamento ipertestuale 2 2" xfId="30713"/>
    <cellStyle name="Collegamento ipertestuale 2 2 2" xfId="30716"/>
    <cellStyle name="Collegamento ipertestuale 2 2 2 2" xfId="32469"/>
    <cellStyle name="Collegamento ipertestuale 2 2 2 3" xfId="32470"/>
    <cellStyle name="Collegamento ipertestuale 2 2 3" xfId="11881"/>
    <cellStyle name="Collegamento ipertestuale 2 2 4" xfId="11248"/>
    <cellStyle name="Collegamento ipertestuale 2 3" xfId="30719"/>
    <cellStyle name="Collegamento ipertestuale 2 3 2" xfId="20140"/>
    <cellStyle name="Collegamento ipertestuale 2 3 3" xfId="11884"/>
    <cellStyle name="Collegamento ipertestuale 2 4" xfId="3062"/>
    <cellStyle name="Collegamento ipertestuale 2 5" xfId="16443"/>
    <cellStyle name="Collegamento ipertestuale 3" xfId="28689"/>
    <cellStyle name="Collegamento ipertestuale 3 2" xfId="30743"/>
    <cellStyle name="Collegamento ipertestuale 3 2 2" xfId="9980"/>
    <cellStyle name="Collegamento ipertestuale 3 2 3" xfId="8664"/>
    <cellStyle name="Collegamento ipertestuale 3 3" xfId="30745"/>
    <cellStyle name="Collegamento ipertestuale 3 4" xfId="30747"/>
    <cellStyle name="Collegamento ipertestuale 4" xfId="29751"/>
    <cellStyle name="Collegamento ipertestuale 5" xfId="30018"/>
    <cellStyle name="Collegamento ipertestuale 6" xfId="8105"/>
    <cellStyle name="Collegamento ipertestuale 7" xfId="30032"/>
    <cellStyle name="ColLevel_0" xfId="19197"/>
    <cellStyle name="Column Headings" xfId="5617"/>
    <cellStyle name="Column Headings 2" xfId="32471"/>
    <cellStyle name="Column Headings 3" xfId="32472"/>
    <cellStyle name="Column$Headings" xfId="5324"/>
    <cellStyle name="Column$Headings 2" xfId="32473"/>
    <cellStyle name="Column$Headings 3" xfId="9451"/>
    <cellStyle name="Column_Title" xfId="30272"/>
    <cellStyle name="ColumnAttributeAbovePrompt" xfId="32474"/>
    <cellStyle name="ColumnAttributeAbovePrompt 2" xfId="28671"/>
    <cellStyle name="ColumnAttributePrompt" xfId="16006"/>
    <cellStyle name="ColumnAttributePrompt 2" xfId="16010"/>
    <cellStyle name="ColumnAttributeValue" xfId="2528"/>
    <cellStyle name="ColumnAttributeValue 2" xfId="2532"/>
    <cellStyle name="ColumnHeadingPrompt" xfId="32475"/>
    <cellStyle name="ColumnHeadingPrompt 2" xfId="32476"/>
    <cellStyle name="ColumnHeadingValue" xfId="12482"/>
    <cellStyle name="ColumnHeadingValue 2" xfId="12486"/>
    <cellStyle name="Comma" xfId="1" builtinId="3"/>
    <cellStyle name="Comma  - Style1" xfId="32477"/>
    <cellStyle name="Comma  - Style1 2" xfId="9491"/>
    <cellStyle name="Comma  - Style1 2 2" xfId="9494"/>
    <cellStyle name="Comma  - Style1 2 2 2" xfId="18518"/>
    <cellStyle name="Comma  - Style1 2 2 2 2" xfId="18520"/>
    <cellStyle name="Comma  - Style1 2 2 2 3" xfId="8632"/>
    <cellStyle name="Comma  - Style1 2 2 3" xfId="12945"/>
    <cellStyle name="Comma  - Style1 2 2 4" xfId="18524"/>
    <cellStyle name="Comma  - Style1 2 3" xfId="32478"/>
    <cellStyle name="Comma  - Style1 2 3 2" xfId="28311"/>
    <cellStyle name="Comma  - Style1 2 3 3" xfId="28323"/>
    <cellStyle name="Comma  - Style1 2 4" xfId="32479"/>
    <cellStyle name="Comma  - Style1 2 5" xfId="32480"/>
    <cellStyle name="Comma  - Style1 3" xfId="32481"/>
    <cellStyle name="Comma  - Style1 3 2" xfId="32482"/>
    <cellStyle name="Comma  - Style1 3 2 2" xfId="32483"/>
    <cellStyle name="Comma  - Style1 3 2 3" xfId="32484"/>
    <cellStyle name="Comma  - Style1 3 3" xfId="32485"/>
    <cellStyle name="Comma  - Style1 3 4" xfId="15435"/>
    <cellStyle name="Comma  - Style1 4" xfId="27018"/>
    <cellStyle name="Comma  - Style1 5" xfId="13396"/>
    <cellStyle name="Comma  - Style1 6" xfId="32419"/>
    <cellStyle name="Comma  - Style1 7" xfId="13287"/>
    <cellStyle name="Comma  - Style2" xfId="14908"/>
    <cellStyle name="Comma  - Style2 2" xfId="15111"/>
    <cellStyle name="Comma  - Style2 2 2" xfId="15113"/>
    <cellStyle name="Comma  - Style2 2 2 2" xfId="14305"/>
    <cellStyle name="Comma  - Style2 2 2 2 2" xfId="7298"/>
    <cellStyle name="Comma  - Style2 2 2 2 3" xfId="737"/>
    <cellStyle name="Comma  - Style2 2 2 3" xfId="32487"/>
    <cellStyle name="Comma  - Style2 2 2 4" xfId="18565"/>
    <cellStyle name="Comma  - Style2 2 3" xfId="26507"/>
    <cellStyle name="Comma  - Style2 2 3 2" xfId="26510"/>
    <cellStyle name="Comma  - Style2 2 3 3" xfId="19142"/>
    <cellStyle name="Comma  - Style2 2 4" xfId="32488"/>
    <cellStyle name="Comma  - Style2 2 5" xfId="25595"/>
    <cellStyle name="Comma  - Style2 3" xfId="15116"/>
    <cellStyle name="Comma  - Style2 3 2" xfId="3754"/>
    <cellStyle name="Comma  - Style2 3 2 2" xfId="11005"/>
    <cellStyle name="Comma  - Style2 3 2 3" xfId="21768"/>
    <cellStyle name="Comma  - Style2 3 3" xfId="9226"/>
    <cellStyle name="Comma  - Style2 3 4" xfId="26862"/>
    <cellStyle name="Comma  - Style2 4" xfId="15119"/>
    <cellStyle name="Comma  - Style2 5" xfId="31041"/>
    <cellStyle name="Comma  - Style2 6" xfId="32430"/>
    <cellStyle name="Comma  - Style2 7" xfId="32437"/>
    <cellStyle name="Comma  - Style3" xfId="32489"/>
    <cellStyle name="Comma  - Style3 2" xfId="7301"/>
    <cellStyle name="Comma  - Style3 2 2" xfId="32490"/>
    <cellStyle name="Comma  - Style3 2 2 2" xfId="7042"/>
    <cellStyle name="Comma  - Style3 2 2 2 2" xfId="32491"/>
    <cellStyle name="Comma  - Style3 2 2 2 3" xfId="4139"/>
    <cellStyle name="Comma  - Style3 2 2 3" xfId="32492"/>
    <cellStyle name="Comma  - Style3 2 2 4" xfId="32493"/>
    <cellStyle name="Comma  - Style3 2 3" xfId="16500"/>
    <cellStyle name="Comma  - Style3 2 3 2" xfId="22547"/>
    <cellStyle name="Comma  - Style3 2 3 3" xfId="27969"/>
    <cellStyle name="Comma  - Style3 2 4" xfId="27972"/>
    <cellStyle name="Comma  - Style3 2 5" xfId="27976"/>
    <cellStyle name="Comma  - Style3 3" xfId="32494"/>
    <cellStyle name="Comma  - Style3 3 2" xfId="2646"/>
    <cellStyle name="Comma  - Style3 3 2 2" xfId="2650"/>
    <cellStyle name="Comma  - Style3 3 2 3" xfId="19862"/>
    <cellStyle name="Comma  - Style3 3 3" xfId="27979"/>
    <cellStyle name="Comma  - Style3 3 4" xfId="27981"/>
    <cellStyle name="Comma  - Style3 4" xfId="5010"/>
    <cellStyle name="Comma  - Style3 5" xfId="4696"/>
    <cellStyle name="Comma  - Style3 6" xfId="31048"/>
    <cellStyle name="Comma  - Style3 7" xfId="21542"/>
    <cellStyle name="Comma  - Style4" xfId="17396"/>
    <cellStyle name="Comma  - Style4 2" xfId="32495"/>
    <cellStyle name="Comma  - Style4 2 2" xfId="32496"/>
    <cellStyle name="Comma  - Style4 2 2 2" xfId="32498"/>
    <cellStyle name="Comma  - Style4 2 2 2 2" xfId="32501"/>
    <cellStyle name="Comma  - Style4 2 2 2 3" xfId="32504"/>
    <cellStyle name="Comma  - Style4 2 2 3" xfId="32507"/>
    <cellStyle name="Comma  - Style4 2 2 4" xfId="14066"/>
    <cellStyle name="Comma  - Style4 2 3" xfId="28273"/>
    <cellStyle name="Comma  - Style4 2 3 2" xfId="5887"/>
    <cellStyle name="Comma  - Style4 2 3 3" xfId="6957"/>
    <cellStyle name="Comma  - Style4 2 4" xfId="25519"/>
    <cellStyle name="Comma  - Style4 2 5" xfId="11062"/>
    <cellStyle name="Comma  - Style4 3" xfId="32510"/>
    <cellStyle name="Comma  - Style4 3 2" xfId="2938"/>
    <cellStyle name="Comma  - Style4 3 2 2" xfId="32511"/>
    <cellStyle name="Comma  - Style4 3 2 3" xfId="25919"/>
    <cellStyle name="Comma  - Style4 3 3" xfId="28280"/>
    <cellStyle name="Comma  - Style4 3 4" xfId="13318"/>
    <cellStyle name="Comma  - Style4 4" xfId="32512"/>
    <cellStyle name="Comma  - Style4 5" xfId="32514"/>
    <cellStyle name="Comma  - Style4 6" xfId="32516"/>
    <cellStyle name="Comma  - Style4 7" xfId="32518"/>
    <cellStyle name="Comma  - Style5" xfId="22679"/>
    <cellStyle name="Comma  - Style5 2" xfId="28271"/>
    <cellStyle name="Comma  - Style5 2 2" xfId="32519"/>
    <cellStyle name="Comma  - Style5 2 2 2" xfId="32520"/>
    <cellStyle name="Comma  - Style5 2 2 2 2" xfId="32521"/>
    <cellStyle name="Comma  - Style5 2 2 2 3" xfId="32522"/>
    <cellStyle name="Comma  - Style5 2 2 3" xfId="22759"/>
    <cellStyle name="Comma  - Style5 2 2 4" xfId="20749"/>
    <cellStyle name="Comma  - Style5 2 3" xfId="19390"/>
    <cellStyle name="Comma  - Style5 2 3 2" xfId="28586"/>
    <cellStyle name="Comma  - Style5 2 3 3" xfId="5223"/>
    <cellStyle name="Comma  - Style5 2 4" xfId="6571"/>
    <cellStyle name="Comma  - Style5 2 5" xfId="6746"/>
    <cellStyle name="Comma  - Style5 3" xfId="32523"/>
    <cellStyle name="Comma  - Style5 3 2" xfId="5350"/>
    <cellStyle name="Comma  - Style5 3 2 2" xfId="32524"/>
    <cellStyle name="Comma  - Style5 3 2 3" xfId="32525"/>
    <cellStyle name="Comma  - Style5 3 3" xfId="928"/>
    <cellStyle name="Comma  - Style5 3 4" xfId="1625"/>
    <cellStyle name="Comma  - Style5 4" xfId="32526"/>
    <cellStyle name="Comma  - Style5 5" xfId="32528"/>
    <cellStyle name="Comma  - Style5 6" xfId="32530"/>
    <cellStyle name="Comma  - Style5 7" xfId="32532"/>
    <cellStyle name="Comma  - Style6" xfId="11218"/>
    <cellStyle name="Comma  - Style6 2" xfId="11221"/>
    <cellStyle name="Comma  - Style6 2 2" xfId="19488"/>
    <cellStyle name="Comma  - Style6 2 2 2" xfId="19492"/>
    <cellStyle name="Comma  - Style6 2 2 2 2" xfId="13092"/>
    <cellStyle name="Comma  - Style6 2 2 2 3" xfId="13098"/>
    <cellStyle name="Comma  - Style6 2 2 3" xfId="20702"/>
    <cellStyle name="Comma  - Style6 2 2 4" xfId="20704"/>
    <cellStyle name="Comma  - Style6 2 3" xfId="19495"/>
    <cellStyle name="Comma  - Style6 2 3 2" xfId="19498"/>
    <cellStyle name="Comma  - Style6 2 3 3" xfId="8255"/>
    <cellStyle name="Comma  - Style6 2 4" xfId="4174"/>
    <cellStyle name="Comma  - Style6 2 5" xfId="19501"/>
    <cellStyle name="Comma  - Style6 3" xfId="32533"/>
    <cellStyle name="Comma  - Style6 3 2" xfId="32534"/>
    <cellStyle name="Comma  - Style6 3 2 2" xfId="23035"/>
    <cellStyle name="Comma  - Style6 3 2 3" xfId="25965"/>
    <cellStyle name="Comma  - Style6 3 3" xfId="3136"/>
    <cellStyle name="Comma  - Style6 3 4" xfId="3986"/>
    <cellStyle name="Comma  - Style6 4" xfId="32535"/>
    <cellStyle name="Comma  - Style6 5" xfId="603"/>
    <cellStyle name="Comma  - Style6 6" xfId="790"/>
    <cellStyle name="Comma  - Style6 7" xfId="32537"/>
    <cellStyle name="Comma  - Style7" xfId="11224"/>
    <cellStyle name="Comma  - Style7 2" xfId="11226"/>
    <cellStyle name="Comma  - Style7 2 2" xfId="32538"/>
    <cellStyle name="Comma  - Style7 2 2 2" xfId="32539"/>
    <cellStyle name="Comma  - Style7 2 2 2 2" xfId="1715"/>
    <cellStyle name="Comma  - Style7 2 2 2 3" xfId="32540"/>
    <cellStyle name="Comma  - Style7 2 2 3" xfId="32541"/>
    <cellStyle name="Comma  - Style7 2 2 4" xfId="14534"/>
    <cellStyle name="Comma  - Style7 2 3" xfId="29165"/>
    <cellStyle name="Comma  - Style7 2 3 2" xfId="29167"/>
    <cellStyle name="Comma  - Style7 2 3 3" xfId="29170"/>
    <cellStyle name="Comma  - Style7 2 4" xfId="29173"/>
    <cellStyle name="Comma  - Style7 2 5" xfId="29177"/>
    <cellStyle name="Comma  - Style7 3" xfId="15237"/>
    <cellStyle name="Comma  - Style7 3 2" xfId="32542"/>
    <cellStyle name="Comma  - Style7 3 2 2" xfId="32543"/>
    <cellStyle name="Comma  - Style7 3 2 3" xfId="4377"/>
    <cellStyle name="Comma  - Style7 3 3" xfId="29181"/>
    <cellStyle name="Comma  - Style7 3 4" xfId="26807"/>
    <cellStyle name="Comma  - Style7 4" xfId="32544"/>
    <cellStyle name="Comma  - Style7 5" xfId="32546"/>
    <cellStyle name="Comma  - Style7 6" xfId="22643"/>
    <cellStyle name="Comma  - Style7 7" xfId="16247"/>
    <cellStyle name="Comma  - Style8" xfId="1315"/>
    <cellStyle name="Comma  - Style8 2" xfId="5451"/>
    <cellStyle name="Comma  - Style8 2 2" xfId="30533"/>
    <cellStyle name="Comma  - Style8 2 2 2" xfId="30535"/>
    <cellStyle name="Comma  - Style8 2 2 2 2" xfId="32547"/>
    <cellStyle name="Comma  - Style8 2 2 2 3" xfId="32548"/>
    <cellStyle name="Comma  - Style8 2 2 3" xfId="32549"/>
    <cellStyle name="Comma  - Style8 2 2 4" xfId="32550"/>
    <cellStyle name="Comma  - Style8 2 3" xfId="29457"/>
    <cellStyle name="Comma  - Style8 2 3 2" xfId="6507"/>
    <cellStyle name="Comma  - Style8 2 3 3" xfId="29460"/>
    <cellStyle name="Comma  - Style8 2 4" xfId="4510"/>
    <cellStyle name="Comma  - Style8 2 5" xfId="10048"/>
    <cellStyle name="Comma  - Style8 3" xfId="15244"/>
    <cellStyle name="Comma  - Style8 3 2" xfId="30537"/>
    <cellStyle name="Comma  - Style8 3 2 2" xfId="32551"/>
    <cellStyle name="Comma  - Style8 3 2 3" xfId="32553"/>
    <cellStyle name="Comma  - Style8 3 3" xfId="29472"/>
    <cellStyle name="Comma  - Style8 3 4" xfId="29479"/>
    <cellStyle name="Comma  - Style8 4" xfId="30539"/>
    <cellStyle name="Comma  - Style8 5" xfId="10998"/>
    <cellStyle name="Comma  - Style8 6" xfId="11474"/>
    <cellStyle name="Comma  - Style8 7" xfId="28140"/>
    <cellStyle name="Comma [0] 2" xfId="31"/>
    <cellStyle name="Comma [0] 2 2" xfId="181"/>
    <cellStyle name="Comma [0] 2 2 2" xfId="29902"/>
    <cellStyle name="Comma [0] 2 2 3" xfId="29899"/>
    <cellStyle name="Comma [0] 2 3" xfId="2240"/>
    <cellStyle name="Comma [0] 2 4" xfId="14209"/>
    <cellStyle name="Comma [0] 2 5" xfId="26867"/>
    <cellStyle name="Comma [0] 2_Sheet1" xfId="18892"/>
    <cellStyle name="Comma [0] 3" xfId="182"/>
    <cellStyle name="Comma [0] 3 2" xfId="32040"/>
    <cellStyle name="Comma [0] 3 3" xfId="19139"/>
    <cellStyle name="Comma [00]" xfId="16115"/>
    <cellStyle name="Comma [00] 2" xfId="32556"/>
    <cellStyle name="Comma [00] 2 2" xfId="32558"/>
    <cellStyle name="Comma [00] 2 2 2" xfId="32559"/>
    <cellStyle name="Comma [00] 2 2 2 2" xfId="32560"/>
    <cellStyle name="Comma [00] 2 2 2 2 2" xfId="32561"/>
    <cellStyle name="Comma [00] 2 2 2 3" xfId="32563"/>
    <cellStyle name="Comma [00] 2 2 2 3 2" xfId="32564"/>
    <cellStyle name="Comma [00] 2 2 2 4" xfId="5364"/>
    <cellStyle name="Comma [00] 2 2 2 5" xfId="6827"/>
    <cellStyle name="Comma [00] 2 2 3" xfId="32565"/>
    <cellStyle name="Comma [00] 2 2 3 2" xfId="27522"/>
    <cellStyle name="Comma [00] 2 2 4" xfId="12981"/>
    <cellStyle name="Comma [00] 2 2 5" xfId="32566"/>
    <cellStyle name="Comma [00] 2 3" xfId="28350"/>
    <cellStyle name="Comma [00] 2 3 2" xfId="32567"/>
    <cellStyle name="Comma [00] 2 3 3" xfId="32568"/>
    <cellStyle name="Comma [00] 2 4" xfId="32569"/>
    <cellStyle name="Comma [00] 2 4 2" xfId="16389"/>
    <cellStyle name="Comma [00] 2 5" xfId="32570"/>
    <cellStyle name="Comma [00] 2 6" xfId="9805"/>
    <cellStyle name="Comma [00] 3" xfId="26297"/>
    <cellStyle name="Comma [00] 3 2" xfId="18412"/>
    <cellStyle name="Comma [00] 3 2 2" xfId="18414"/>
    <cellStyle name="Comma [00] 3 2 3" xfId="18417"/>
    <cellStyle name="Comma [00] 3 3" xfId="32572"/>
    <cellStyle name="Comma [00] 3 4" xfId="32573"/>
    <cellStyle name="Comma [00] 4" xfId="26301"/>
    <cellStyle name="Comma [00] 4 2" xfId="26908"/>
    <cellStyle name="Comma [00] 5" xfId="32574"/>
    <cellStyle name="Comma [00] 6" xfId="32576"/>
    <cellStyle name="Comma [00] 7" xfId="2256"/>
    <cellStyle name="Comma [00] 8" xfId="32578"/>
    <cellStyle name="Comma [2]" xfId="32579"/>
    <cellStyle name="Comma [2] 2" xfId="32580"/>
    <cellStyle name="Comma 10" xfId="393"/>
    <cellStyle name="Comma 10 2" xfId="22906"/>
    <cellStyle name="Comma 10 2 2" xfId="16561"/>
    <cellStyle name="Comma 10 3" xfId="32581"/>
    <cellStyle name="Comma 10 3 2" xfId="32582"/>
    <cellStyle name="Comma 10 4" xfId="32583"/>
    <cellStyle name="Comma 10 5" xfId="22904"/>
    <cellStyle name="Comma 11" xfId="570"/>
    <cellStyle name="Comma 12" xfId="543"/>
    <cellStyle name="Comma 12 2" xfId="16438"/>
    <cellStyle name="Comma 12 2 2" xfId="19400"/>
    <cellStyle name="Comma 12 3" xfId="19402"/>
    <cellStyle name="Comma 12 3 2" xfId="32584"/>
    <cellStyle name="Comma 12 4" xfId="17120"/>
    <cellStyle name="Comma 12 5" xfId="16435"/>
    <cellStyle name="Comma 13" xfId="46017"/>
    <cellStyle name="Comma 14" xfId="398"/>
    <cellStyle name="Comma 14 2" xfId="46027"/>
    <cellStyle name="Comma 15" xfId="32585"/>
    <cellStyle name="Comma 15 2" xfId="32586"/>
    <cellStyle name="Comma 15 2 2" xfId="32587"/>
    <cellStyle name="Comma 15 3" xfId="32588"/>
    <cellStyle name="Comma 15 3 2" xfId="32589"/>
    <cellStyle name="Comma 15 4" xfId="16226"/>
    <cellStyle name="Comma 16" xfId="26620"/>
    <cellStyle name="Comma 16 2" xfId="32590"/>
    <cellStyle name="Comma 17" xfId="535"/>
    <cellStyle name="Comma 17 2" xfId="46031"/>
    <cellStyle name="Comma 18" xfId="46035"/>
    <cellStyle name="Comma 19" xfId="46039"/>
    <cellStyle name="Comma 2" xfId="5"/>
    <cellStyle name="Comma 2 10" xfId="32591"/>
    <cellStyle name="Comma 2 10 2" xfId="9620"/>
    <cellStyle name="Comma 2 11" xfId="32594"/>
    <cellStyle name="Comma 2 11 2" xfId="32595"/>
    <cellStyle name="Comma 2 12" xfId="32596"/>
    <cellStyle name="Comma 2 12 2" xfId="32597"/>
    <cellStyle name="Comma 2 13" xfId="32598"/>
    <cellStyle name="Comma 2 13 2" xfId="32599"/>
    <cellStyle name="Comma 2 14" xfId="32601"/>
    <cellStyle name="Comma 2 14 2" xfId="32602"/>
    <cellStyle name="Comma 2 15" xfId="32603"/>
    <cellStyle name="Comma 2 15 2" xfId="19818"/>
    <cellStyle name="Comma 2 16" xfId="32605"/>
    <cellStyle name="Comma 2 16 2" xfId="24011"/>
    <cellStyle name="Comma 2 17" xfId="32607"/>
    <cellStyle name="Comma 2 18" xfId="32609"/>
    <cellStyle name="Comma 2 19" xfId="4907"/>
    <cellStyle name="Comma 2 2" xfId="24"/>
    <cellStyle name="Comma 2 2 10" xfId="7950"/>
    <cellStyle name="Comma 2 2 10 2" xfId="23458"/>
    <cellStyle name="Comma 2 2 11" xfId="7102"/>
    <cellStyle name="Comma 2 2 11 2" xfId="31868"/>
    <cellStyle name="Comma 2 2 12" xfId="15192"/>
    <cellStyle name="Comma 2 2 12 2" xfId="15198"/>
    <cellStyle name="Comma 2 2 13" xfId="30265"/>
    <cellStyle name="Comma 2 2 13 2" xfId="31887"/>
    <cellStyle name="Comma 2 2 14" xfId="32610"/>
    <cellStyle name="Comma 2 2 14 2" xfId="32611"/>
    <cellStyle name="Comma 2 2 15" xfId="32612"/>
    <cellStyle name="Comma 2 2 15 2" xfId="32613"/>
    <cellStyle name="Comma 2 2 16" xfId="16652"/>
    <cellStyle name="Comma 2 2 17" xfId="32614"/>
    <cellStyle name="Comma 2 2 18" xfId="11153"/>
    <cellStyle name="Comma 2 2 19" xfId="542"/>
    <cellStyle name="Comma 2 2 2" xfId="185"/>
    <cellStyle name="Comma 2 2 2 2" xfId="391"/>
    <cellStyle name="Comma 2 2 2 2 2" xfId="18450"/>
    <cellStyle name="Comma 2 2 2 3" xfId="9453"/>
    <cellStyle name="Comma 2 2 2 4" xfId="32615"/>
    <cellStyle name="Comma 2 2 2 5" xfId="512"/>
    <cellStyle name="Comma 2 2 20" xfId="500"/>
    <cellStyle name="Comma 2 2 3" xfId="184"/>
    <cellStyle name="Comma 2 2 3 2" xfId="32616"/>
    <cellStyle name="Comma 2 2 3 3" xfId="32617"/>
    <cellStyle name="Comma 2 2 3 4" xfId="3692"/>
    <cellStyle name="Comma 2 2 4" xfId="32618"/>
    <cellStyle name="Comma 2 2 4 2" xfId="32619"/>
    <cellStyle name="Comma 2 2 5" xfId="32620"/>
    <cellStyle name="Comma 2 2 5 2" xfId="32621"/>
    <cellStyle name="Comma 2 2 6" xfId="14519"/>
    <cellStyle name="Comma 2 2 6 2" xfId="14522"/>
    <cellStyle name="Comma 2 2 7" xfId="22111"/>
    <cellStyle name="Comma 2 2 7 2" xfId="16622"/>
    <cellStyle name="Comma 2 2 8" xfId="32622"/>
    <cellStyle name="Comma 2 2 8 2" xfId="32623"/>
    <cellStyle name="Comma 2 2 9" xfId="27937"/>
    <cellStyle name="Comma 2 2 9 2" xfId="27939"/>
    <cellStyle name="Comma 2 2_长珠兴调整分录" xfId="32624"/>
    <cellStyle name="Comma 2 20" xfId="32604"/>
    <cellStyle name="Comma 2 21" xfId="32606"/>
    <cellStyle name="Comma 2 22" xfId="32608"/>
    <cellStyle name="Comma 2 23" xfId="11151"/>
    <cellStyle name="Comma 2 24" xfId="494"/>
    <cellStyle name="Comma 2 24 2" xfId="46032"/>
    <cellStyle name="Comma 2 25" xfId="564"/>
    <cellStyle name="Comma 2 26" xfId="532"/>
    <cellStyle name="Comma 2 27" xfId="46082"/>
    <cellStyle name="Comma 2 28" xfId="46087"/>
    <cellStyle name="Comma 2 29" xfId="481"/>
    <cellStyle name="Comma 2 3" xfId="28"/>
    <cellStyle name="Comma 2 3 2" xfId="186"/>
    <cellStyle name="Comma 2 3 2 2" xfId="32628"/>
    <cellStyle name="Comma 2 3 2 3" xfId="32626"/>
    <cellStyle name="Comma 2 3 2 4" xfId="484"/>
    <cellStyle name="Comma 2 3 3" xfId="430"/>
    <cellStyle name="Comma 2 3 3 2" xfId="32629"/>
    <cellStyle name="Comma 2 3 3 3" xfId="22741"/>
    <cellStyle name="Comma 2 3 3 4" xfId="505"/>
    <cellStyle name="Comma 2 3 4" xfId="509"/>
    <cellStyle name="Comma 2 3 4 2" xfId="32630"/>
    <cellStyle name="Comma 2 3 5" xfId="32631"/>
    <cellStyle name="Comma 2 3 6" xfId="32632"/>
    <cellStyle name="Comma 2 3 7" xfId="32625"/>
    <cellStyle name="Comma 2 3 8" xfId="552"/>
    <cellStyle name="Comma 2 3 9" xfId="503"/>
    <cellStyle name="Comma 2 30" xfId="46092"/>
    <cellStyle name="Comma 2 4" xfId="183"/>
    <cellStyle name="Comma 2 4 2" xfId="432"/>
    <cellStyle name="Comma 2 4 2 2" xfId="32635"/>
    <cellStyle name="Comma 2 4 2 3" xfId="32634"/>
    <cellStyle name="Comma 2 4 3" xfId="32636"/>
    <cellStyle name="Comma 2 4 4" xfId="32633"/>
    <cellStyle name="Comma 2 4 5" xfId="507"/>
    <cellStyle name="Comma 2 5" xfId="23"/>
    <cellStyle name="Comma 2 5 2" xfId="13459"/>
    <cellStyle name="Comma 2 5 3" xfId="13451"/>
    <cellStyle name="Comma 2 6" xfId="457"/>
    <cellStyle name="Comma 2 6 2" xfId="18635"/>
    <cellStyle name="Comma 2 6 3" xfId="8243"/>
    <cellStyle name="Comma 2 7" xfId="32639"/>
    <cellStyle name="Comma 2 7 2" xfId="32641"/>
    <cellStyle name="Comma 2 8" xfId="32644"/>
    <cellStyle name="Comma 2 8 2" xfId="21957"/>
    <cellStyle name="Comma 2 9" xfId="32646"/>
    <cellStyle name="Comma 2 9 2" xfId="32648"/>
    <cellStyle name="Comma 2 97" xfId="382"/>
    <cellStyle name="Comma 2_Sheet1" xfId="32650"/>
    <cellStyle name="Comma 20" xfId="46042"/>
    <cellStyle name="Comma 21" xfId="46045"/>
    <cellStyle name="Comma 22" xfId="46048"/>
    <cellStyle name="Comma 23" xfId="46050"/>
    <cellStyle name="Comma 24" xfId="526"/>
    <cellStyle name="Comma 25" xfId="46096"/>
    <cellStyle name="Comma 26" xfId="46166"/>
    <cellStyle name="Comma 3" xfId="27"/>
    <cellStyle name="Comma 3 10" xfId="29821"/>
    <cellStyle name="Comma 3 10 2" xfId="32651"/>
    <cellStyle name="Comma 3 11" xfId="32652"/>
    <cellStyle name="Comma 3 11 2" xfId="17838"/>
    <cellStyle name="Comma 3 12" xfId="32653"/>
    <cellStyle name="Comma 3 13" xfId="32654"/>
    <cellStyle name="Comma 3 14" xfId="32657"/>
    <cellStyle name="Comma 3 15" xfId="5290"/>
    <cellStyle name="Comma 3 16" xfId="538"/>
    <cellStyle name="Comma 3 17" xfId="474"/>
    <cellStyle name="Comma 3 18" xfId="46161"/>
    <cellStyle name="Comma 3 2" xfId="187"/>
    <cellStyle name="Comma 3 2 2" xfId="401"/>
    <cellStyle name="Comma 3 2 2 2" xfId="32662"/>
    <cellStyle name="Comma 3 2 2 3" xfId="24150"/>
    <cellStyle name="Comma 3 2 2 4" xfId="32660"/>
    <cellStyle name="Comma 3 2 3" xfId="440"/>
    <cellStyle name="Comma 3 2 3 2" xfId="32665"/>
    <cellStyle name="Comma 3 2 3 3" xfId="32663"/>
    <cellStyle name="Comma 3 2 4" xfId="614"/>
    <cellStyle name="Comma 3 2 4 2" xfId="32341"/>
    <cellStyle name="Comma 3 2 5" xfId="32666"/>
    <cellStyle name="Comma 3 2 6" xfId="32668"/>
    <cellStyle name="Comma 3 2 7" xfId="11155"/>
    <cellStyle name="Comma 3 3" xfId="402"/>
    <cellStyle name="Comma 3 3 2" xfId="19155"/>
    <cellStyle name="Comma 3 3 3" xfId="15222"/>
    <cellStyle name="Comma 3 3 4" xfId="19151"/>
    <cellStyle name="Comma 3 4" xfId="388"/>
    <cellStyle name="Comma 3 4 2" xfId="19161"/>
    <cellStyle name="Comma 3 4 3" xfId="19158"/>
    <cellStyle name="Comma 3 5" xfId="462"/>
    <cellStyle name="Comma 3 5 2" xfId="27653"/>
    <cellStyle name="Comma 3 5 3" xfId="19164"/>
    <cellStyle name="Comma 3 6" xfId="27655"/>
    <cellStyle name="Comma 3 6 2" xfId="12598"/>
    <cellStyle name="Comma 3 7" xfId="27658"/>
    <cellStyle name="Comma 3 7 2" xfId="27661"/>
    <cellStyle name="Comma 3 8" xfId="21880"/>
    <cellStyle name="Comma 3 8 2" xfId="13072"/>
    <cellStyle name="Comma 3 9" xfId="15807"/>
    <cellStyle name="Comma 3 9 2" xfId="15811"/>
    <cellStyle name="Comma 3_Sheet1" xfId="26564"/>
    <cellStyle name="Comma 38" xfId="28330"/>
    <cellStyle name="Comma 39" xfId="28332"/>
    <cellStyle name="Comma 4" xfId="301"/>
    <cellStyle name="Comma 4 10" xfId="32369"/>
    <cellStyle name="Comma 4 11" xfId="32670"/>
    <cellStyle name="Comma 4 12" xfId="539"/>
    <cellStyle name="Comma 4 13" xfId="490"/>
    <cellStyle name="Comma 4 2" xfId="394"/>
    <cellStyle name="Comma 4 2 2" xfId="23814"/>
    <cellStyle name="Comma 4 2 3" xfId="32672"/>
    <cellStyle name="Comma 4 2 4" xfId="32671"/>
    <cellStyle name="Comma 4 3" xfId="392"/>
    <cellStyle name="Comma 4 3 2" xfId="32673"/>
    <cellStyle name="Comma 4 3 3" xfId="26597"/>
    <cellStyle name="Comma 4 4" xfId="465"/>
    <cellStyle name="Comma 4 4 2" xfId="7873"/>
    <cellStyle name="Comma 4 4 3" xfId="32674"/>
    <cellStyle name="Comma 4 5" xfId="32675"/>
    <cellStyle name="Comma 4 5 2" xfId="27025"/>
    <cellStyle name="Comma 4 6" xfId="11187"/>
    <cellStyle name="Comma 4 6 2" xfId="32676"/>
    <cellStyle name="Comma 4 7" xfId="24108"/>
    <cellStyle name="Comma 4 7 2" xfId="9236"/>
    <cellStyle name="Comma 4 8" xfId="21885"/>
    <cellStyle name="Comma 4 9" xfId="32677"/>
    <cellStyle name="Comma 4_Sheet1" xfId="32678"/>
    <cellStyle name="Comma 40" xfId="32679"/>
    <cellStyle name="Comma 41" xfId="26623"/>
    <cellStyle name="Comma 45" xfId="2324"/>
    <cellStyle name="Comma 48" xfId="32680"/>
    <cellStyle name="Comma 49" xfId="5306"/>
    <cellStyle name="Comma 5" xfId="376"/>
    <cellStyle name="Comma 5 2" xfId="395"/>
    <cellStyle name="Comma 5 2 2" xfId="32683"/>
    <cellStyle name="Comma 5 2 3" xfId="11455"/>
    <cellStyle name="Comma 5 2 4" xfId="32682"/>
    <cellStyle name="Comma 5 3" xfId="466"/>
    <cellStyle name="Comma 5 3 2" xfId="32685"/>
    <cellStyle name="Comma 5 3 3" xfId="32684"/>
    <cellStyle name="Comma 5 4" xfId="32686"/>
    <cellStyle name="Comma 5 4 2" xfId="32687"/>
    <cellStyle name="Comma 5 5" xfId="26711"/>
    <cellStyle name="Comma 5 5 2" xfId="26713"/>
    <cellStyle name="Comma 5 6" xfId="11191"/>
    <cellStyle name="Comma 5 7" xfId="32688"/>
    <cellStyle name="Comma 5 8" xfId="32681"/>
    <cellStyle name="Comma 5_Sheet2" xfId="582"/>
    <cellStyle name="Comma 6" xfId="396"/>
    <cellStyle name="Comma 6 10" xfId="32690"/>
    <cellStyle name="Comma 6 11" xfId="32689"/>
    <cellStyle name="Comma 6 2" xfId="431"/>
    <cellStyle name="Comma 6 2 2" xfId="20855"/>
    <cellStyle name="Comma 6 2 3" xfId="32692"/>
    <cellStyle name="Comma 6 3" xfId="29713"/>
    <cellStyle name="Comma 6 3 2" xfId="32694"/>
    <cellStyle name="Comma 6 4" xfId="32695"/>
    <cellStyle name="Comma 6 4 2" xfId="32696"/>
    <cellStyle name="Comma 6 5" xfId="5908"/>
    <cellStyle name="Comma 6 5 2" xfId="23652"/>
    <cellStyle name="Comma 6 6" xfId="32698"/>
    <cellStyle name="Comma 6 6 2" xfId="32699"/>
    <cellStyle name="Comma 6 7" xfId="32700"/>
    <cellStyle name="Comma 6 7 2" xfId="22528"/>
    <cellStyle name="Comma 6 8" xfId="12818"/>
    <cellStyle name="Comma 6 8 2" xfId="32701"/>
    <cellStyle name="Comma 6 9" xfId="32702"/>
    <cellStyle name="Comma 6_长珠兴调整分录" xfId="32704"/>
    <cellStyle name="Comma 7" xfId="405"/>
    <cellStyle name="Comma 7 2" xfId="32706"/>
    <cellStyle name="Comma 7 2 2" xfId="32707"/>
    <cellStyle name="Comma 7 3" xfId="29715"/>
    <cellStyle name="Comma 7 3 2" xfId="14858"/>
    <cellStyle name="Comma 7 4" xfId="32708"/>
    <cellStyle name="Comma 7 5" xfId="20259"/>
    <cellStyle name="Comma 7 6" xfId="32705"/>
    <cellStyle name="Comma 7_长珠兴调整分录" xfId="29228"/>
    <cellStyle name="Comma 8" xfId="433"/>
    <cellStyle name="Comma 8 2" xfId="32710"/>
    <cellStyle name="Comma 8 2 2" xfId="32711"/>
    <cellStyle name="Comma 8 3" xfId="29719"/>
    <cellStyle name="Comma 8 3 2" xfId="32712"/>
    <cellStyle name="Comma 8 4" xfId="5540"/>
    <cellStyle name="Comma 8 4 2" xfId="9953"/>
    <cellStyle name="Comma 8 5" xfId="32713"/>
    <cellStyle name="Comma 8 5 2" xfId="32715"/>
    <cellStyle name="Comma 8 6" xfId="32717"/>
    <cellStyle name="Comma 8 6 2" xfId="32719"/>
    <cellStyle name="Comma 8 7" xfId="32721"/>
    <cellStyle name="Comma 8 8" xfId="32722"/>
    <cellStyle name="Comma 8 9" xfId="32709"/>
    <cellStyle name="Comma 9" xfId="13299"/>
    <cellStyle name="Comma 9 2" xfId="18152"/>
    <cellStyle name="Comma 9 2 2" xfId="2670"/>
    <cellStyle name="Comma 9 3" xfId="29722"/>
    <cellStyle name="Comma 9 3 2" xfId="32723"/>
    <cellStyle name="Comma 9 4" xfId="5553"/>
    <cellStyle name="Comma 9 4 2" xfId="32724"/>
    <cellStyle name="Comma 9 5" xfId="32725"/>
    <cellStyle name="Comma 9 6" xfId="32726"/>
    <cellStyle name="Comma 9 7" xfId="46065"/>
    <cellStyle name="Comma 9_Sheet1" xfId="32727"/>
    <cellStyle name="comma zerodec" xfId="32728"/>
    <cellStyle name="comma zerodec 2" xfId="31846"/>
    <cellStyle name="comma zerodec 3" xfId="31873"/>
    <cellStyle name="comma zerodec 4" xfId="31877"/>
    <cellStyle name="Comma,0" xfId="14121"/>
    <cellStyle name="Comma,0 2" xfId="32729"/>
    <cellStyle name="Comma,0 2 2" xfId="8244"/>
    <cellStyle name="Comma,0 2 2 2" xfId="18636"/>
    <cellStyle name="Comma,0 2 2 2 2" xfId="18643"/>
    <cellStyle name="Comma,0 2 2 2 3" xfId="13893"/>
    <cellStyle name="Comma,0 2 2 3" xfId="8949"/>
    <cellStyle name="Comma,0 2 2 4" xfId="32730"/>
    <cellStyle name="Comma,0 2 3" xfId="32640"/>
    <cellStyle name="Comma,0 2 3 2" xfId="32642"/>
    <cellStyle name="Comma,0 2 3 3" xfId="32731"/>
    <cellStyle name="Comma,0 2 4" xfId="32645"/>
    <cellStyle name="Comma,0 2 5" xfId="32647"/>
    <cellStyle name="Comma,0 3" xfId="32735"/>
    <cellStyle name="Comma,0 3 2" xfId="27656"/>
    <cellStyle name="Comma,0 3 2 2" xfId="12600"/>
    <cellStyle name="Comma,0 3 2 3" xfId="9666"/>
    <cellStyle name="Comma,0 3 3" xfId="27659"/>
    <cellStyle name="Comma,0 3 4" xfId="21881"/>
    <cellStyle name="Comma,0 4" xfId="11185"/>
    <cellStyle name="Comma,0 5" xfId="11189"/>
    <cellStyle name="Comma,0 6" xfId="32736"/>
    <cellStyle name="Comma,0 7" xfId="32737"/>
    <cellStyle name="Comma,0_Sheet2" xfId="32738"/>
    <cellStyle name="Comma,1" xfId="32137"/>
    <cellStyle name="Comma,1 2" xfId="32139"/>
    <cellStyle name="Comma,1 2 2" xfId="32141"/>
    <cellStyle name="Comma,1 2 2 2" xfId="32143"/>
    <cellStyle name="Comma,1 2 2 2 2" xfId="32146"/>
    <cellStyle name="Comma,1 2 2 2 3" xfId="23754"/>
    <cellStyle name="Comma,1 2 2 3" xfId="29571"/>
    <cellStyle name="Comma,1 2 2 4" xfId="27175"/>
    <cellStyle name="Comma,1 2 3" xfId="2412"/>
    <cellStyle name="Comma,1 2 3 2" xfId="2419"/>
    <cellStyle name="Comma,1 2 3 3" xfId="29585"/>
    <cellStyle name="Comma,1 2 4" xfId="32148"/>
    <cellStyle name="Comma,1 2 5" xfId="32151"/>
    <cellStyle name="Comma,1 3" xfId="32153"/>
    <cellStyle name="Comma,1 3 2" xfId="32157"/>
    <cellStyle name="Comma,1 3 2 2" xfId="32161"/>
    <cellStyle name="Comma,1 3 2 3" xfId="949"/>
    <cellStyle name="Comma,1 3 3" xfId="32165"/>
    <cellStyle name="Comma,1 3 4" xfId="32170"/>
    <cellStyle name="Comma,1 4" xfId="1352"/>
    <cellStyle name="Comma,1 5" xfId="1362"/>
    <cellStyle name="Comma,1 6" xfId="32173"/>
    <cellStyle name="Comma,1 7" xfId="693"/>
    <cellStyle name="Comma,1_Sheet2" xfId="8414"/>
    <cellStyle name="Comma,2" xfId="30374"/>
    <cellStyle name="Comma,2 2" xfId="32739"/>
    <cellStyle name="Comma,2 2 2" xfId="32740"/>
    <cellStyle name="Comma,2 2 2 2" xfId="1427"/>
    <cellStyle name="Comma,2 2 2 2 2" xfId="32741"/>
    <cellStyle name="Comma,2 2 2 2 3" xfId="32742"/>
    <cellStyle name="Comma,2 2 2 3" xfId="32743"/>
    <cellStyle name="Comma,2 2 2 4" xfId="26831"/>
    <cellStyle name="Comma,2 2 3" xfId="10167"/>
    <cellStyle name="Comma,2 2 3 2" xfId="32744"/>
    <cellStyle name="Comma,2 2 3 3" xfId="32745"/>
    <cellStyle name="Comma,2 2 4" xfId="32746"/>
    <cellStyle name="Comma,2 2 5" xfId="29703"/>
    <cellStyle name="Comma,2 3" xfId="32747"/>
    <cellStyle name="Comma,2 3 2" xfId="19970"/>
    <cellStyle name="Comma,2 3 2 2" xfId="19973"/>
    <cellStyle name="Comma,2 3 2 3" xfId="14227"/>
    <cellStyle name="Comma,2 3 3" xfId="19978"/>
    <cellStyle name="Comma,2 3 4" xfId="19982"/>
    <cellStyle name="Comma,2 4" xfId="32748"/>
    <cellStyle name="Comma,2 5" xfId="32749"/>
    <cellStyle name="Comma,2 6" xfId="16293"/>
    <cellStyle name="Comma,2 7" xfId="25078"/>
    <cellStyle name="Comma,2_Sheet2" xfId="25513"/>
    <cellStyle name="Comma[0]" xfId="10879"/>
    <cellStyle name="Comma[0] 2" xfId="10881"/>
    <cellStyle name="Comma[2]" xfId="12508"/>
    <cellStyle name="Comma[2] 2" xfId="12511"/>
    <cellStyle name="Comma0" xfId="32750"/>
    <cellStyle name="Comma0 - Modelo1" xfId="32752"/>
    <cellStyle name="Comma0 - Modelo1 2" xfId="32753"/>
    <cellStyle name="Comma0 - Style1" xfId="25689"/>
    <cellStyle name="Comma0 - Style1 2" xfId="32754"/>
    <cellStyle name="Comma0 10" xfId="32755"/>
    <cellStyle name="Comma0 11" xfId="11778"/>
    <cellStyle name="Comma0 12" xfId="23100"/>
    <cellStyle name="Comma0 13" xfId="2611"/>
    <cellStyle name="Comma0 14" xfId="9187"/>
    <cellStyle name="Comma0 15" xfId="32756"/>
    <cellStyle name="Comma0 16" xfId="32758"/>
    <cellStyle name="Comma0 17" xfId="32760"/>
    <cellStyle name="Comma0 18" xfId="32762"/>
    <cellStyle name="Comma0 19" xfId="32764"/>
    <cellStyle name="Comma0 2" xfId="1177"/>
    <cellStyle name="Comma0 2 2" xfId="1774"/>
    <cellStyle name="Comma0 2 2 2" xfId="1819"/>
    <cellStyle name="Comma0 2 2 2 2" xfId="32766"/>
    <cellStyle name="Comma0 2 2 2 2 2" xfId="18385"/>
    <cellStyle name="Comma0 2 2 2 3" xfId="31318"/>
    <cellStyle name="Comma0 2 2 2 3 2" xfId="32767"/>
    <cellStyle name="Comma0 2 2 2 4" xfId="32768"/>
    <cellStyle name="Comma0 2 2 2 5" xfId="32769"/>
    <cellStyle name="Comma0 2 2 3" xfId="32770"/>
    <cellStyle name="Comma0 2 2 3 2" xfId="32771"/>
    <cellStyle name="Comma0 2 2 4" xfId="2510"/>
    <cellStyle name="Comma0 2 2 5" xfId="32772"/>
    <cellStyle name="Comma0 2 3" xfId="11042"/>
    <cellStyle name="Comma0 2 3 2" xfId="11045"/>
    <cellStyle name="Comma0 2 3 3" xfId="17472"/>
    <cellStyle name="Comma0 2 4" xfId="32774"/>
    <cellStyle name="Comma0 2 4 2" xfId="32776"/>
    <cellStyle name="Comma0 2 5" xfId="32778"/>
    <cellStyle name="Comma0 2 6" xfId="32780"/>
    <cellStyle name="Comma0 20" xfId="32757"/>
    <cellStyle name="Comma0 21" xfId="32759"/>
    <cellStyle name="Comma0 22" xfId="32761"/>
    <cellStyle name="Comma0 23" xfId="32763"/>
    <cellStyle name="Comma0 24" xfId="32765"/>
    <cellStyle name="Comma0 25" xfId="26406"/>
    <cellStyle name="Comma0 26" xfId="25838"/>
    <cellStyle name="Comma0 27" xfId="32781"/>
    <cellStyle name="Comma0 28" xfId="32782"/>
    <cellStyle name="Comma0 3" xfId="11086"/>
    <cellStyle name="Comma0 3 2" xfId="6112"/>
    <cellStyle name="Comma0 3 2 2" xfId="6124"/>
    <cellStyle name="Comma0 3 2 2 2" xfId="1263"/>
    <cellStyle name="Comma0 3 2 3" xfId="16097"/>
    <cellStyle name="Comma0 3 2 3 2" xfId="16099"/>
    <cellStyle name="Comma0 3 2 4" xfId="24445"/>
    <cellStyle name="Comma0 3 2 5" xfId="24447"/>
    <cellStyle name="Comma0 3 3" xfId="11089"/>
    <cellStyle name="Comma0 3 3 2" xfId="11092"/>
    <cellStyle name="Comma0 3 4" xfId="32785"/>
    <cellStyle name="Comma0 3 5" xfId="32787"/>
    <cellStyle name="Comma0 4" xfId="1203"/>
    <cellStyle name="Comma0 4 2" xfId="6694"/>
    <cellStyle name="Comma0 5" xfId="10568"/>
    <cellStyle name="Comma0 6" xfId="32788"/>
    <cellStyle name="Comma0 7" xfId="1223"/>
    <cellStyle name="Comma0 8" xfId="25145"/>
    <cellStyle name="Comma0 9" xfId="10476"/>
    <cellStyle name="Comma1 - Modelo2" xfId="22264"/>
    <cellStyle name="Comma1 - Modelo2 2" xfId="32789"/>
    <cellStyle name="Comma1 - Style2" xfId="28876"/>
    <cellStyle name="Comma1 - Style2 2" xfId="19485"/>
    <cellStyle name="comma-d" xfId="32790"/>
    <cellStyle name="comma-d 2" xfId="32791"/>
    <cellStyle name="comma-d 2 2" xfId="32792"/>
    <cellStyle name="comma-d 2 2 2" xfId="32793"/>
    <cellStyle name="comma-d 2 2 2 2" xfId="32794"/>
    <cellStyle name="comma-d 2 2 2 3" xfId="2210"/>
    <cellStyle name="comma-d 2 2 3" xfId="32795"/>
    <cellStyle name="comma-d 2 2 4" xfId="20324"/>
    <cellStyle name="comma-d 2 3" xfId="32796"/>
    <cellStyle name="comma-d 2 3 2" xfId="27201"/>
    <cellStyle name="comma-d 2 3 3" xfId="32797"/>
    <cellStyle name="comma-d 2 4" xfId="27959"/>
    <cellStyle name="comma-d 2 5" xfId="16674"/>
    <cellStyle name="comma-d 2 6" xfId="16677"/>
    <cellStyle name="comma-d 3" xfId="26017"/>
    <cellStyle name="comma-d 3 2" xfId="7560"/>
    <cellStyle name="comma-d 3 2 2" xfId="5050"/>
    <cellStyle name="comma-d 3 2 3" xfId="32798"/>
    <cellStyle name="comma-d 3 3" xfId="6643"/>
    <cellStyle name="comma-d 3 4" xfId="27963"/>
    <cellStyle name="comma-d 4" xfId="4484"/>
    <cellStyle name="comma-d 5" xfId="32799"/>
    <cellStyle name="comma-d 6" xfId="19319"/>
    <cellStyle name="comma-d 7" xfId="19322"/>
    <cellStyle name="Commentary" xfId="32800"/>
    <cellStyle name="Commentary 2" xfId="32801"/>
    <cellStyle name="Consolidation" xfId="32802"/>
    <cellStyle name="Consolidation 2" xfId="27468"/>
    <cellStyle name="Consolidation 2 2" xfId="24758"/>
    <cellStyle name="Consolidation 2 2 2" xfId="24763"/>
    <cellStyle name="Consolidation 2 2 2 2" xfId="4276"/>
    <cellStyle name="Consolidation 2 2 2 2 2" xfId="4280"/>
    <cellStyle name="Consolidation 2 2 2 3" xfId="4284"/>
    <cellStyle name="Consolidation 2 2 2 3 2" xfId="4289"/>
    <cellStyle name="Consolidation 2 2 2 4" xfId="14379"/>
    <cellStyle name="Consolidation 2 2 2 5" xfId="32803"/>
    <cellStyle name="Consolidation 2 2 3" xfId="24767"/>
    <cellStyle name="Consolidation 2 2 3 2" xfId="10149"/>
    <cellStyle name="Consolidation 2 2 4" xfId="32283"/>
    <cellStyle name="Consolidation 2 2 5" xfId="21019"/>
    <cellStyle name="Consolidation 2 3" xfId="9268"/>
    <cellStyle name="Consolidation 2 3 2" xfId="2740"/>
    <cellStyle name="Consolidation 2 3 3" xfId="12907"/>
    <cellStyle name="Consolidation 2 4" xfId="24795"/>
    <cellStyle name="Consolidation 2 4 2" xfId="24797"/>
    <cellStyle name="Consolidation 2 5" xfId="32804"/>
    <cellStyle name="Consolidation 2 6" xfId="32805"/>
    <cellStyle name="Consolidation 3" xfId="27471"/>
    <cellStyle name="Consolidation 3 2" xfId="26046"/>
    <cellStyle name="Consolidation 3 2 2" xfId="29084"/>
    <cellStyle name="Consolidation 3 2 3" xfId="29987"/>
    <cellStyle name="Consolidation 3 3" xfId="9287"/>
    <cellStyle name="Consolidation 3 4" xfId="26074"/>
    <cellStyle name="Consolidation 4" xfId="12292"/>
    <cellStyle name="Consolidation 4 2" xfId="29087"/>
    <cellStyle name="Consolidation 5" xfId="29090"/>
    <cellStyle name="Consolidation 6" xfId="29092"/>
    <cellStyle name="Consolidation 7" xfId="22070"/>
    <cellStyle name="Consolidation 8" xfId="21229"/>
    <cellStyle name="Copied" xfId="14293"/>
    <cellStyle name="Copied 2" xfId="18604"/>
    <cellStyle name="Copied 2 2" xfId="5227"/>
    <cellStyle name="Copied 2 2 2" xfId="18608"/>
    <cellStyle name="Copied 2 2 2 2" xfId="32806"/>
    <cellStyle name="Copied 2 2 2 3" xfId="7866"/>
    <cellStyle name="Copied 2 2 3" xfId="9579"/>
    <cellStyle name="Copied 2 2 4" xfId="32807"/>
    <cellStyle name="Copied 2 3" xfId="18611"/>
    <cellStyle name="Copied 2 3 2" xfId="24414"/>
    <cellStyle name="Copied 2 3 3" xfId="32808"/>
    <cellStyle name="Copied 2 4" xfId="19671"/>
    <cellStyle name="Copied 2 5" xfId="1330"/>
    <cellStyle name="Copied 3" xfId="32809"/>
    <cellStyle name="Copied 3 2" xfId="4834"/>
    <cellStyle name="Copied 3 2 2" xfId="32810"/>
    <cellStyle name="Copied 3 2 3" xfId="32811"/>
    <cellStyle name="Copied 3 2 4" xfId="32812"/>
    <cellStyle name="Copied 3 3" xfId="1088"/>
    <cellStyle name="Copied 3 4" xfId="32813"/>
    <cellStyle name="Copied 4" xfId="32814"/>
    <cellStyle name="Copied 5" xfId="32816"/>
    <cellStyle name="Copied 6" xfId="27169"/>
    <cellStyle name="Copied 7" xfId="31232"/>
    <cellStyle name="COST1" xfId="32817"/>
    <cellStyle name="COST1 2" xfId="32818"/>
    <cellStyle name="COST1 3" xfId="5325"/>
    <cellStyle name="COST1 4" xfId="32819"/>
    <cellStyle name="country" xfId="11329"/>
    <cellStyle name="country 2" xfId="12913"/>
    <cellStyle name="country 2 2" xfId="32820"/>
    <cellStyle name="country 2 2 2" xfId="32821"/>
    <cellStyle name="country 2 2 2 2" xfId="24735"/>
    <cellStyle name="country 2 2 2 3" xfId="22084"/>
    <cellStyle name="country 2 2 3" xfId="32822"/>
    <cellStyle name="country 2 2 4" xfId="32823"/>
    <cellStyle name="country 2 3" xfId="32824"/>
    <cellStyle name="country 2 3 2" xfId="2299"/>
    <cellStyle name="country 2 3 3" xfId="2305"/>
    <cellStyle name="country 2 4" xfId="22310"/>
    <cellStyle name="country 2 5" xfId="18722"/>
    <cellStyle name="country 3" xfId="23673"/>
    <cellStyle name="country 3 2" xfId="23675"/>
    <cellStyle name="country 3 2 2" xfId="32827"/>
    <cellStyle name="country 3 2 3" xfId="32828"/>
    <cellStyle name="country 3 3" xfId="23677"/>
    <cellStyle name="country 3 4" xfId="25531"/>
    <cellStyle name="country 4" xfId="13752"/>
    <cellStyle name="country 5" xfId="25206"/>
    <cellStyle name="country 6" xfId="25208"/>
    <cellStyle name="country 7" xfId="32829"/>
    <cellStyle name="CU-HK$" xfId="32830"/>
    <cellStyle name="CU-HK$ 2" xfId="27274"/>
    <cellStyle name="Currency [00]" xfId="8478"/>
    <cellStyle name="Currency [00] 2" xfId="21657"/>
    <cellStyle name="Currency [00] 2 2" xfId="32832"/>
    <cellStyle name="Currency [00] 2 2 2" xfId="32833"/>
    <cellStyle name="Currency [00] 2 2 2 2" xfId="20751"/>
    <cellStyle name="Currency [00] 2 2 2 2 2" xfId="28589"/>
    <cellStyle name="Currency [00] 2 2 2 3" xfId="23820"/>
    <cellStyle name="Currency [00] 2 2 2 3 2" xfId="23822"/>
    <cellStyle name="Currency [00] 2 2 2 4" xfId="31810"/>
    <cellStyle name="Currency [00] 2 2 2 5" xfId="32834"/>
    <cellStyle name="Currency [00] 2 2 3" xfId="32835"/>
    <cellStyle name="Currency [00] 2 2 3 2" xfId="10293"/>
    <cellStyle name="Currency [00] 2 2 4" xfId="32836"/>
    <cellStyle name="Currency [00] 2 2 5" xfId="32837"/>
    <cellStyle name="Currency [00] 2 3" xfId="32838"/>
    <cellStyle name="Currency [00] 2 3 2" xfId="32839"/>
    <cellStyle name="Currency [00] 2 3 3" xfId="14635"/>
    <cellStyle name="Currency [00] 2 4" xfId="10408"/>
    <cellStyle name="Currency [00] 2 4 2" xfId="10410"/>
    <cellStyle name="Currency [00] 2 5" xfId="9381"/>
    <cellStyle name="Currency [00] 2 6" xfId="15753"/>
    <cellStyle name="Currency [00] 3" xfId="8048"/>
    <cellStyle name="Currency [00] 3 2" xfId="4007"/>
    <cellStyle name="Currency [00] 3 2 2" xfId="32840"/>
    <cellStyle name="Currency [00] 3 2 3" xfId="5321"/>
    <cellStyle name="Currency [00] 3 3" xfId="32842"/>
    <cellStyle name="Currency [00] 3 4" xfId="32843"/>
    <cellStyle name="Currency [00] 4" xfId="21661"/>
    <cellStyle name="Currency [00] 4 2" xfId="32844"/>
    <cellStyle name="Currency [00] 5" xfId="21664"/>
    <cellStyle name="Currency [00] 6" xfId="21666"/>
    <cellStyle name="Currency [00] 7" xfId="21669"/>
    <cellStyle name="Currency [00] 8" xfId="16204"/>
    <cellStyle name="Currency 2" xfId="489"/>
    <cellStyle name="Currency Entry" xfId="22220"/>
    <cellStyle name="Currency Entry 2" xfId="22100"/>
    <cellStyle name="Currency Entry 2 2" xfId="22102"/>
    <cellStyle name="Currency Entry 3" xfId="32845"/>
    <cellStyle name="Currency Entry 3 2" xfId="32846"/>
    <cellStyle name="Currency Entry 4" xfId="5903"/>
    <cellStyle name="Currency Entry 5" xfId="24524"/>
    <cellStyle name="Currency$[0]" xfId="32847"/>
    <cellStyle name="Currency$[0] 2" xfId="32849"/>
    <cellStyle name="Currency$[2]" xfId="19812"/>
    <cellStyle name="Currency$[2] 2" xfId="28261"/>
    <cellStyle name="Currency,0" xfId="32850"/>
    <cellStyle name="Currency,0 2" xfId="32851"/>
    <cellStyle name="Currency,0 2 2" xfId="32854"/>
    <cellStyle name="Currency,0 2 2 2" xfId="32857"/>
    <cellStyle name="Currency,0 2 2 2 2" xfId="32860"/>
    <cellStyle name="Currency,0 2 2 2 3" xfId="19548"/>
    <cellStyle name="Currency,0 2 2 3" xfId="6880"/>
    <cellStyle name="Currency,0 2 2 4" xfId="25562"/>
    <cellStyle name="Currency,0 2 3" xfId="32863"/>
    <cellStyle name="Currency,0 2 3 2" xfId="32866"/>
    <cellStyle name="Currency,0 2 3 3" xfId="32867"/>
    <cellStyle name="Currency,0 2 4" xfId="15942"/>
    <cellStyle name="Currency,0 2 5" xfId="15949"/>
    <cellStyle name="Currency,0 3" xfId="32868"/>
    <cellStyle name="Currency,0 3 2" xfId="27155"/>
    <cellStyle name="Currency,0 3 2 2" xfId="32870"/>
    <cellStyle name="Currency,0 3 2 3" xfId="26846"/>
    <cellStyle name="Currency,0 3 3" xfId="14568"/>
    <cellStyle name="Currency,0 3 4" xfId="8799"/>
    <cellStyle name="Currency,0 4" xfId="32872"/>
    <cellStyle name="Currency,0 5" xfId="32873"/>
    <cellStyle name="Currency,0 6" xfId="10277"/>
    <cellStyle name="Currency,0 7" xfId="15182"/>
    <cellStyle name="Currency,0_Sheet2" xfId="5789"/>
    <cellStyle name="Currency,2" xfId="9769"/>
    <cellStyle name="Currency,2 2" xfId="10398"/>
    <cellStyle name="Currency,2 2 2" xfId="32874"/>
    <cellStyle name="Currency,2 2 2 2" xfId="32875"/>
    <cellStyle name="Currency,2 2 2 2 2" xfId="30592"/>
    <cellStyle name="Currency,2 2 2 2 3" xfId="32876"/>
    <cellStyle name="Currency,2 2 2 3" xfId="32877"/>
    <cellStyle name="Currency,2 2 2 4" xfId="11489"/>
    <cellStyle name="Currency,2 2 3" xfId="12806"/>
    <cellStyle name="Currency,2 2 3 2" xfId="3312"/>
    <cellStyle name="Currency,2 2 3 3" xfId="27128"/>
    <cellStyle name="Currency,2 2 4" xfId="32878"/>
    <cellStyle name="Currency,2 2 5" xfId="16648"/>
    <cellStyle name="Currency,2 3" xfId="32880"/>
    <cellStyle name="Currency,2 3 2" xfId="32881"/>
    <cellStyle name="Currency,2 3 2 2" xfId="32882"/>
    <cellStyle name="Currency,2 3 2 3" xfId="32883"/>
    <cellStyle name="Currency,2 3 3" xfId="19059"/>
    <cellStyle name="Currency,2 3 4" xfId="32884"/>
    <cellStyle name="Currency,2 4" xfId="15341"/>
    <cellStyle name="Currency,2 5" xfId="15833"/>
    <cellStyle name="Currency,2 6" xfId="25195"/>
    <cellStyle name="Currency,2 7" xfId="25198"/>
    <cellStyle name="Currency,2_Sheet2" xfId="19181"/>
    <cellStyle name="Currency\[0]" xfId="31729"/>
    <cellStyle name="Currency\[0] 2" xfId="32826"/>
    <cellStyle name="Currency0" xfId="32886"/>
    <cellStyle name="Currency0 2" xfId="32887"/>
    <cellStyle name="Currency0 2 2" xfId="8605"/>
    <cellStyle name="Currency0 2 2 2" xfId="32888"/>
    <cellStyle name="Currency0 2 2 2 2" xfId="8863"/>
    <cellStyle name="Currency0 2 2 2 3" xfId="32889"/>
    <cellStyle name="Currency0 2 2 3" xfId="32890"/>
    <cellStyle name="Currency0 2 2 4" xfId="5445"/>
    <cellStyle name="Currency0 2 3" xfId="32891"/>
    <cellStyle name="Currency0 2 3 2" xfId="2394"/>
    <cellStyle name="Currency0 2 3 3" xfId="32892"/>
    <cellStyle name="Currency0 2 4" xfId="32893"/>
    <cellStyle name="Currency0 2 5" xfId="14355"/>
    <cellStyle name="Currency0 3" xfId="32894"/>
    <cellStyle name="Currency0 3 2" xfId="32895"/>
    <cellStyle name="Currency0 3 2 2" xfId="4614"/>
    <cellStyle name="Currency0 3 2 3" xfId="32896"/>
    <cellStyle name="Currency0 3 3" xfId="32897"/>
    <cellStyle name="Currency0 3 4" xfId="11646"/>
    <cellStyle name="Currency0 4" xfId="32898"/>
    <cellStyle name="Currency0 5" xfId="19581"/>
    <cellStyle name="Currency0 6" xfId="32899"/>
    <cellStyle name="Currency0 7" xfId="32900"/>
    <cellStyle name="Currency1" xfId="32901"/>
    <cellStyle name="Currency1 2" xfId="32902"/>
    <cellStyle name="Currency1 2 2" xfId="32903"/>
    <cellStyle name="Currency1 2 2 2" xfId="32904"/>
    <cellStyle name="Currency1 2 2 2 2" xfId="26306"/>
    <cellStyle name="Currency1 2 2 2 3" xfId="32905"/>
    <cellStyle name="Currency1 2 2 3" xfId="32906"/>
    <cellStyle name="Currency1 2 2 4" xfId="32907"/>
    <cellStyle name="Currency1 2 3" xfId="22315"/>
    <cellStyle name="Currency1 2 3 2" xfId="9826"/>
    <cellStyle name="Currency1 2 3 3" xfId="32908"/>
    <cellStyle name="Currency1 2 4" xfId="22317"/>
    <cellStyle name="Currency1 2 5" xfId="32909"/>
    <cellStyle name="Currency1 3" xfId="32910"/>
    <cellStyle name="Currency1 3 2" xfId="32911"/>
    <cellStyle name="Currency1 3 2 2" xfId="32912"/>
    <cellStyle name="Currency1 3 2 3" xfId="32913"/>
    <cellStyle name="Currency1 3 3" xfId="32914"/>
    <cellStyle name="Currency1 3 4" xfId="32916"/>
    <cellStyle name="Currency1 4" xfId="32918"/>
    <cellStyle name="Currency1 5" xfId="19587"/>
    <cellStyle name="Currency1 6" xfId="23381"/>
    <cellStyle name="Currency1 7" xfId="32459"/>
    <cellStyle name="custom" xfId="4562"/>
    <cellStyle name="custom 2" xfId="31037"/>
    <cellStyle name="custom 2 2" xfId="32919"/>
    <cellStyle name="custom 2 2 2" xfId="32920"/>
    <cellStyle name="custom 2 2 2 2" xfId="32922"/>
    <cellStyle name="custom 2 2 2 3" xfId="21750"/>
    <cellStyle name="custom 2 2 3" xfId="12738"/>
    <cellStyle name="custom 2 2 4" xfId="12741"/>
    <cellStyle name="custom 2 3" xfId="19213"/>
    <cellStyle name="custom 2 3 2" xfId="19219"/>
    <cellStyle name="custom 2 3 3" xfId="17208"/>
    <cellStyle name="custom 2 4" xfId="32923"/>
    <cellStyle name="custom 2 5" xfId="23247"/>
    <cellStyle name="custom 3" xfId="32924"/>
    <cellStyle name="custom 3 2" xfId="28612"/>
    <cellStyle name="custom 3 2 2" xfId="32925"/>
    <cellStyle name="custom 3 2 3" xfId="23074"/>
    <cellStyle name="custom 3 3" xfId="28616"/>
    <cellStyle name="custom 3 4" xfId="32445"/>
    <cellStyle name="custom 4" xfId="12820"/>
    <cellStyle name="custom 5" xfId="26882"/>
    <cellStyle name="custom 6" xfId="32929"/>
    <cellStyle name="custom 7" xfId="7316"/>
    <cellStyle name="Data" xfId="6435"/>
    <cellStyle name="Data 2" xfId="4498"/>
    <cellStyle name="Date" xfId="32930"/>
    <cellStyle name="Date 2" xfId="21527"/>
    <cellStyle name="Date 2 2" xfId="10049"/>
    <cellStyle name="Date 2 2 2" xfId="21529"/>
    <cellStyle name="Date 2 2 2 2" xfId="32931"/>
    <cellStyle name="Date 2 2 2 2 2" xfId="32932"/>
    <cellStyle name="Date 2 2 2 3" xfId="32933"/>
    <cellStyle name="Date 2 2 2 3 2" xfId="32934"/>
    <cellStyle name="Date 2 2 2 4" xfId="32935"/>
    <cellStyle name="Date 2 2 2 5" xfId="32936"/>
    <cellStyle name="Date 2 2 3" xfId="32937"/>
    <cellStyle name="Date 2 2 3 2" xfId="32939"/>
    <cellStyle name="Date 2 2 4" xfId="32940"/>
    <cellStyle name="Date 2 2 5" xfId="13019"/>
    <cellStyle name="Date 2 2 6" xfId="32942"/>
    <cellStyle name="Date 2 3" xfId="21533"/>
    <cellStyle name="Date 2 3 2" xfId="21535"/>
    <cellStyle name="Date 2 3 3" xfId="32944"/>
    <cellStyle name="Date 2 4" xfId="2725"/>
    <cellStyle name="Date 2 4 2" xfId="2858"/>
    <cellStyle name="Date 2 5" xfId="21538"/>
    <cellStyle name="Date 2 6" xfId="5746"/>
    <cellStyle name="Date 2 7" xfId="32945"/>
    <cellStyle name="Date 3" xfId="23924"/>
    <cellStyle name="Date 3 2" xfId="23931"/>
    <cellStyle name="Date 3 2 2" xfId="20008"/>
    <cellStyle name="Date 3 2 3" xfId="32946"/>
    <cellStyle name="Date 3 2 4" xfId="32947"/>
    <cellStyle name="Date 3 3" xfId="30755"/>
    <cellStyle name="Date 3 4" xfId="18510"/>
    <cellStyle name="Date 3 5" xfId="32948"/>
    <cellStyle name="Date 4" xfId="7740"/>
    <cellStyle name="Date 4 2" xfId="7743"/>
    <cellStyle name="Date 5" xfId="32949"/>
    <cellStyle name="Date 6" xfId="11460"/>
    <cellStyle name="Date 7" xfId="32950"/>
    <cellStyle name="Date 8" xfId="32951"/>
    <cellStyle name="Date 9" xfId="30990"/>
    <cellStyle name="Date Short" xfId="32952"/>
    <cellStyle name="Date Short 2" xfId="32953"/>
    <cellStyle name="Date Short 2 2" xfId="32954"/>
    <cellStyle name="Date Short 2 2 2" xfId="24360"/>
    <cellStyle name="Date Short 2 2 2 2" xfId="32955"/>
    <cellStyle name="Date Short 2 2 2 3" xfId="32956"/>
    <cellStyle name="Date Short 2 2 3" xfId="32957"/>
    <cellStyle name="Date Short 2 2 4" xfId="23801"/>
    <cellStyle name="Date Short 2 3" xfId="1908"/>
    <cellStyle name="Date Short 2 3 2" xfId="32958"/>
    <cellStyle name="Date Short 2 3 3" xfId="32959"/>
    <cellStyle name="Date Short 2 4" xfId="26338"/>
    <cellStyle name="Date Short 2 5" xfId="32960"/>
    <cellStyle name="Date Short 3" xfId="4017"/>
    <cellStyle name="Date Short 3 2" xfId="24443"/>
    <cellStyle name="Date Short 3 2 2" xfId="30959"/>
    <cellStyle name="Date Short 3 2 3" xfId="12187"/>
    <cellStyle name="Date Short 3 3" xfId="25189"/>
    <cellStyle name="Date Short 3 4" xfId="25191"/>
    <cellStyle name="Date Short 4" xfId="29573"/>
    <cellStyle name="Date Short 5" xfId="29575"/>
    <cellStyle name="Date Short 6" xfId="29579"/>
    <cellStyle name="Date Short 7" xfId="32961"/>
    <cellStyle name="Date_05, 06 adjustment summary 合景" xfId="32962"/>
    <cellStyle name="Datum" xfId="32963"/>
    <cellStyle name="Datum 2" xfId="32964"/>
    <cellStyle name="ddmmmyy" xfId="16273"/>
    <cellStyle name="ddmmmyy 2" xfId="22475"/>
    <cellStyle name="ddmmyy" xfId="26419"/>
    <cellStyle name="ddmmyy 2" xfId="25372"/>
    <cellStyle name="ddmmyy(白)" xfId="32965"/>
    <cellStyle name="ddmmyy(白) 2" xfId="32966"/>
    <cellStyle name="Dezimal (4)" xfId="16792"/>
    <cellStyle name="Dezimal (4) 2" xfId="16795"/>
    <cellStyle name="Dezimal (6)" xfId="32967"/>
    <cellStyle name="Dezimal (6) 2" xfId="32968"/>
    <cellStyle name="Dezimal [0]_BS Variances Analysis FY20001" xfId="15017"/>
    <cellStyle name="Dezimal_BS Variances Analysis FY20001" xfId="24764"/>
    <cellStyle name="Dia" xfId="15481"/>
    <cellStyle name="Dia 2" xfId="15487"/>
    <cellStyle name="Dollar (zero dec)" xfId="32969"/>
    <cellStyle name="Dollar (zero dec) 2" xfId="30505"/>
    <cellStyle name="Dollar (zero dec) 2 2" xfId="32970"/>
    <cellStyle name="Dollar (zero dec) 2 2 2" xfId="32971"/>
    <cellStyle name="Dollar (zero dec) 2 2 2 2" xfId="32972"/>
    <cellStyle name="Dollar (zero dec) 2 2 2 3" xfId="32973"/>
    <cellStyle name="Dollar (zero dec) 2 2 3" xfId="22440"/>
    <cellStyle name="Dollar (zero dec) 2 2 4" xfId="4351"/>
    <cellStyle name="Dollar (zero dec) 2 3" xfId="32974"/>
    <cellStyle name="Dollar (zero dec) 2 3 2" xfId="32975"/>
    <cellStyle name="Dollar (zero dec) 2 3 3" xfId="6321"/>
    <cellStyle name="Dollar (zero dec) 2 4" xfId="32976"/>
    <cellStyle name="Dollar (zero dec) 2 5" xfId="7598"/>
    <cellStyle name="Dollar (zero dec) 3" xfId="17080"/>
    <cellStyle name="Dollar (zero dec) 3 2" xfId="4149"/>
    <cellStyle name="Dollar (zero dec) 3 2 2" xfId="4158"/>
    <cellStyle name="Dollar (zero dec) 3 2 3" xfId="32977"/>
    <cellStyle name="Dollar (zero dec) 3 3" xfId="26273"/>
    <cellStyle name="Dollar (zero dec) 3 4" xfId="26275"/>
    <cellStyle name="Dollar (zero dec) 4" xfId="32978"/>
    <cellStyle name="Dollar (zero dec) 5" xfId="32979"/>
    <cellStyle name="Dollar (zero dec) 6" xfId="14866"/>
    <cellStyle name="Dollar (zero dec) 7" xfId="30670"/>
    <cellStyle name="E&amp;Y House" xfId="32980"/>
    <cellStyle name="E&amp;Y House 2" xfId="32981"/>
    <cellStyle name="E&amp;Y House 2 2" xfId="18613"/>
    <cellStyle name="E&amp;Y House 2 2 2" xfId="18618"/>
    <cellStyle name="E&amp;Y House 2 2 2 2" xfId="18620"/>
    <cellStyle name="E&amp;Y House 2 2 2 3" xfId="32982"/>
    <cellStyle name="E&amp;Y House 2 2 3" xfId="18622"/>
    <cellStyle name="E&amp;Y House 2 2 4" xfId="32983"/>
    <cellStyle name="E&amp;Y House 2 3" xfId="32984"/>
    <cellStyle name="E&amp;Y House 2 3 2" xfId="32985"/>
    <cellStyle name="E&amp;Y House 2 3 3" xfId="32986"/>
    <cellStyle name="E&amp;Y House 2 4" xfId="32987"/>
    <cellStyle name="E&amp;Y House 2 5" xfId="3111"/>
    <cellStyle name="E&amp;Y House 3" xfId="32988"/>
    <cellStyle name="E&amp;Y House 3 2" xfId="31515"/>
    <cellStyle name="E&amp;Y House 3 2 2" xfId="32989"/>
    <cellStyle name="E&amp;Y House 3 2 3" xfId="32643"/>
    <cellStyle name="E&amp;Y House 3 2 4" xfId="32732"/>
    <cellStyle name="E&amp;Y House 3 3" xfId="32990"/>
    <cellStyle name="E&amp;Y House 3 4" xfId="32991"/>
    <cellStyle name="E&amp;Y House 4" xfId="32992"/>
    <cellStyle name="E&amp;Y House 5" xfId="32993"/>
    <cellStyle name="E&amp;Y House 6" xfId="32994"/>
    <cellStyle name="E&amp;Y House 7" xfId="32995"/>
    <cellStyle name="Êä³ö" xfId="12987"/>
    <cellStyle name="Êä³ö 2" xfId="32996"/>
    <cellStyle name="Êä³ö 3" xfId="9134"/>
    <cellStyle name="Êä³ö 3 2" xfId="31755"/>
    <cellStyle name="Êä³ö 3 2 2" xfId="31757"/>
    <cellStyle name="Êä³ö 3 2 2 2" xfId="31143"/>
    <cellStyle name="Êä³ö 3 2 2 3" xfId="12464"/>
    <cellStyle name="Êä³ö 3 2 2 4" xfId="14110"/>
    <cellStyle name="Êä³ö 3 2 3" xfId="4863"/>
    <cellStyle name="Êä³ö 3 2 3 2" xfId="32997"/>
    <cellStyle name="Êä³ö 3 2 3 3" xfId="32998"/>
    <cellStyle name="Êä³ö 3 2 3 4" xfId="32999"/>
    <cellStyle name="Êä³ö 3 2 4" xfId="33000"/>
    <cellStyle name="Êä³ö 3 2 4 2" xfId="33001"/>
    <cellStyle name="Êä³ö 3 2 4 3" xfId="5414"/>
    <cellStyle name="Êä³ö 3 2 4 4" xfId="33002"/>
    <cellStyle name="Êä³ö 3 2 5" xfId="33003"/>
    <cellStyle name="Êä³ö 3 2 5 2" xfId="7386"/>
    <cellStyle name="Êä³ö 3 2 5 3" xfId="30061"/>
    <cellStyle name="Êä³ö 3 2 5 4" xfId="30065"/>
    <cellStyle name="Êä³ö 3 2 6" xfId="33004"/>
    <cellStyle name="Êä³ö 3 3" xfId="31759"/>
    <cellStyle name="Êä³ö 3 3 2" xfId="31761"/>
    <cellStyle name="Êä³ö 3 3 3" xfId="23880"/>
    <cellStyle name="Êä³ö 3 3 4" xfId="23883"/>
    <cellStyle name="Êä³ö 3 4" xfId="31764"/>
    <cellStyle name="Êä³ö 3 4 2" xfId="31766"/>
    <cellStyle name="Êä³ö 3 4 3" xfId="33005"/>
    <cellStyle name="Êä³ö 3 4 4" xfId="33006"/>
    <cellStyle name="Êä³ö 3 5" xfId="18351"/>
    <cellStyle name="Êä³ö 3 5 2" xfId="9821"/>
    <cellStyle name="Êä³ö 3 5 3" xfId="33007"/>
    <cellStyle name="Êä³ö 3 5 4" xfId="33008"/>
    <cellStyle name="Êä³ö 3 6" xfId="18354"/>
    <cellStyle name="ÊäÈë" xfId="33009"/>
    <cellStyle name="ÊäÈë 2" xfId="33010"/>
    <cellStyle name="ÊäÈë 3" xfId="33011"/>
    <cellStyle name="ÊäÈë 3 2" xfId="23857"/>
    <cellStyle name="ÊäÈë 3 2 2" xfId="23860"/>
    <cellStyle name="ÊäÈë 3 2 2 2" xfId="33012"/>
    <cellStyle name="ÊäÈë 3 2 2 3" xfId="33014"/>
    <cellStyle name="ÊäÈë 3 2 2 4" xfId="33016"/>
    <cellStyle name="ÊäÈë 3 2 3" xfId="23862"/>
    <cellStyle name="ÊäÈë 3 2 3 2" xfId="33018"/>
    <cellStyle name="ÊäÈë 3 2 3 3" xfId="33020"/>
    <cellStyle name="ÊäÈë 3 2 3 4" xfId="33022"/>
    <cellStyle name="ÊäÈë 3 2 4" xfId="3273"/>
    <cellStyle name="ÊäÈë 3 2 4 2" xfId="3278"/>
    <cellStyle name="ÊäÈë 3 2 4 3" xfId="1847"/>
    <cellStyle name="ÊäÈë 3 2 4 4" xfId="33024"/>
    <cellStyle name="ÊäÈë 3 2 5" xfId="33025"/>
    <cellStyle name="ÊäÈë 3 2 5 2" xfId="33026"/>
    <cellStyle name="ÊäÈë 3 2 5 3" xfId="26020"/>
    <cellStyle name="ÊäÈë 3 2 5 4" xfId="26022"/>
    <cellStyle name="ÊäÈë 3 2 6" xfId="2173"/>
    <cellStyle name="ÊäÈë 3 2 7" xfId="15610"/>
    <cellStyle name="ÊäÈë 3 3" xfId="29595"/>
    <cellStyle name="ÊäÈë 3 3 2" xfId="33028"/>
    <cellStyle name="ÊäÈë 3 3 3" xfId="33029"/>
    <cellStyle name="ÊäÈë 3 3 4" xfId="8651"/>
    <cellStyle name="ÊäÈë 3 4" xfId="29597"/>
    <cellStyle name="ÊäÈë 3 4 2" xfId="16554"/>
    <cellStyle name="ÊäÈë 3 4 3" xfId="33030"/>
    <cellStyle name="ÊäÈë 3 4 4" xfId="26497"/>
    <cellStyle name="ÊäÈë 3 5" xfId="33031"/>
    <cellStyle name="ÊäÈë 3 5 2" xfId="22883"/>
    <cellStyle name="ÊäÈë 3 5 3" xfId="33032"/>
    <cellStyle name="ÊäÈë 3 5 4" xfId="20197"/>
    <cellStyle name="ÊäÈë 3 6" xfId="33033"/>
    <cellStyle name="ÊäÈë 3 7" xfId="18036"/>
    <cellStyle name="È­Æó±âÈ£" xfId="33034"/>
    <cellStyle name="È­Æó±âÈ£ 2" xfId="33036"/>
    <cellStyle name="È­Æó±âÈ£0" xfId="1870"/>
    <cellStyle name="È­Æó±âÈ£0 2" xfId="33039"/>
    <cellStyle name="ÊÊÖÐ" xfId="33040"/>
    <cellStyle name="ÊÊÖÐ 2" xfId="33041"/>
    <cellStyle name="ÊÊÖÐ 3" xfId="23647"/>
    <cellStyle name="Encabez1" xfId="33042"/>
    <cellStyle name="Encabez1 2" xfId="5682"/>
    <cellStyle name="Encabez2" xfId="25647"/>
    <cellStyle name="Encabez2 2" xfId="23757"/>
    <cellStyle name="Enter Currency (0)" xfId="33043"/>
    <cellStyle name="Enter Currency (0) 2" xfId="30191"/>
    <cellStyle name="Enter Currency (0) 2 2" xfId="33045"/>
    <cellStyle name="Enter Currency (0) 2 2 2" xfId="29934"/>
    <cellStyle name="Enter Currency (0) 2 2 2 2" xfId="14700"/>
    <cellStyle name="Enter Currency (0) 2 2 2 2 2" xfId="33046"/>
    <cellStyle name="Enter Currency (0) 2 2 2 3" xfId="33047"/>
    <cellStyle name="Enter Currency (0) 2 2 2 3 2" xfId="26581"/>
    <cellStyle name="Enter Currency (0) 2 2 2 4" xfId="15627"/>
    <cellStyle name="Enter Currency (0) 2 2 2 5" xfId="15634"/>
    <cellStyle name="Enter Currency (0) 2 2 3" xfId="29937"/>
    <cellStyle name="Enter Currency (0) 2 2 3 2" xfId="29542"/>
    <cellStyle name="Enter Currency (0) 2 2 4" xfId="29940"/>
    <cellStyle name="Enter Currency (0) 2 2 5" xfId="10217"/>
    <cellStyle name="Enter Currency (0) 2 3" xfId="22646"/>
    <cellStyle name="Enter Currency (0) 2 3 2" xfId="7759"/>
    <cellStyle name="Enter Currency (0) 2 3 3" xfId="29945"/>
    <cellStyle name="Enter Currency (0) 2 4" xfId="33048"/>
    <cellStyle name="Enter Currency (0) 2 4 2" xfId="7767"/>
    <cellStyle name="Enter Currency (0) 2 5" xfId="33051"/>
    <cellStyle name="Enter Currency (0) 2 6" xfId="33056"/>
    <cellStyle name="Enter Currency (0) 3" xfId="33058"/>
    <cellStyle name="Enter Currency (0) 3 2" xfId="33059"/>
    <cellStyle name="Enter Currency (0) 3 2 2" xfId="31171"/>
    <cellStyle name="Enter Currency (0) 3 2 3" xfId="31173"/>
    <cellStyle name="Enter Currency (0) 3 3" xfId="33060"/>
    <cellStyle name="Enter Currency (0) 3 4" xfId="14475"/>
    <cellStyle name="Enter Currency (0) 4" xfId="3534"/>
    <cellStyle name="Enter Currency (0) 4 2" xfId="15429"/>
    <cellStyle name="Enter Currency (0) 5" xfId="2820"/>
    <cellStyle name="Enter Currency (0) 6" xfId="15432"/>
    <cellStyle name="Enter Currency (0) 7" xfId="33061"/>
    <cellStyle name="Enter Currency (0) 8" xfId="33062"/>
    <cellStyle name="Enter Currency (2)" xfId="33063"/>
    <cellStyle name="Enter Currency (2) 2" xfId="33064"/>
    <cellStyle name="Enter Currency (2) 2 2" xfId="33065"/>
    <cellStyle name="Enter Currency (2) 2 2 2" xfId="28456"/>
    <cellStyle name="Enter Currency (2) 2 2 2 2" xfId="28462"/>
    <cellStyle name="Enter Currency (2) 2 2 2 2 2" xfId="28465"/>
    <cellStyle name="Enter Currency (2) 2 2 2 3" xfId="24094"/>
    <cellStyle name="Enter Currency (2) 2 2 2 3 2" xfId="24098"/>
    <cellStyle name="Enter Currency (2) 2 2 2 4" xfId="25364"/>
    <cellStyle name="Enter Currency (2) 2 2 2 5" xfId="25368"/>
    <cellStyle name="Enter Currency (2) 2 2 3" xfId="19387"/>
    <cellStyle name="Enter Currency (2) 2 2 3 2" xfId="19391"/>
    <cellStyle name="Enter Currency (2) 2 2 4" xfId="19394"/>
    <cellStyle name="Enter Currency (2) 2 2 5" xfId="11865"/>
    <cellStyle name="Enter Currency (2) 2 3" xfId="33066"/>
    <cellStyle name="Enter Currency (2) 2 3 2" xfId="25071"/>
    <cellStyle name="Enter Currency (2) 2 3 3" xfId="28880"/>
    <cellStyle name="Enter Currency (2) 2 4" xfId="33067"/>
    <cellStyle name="Enter Currency (2) 2 4 2" xfId="29034"/>
    <cellStyle name="Enter Currency (2) 2 5" xfId="15208"/>
    <cellStyle name="Enter Currency (2) 2 6" xfId="33068"/>
    <cellStyle name="Enter Currency (2) 3" xfId="33069"/>
    <cellStyle name="Enter Currency (2) 3 2" xfId="33070"/>
    <cellStyle name="Enter Currency (2) 3 2 2" xfId="33071"/>
    <cellStyle name="Enter Currency (2) 3 2 3" xfId="4932"/>
    <cellStyle name="Enter Currency (2) 3 3" xfId="33072"/>
    <cellStyle name="Enter Currency (2) 3 4" xfId="33073"/>
    <cellStyle name="Enter Currency (2) 4" xfId="17278"/>
    <cellStyle name="Enter Currency (2) 4 2" xfId="22128"/>
    <cellStyle name="Enter Currency (2) 5" xfId="33074"/>
    <cellStyle name="Enter Currency (2) 6" xfId="33075"/>
    <cellStyle name="Enter Currency (2) 7" xfId="33076"/>
    <cellStyle name="Enter Currency (2) 8" xfId="33077"/>
    <cellStyle name="Enter Units (0)" xfId="33078"/>
    <cellStyle name="Enter Units (0) 2" xfId="33049"/>
    <cellStyle name="Enter Units (0) 2 2" xfId="7768"/>
    <cellStyle name="Enter Units (0) 2 2 2" xfId="5263"/>
    <cellStyle name="Enter Units (0) 2 2 2 2" xfId="33080"/>
    <cellStyle name="Enter Units (0) 2 2 2 2 2" xfId="33083"/>
    <cellStyle name="Enter Units (0) 2 2 2 3" xfId="33085"/>
    <cellStyle name="Enter Units (0) 2 2 2 3 2" xfId="24318"/>
    <cellStyle name="Enter Units (0) 2 2 2 4" xfId="33087"/>
    <cellStyle name="Enter Units (0) 2 2 2 5" xfId="33089"/>
    <cellStyle name="Enter Units (0) 2 2 3" xfId="13515"/>
    <cellStyle name="Enter Units (0) 2 2 3 2" xfId="13518"/>
    <cellStyle name="Enter Units (0) 2 2 4" xfId="13521"/>
    <cellStyle name="Enter Units (0) 2 2 5" xfId="13526"/>
    <cellStyle name="Enter Units (0) 2 3" xfId="15736"/>
    <cellStyle name="Enter Units (0) 2 3 2" xfId="15738"/>
    <cellStyle name="Enter Units (0) 2 3 3" xfId="33090"/>
    <cellStyle name="Enter Units (0) 2 4" xfId="29947"/>
    <cellStyle name="Enter Units (0) 2 4 2" xfId="33092"/>
    <cellStyle name="Enter Units (0) 2 5" xfId="23148"/>
    <cellStyle name="Enter Units (0) 2 6" xfId="8565"/>
    <cellStyle name="Enter Units (0) 3" xfId="33052"/>
    <cellStyle name="Enter Units (0) 3 2" xfId="7782"/>
    <cellStyle name="Enter Units (0) 3 2 2" xfId="7293"/>
    <cellStyle name="Enter Units (0) 3 2 3" xfId="29817"/>
    <cellStyle name="Enter Units (0) 3 3" xfId="748"/>
    <cellStyle name="Enter Units (0) 3 4" xfId="754"/>
    <cellStyle name="Enter Units (0) 4" xfId="33054"/>
    <cellStyle name="Enter Units (0) 4 2" xfId="17712"/>
    <cellStyle name="Enter Units (0) 5" xfId="7606"/>
    <cellStyle name="Enter Units (0) 6" xfId="18990"/>
    <cellStyle name="Enter Units (0) 7" xfId="33094"/>
    <cellStyle name="Enter Units (0) 8" xfId="16929"/>
    <cellStyle name="Enter Units (1)" xfId="31613"/>
    <cellStyle name="Enter Units (1) 2" xfId="18401"/>
    <cellStyle name="Enter Units (1) 2 2" xfId="33095"/>
    <cellStyle name="Enter Units (1) 2 2 2" xfId="33096"/>
    <cellStyle name="Enter Units (1) 2 2 2 2" xfId="33097"/>
    <cellStyle name="Enter Units (1) 2 2 2 2 2" xfId="33098"/>
    <cellStyle name="Enter Units (1) 2 2 2 3" xfId="24407"/>
    <cellStyle name="Enter Units (1) 2 2 2 3 2" xfId="24410"/>
    <cellStyle name="Enter Units (1) 2 2 2 4" xfId="17371"/>
    <cellStyle name="Enter Units (1) 2 2 2 5" xfId="33099"/>
    <cellStyle name="Enter Units (1) 2 2 3" xfId="7548"/>
    <cellStyle name="Enter Units (1) 2 2 3 2" xfId="6861"/>
    <cellStyle name="Enter Units (1) 2 2 4" xfId="33100"/>
    <cellStyle name="Enter Units (1) 2 2 5" xfId="30315"/>
    <cellStyle name="Enter Units (1) 2 3" xfId="33101"/>
    <cellStyle name="Enter Units (1) 2 3 2" xfId="26283"/>
    <cellStyle name="Enter Units (1) 2 3 3" xfId="33102"/>
    <cellStyle name="Enter Units (1) 2 4" xfId="21978"/>
    <cellStyle name="Enter Units (1) 2 4 2" xfId="33103"/>
    <cellStyle name="Enter Units (1) 2 5" xfId="33104"/>
    <cellStyle name="Enter Units (1) 2 6" xfId="33105"/>
    <cellStyle name="Enter Units (1) 3" xfId="5975"/>
    <cellStyle name="Enter Units (1) 3 2" xfId="33106"/>
    <cellStyle name="Enter Units (1) 3 2 2" xfId="33107"/>
    <cellStyle name="Enter Units (1) 3 2 3" xfId="23579"/>
    <cellStyle name="Enter Units (1) 3 3" xfId="33108"/>
    <cellStyle name="Enter Units (1) 3 4" xfId="33109"/>
    <cellStyle name="Enter Units (1) 4" xfId="32855"/>
    <cellStyle name="Enter Units (1) 4 2" xfId="32858"/>
    <cellStyle name="Enter Units (1) 5" xfId="32864"/>
    <cellStyle name="Enter Units (1) 6" xfId="15943"/>
    <cellStyle name="Enter Units (1) 7" xfId="15950"/>
    <cellStyle name="Enter Units (1) 8" xfId="15958"/>
    <cellStyle name="Enter Units (2)" xfId="29238"/>
    <cellStyle name="Enter Units (2) 2" xfId="33110"/>
    <cellStyle name="Enter Units (2) 2 2" xfId="9916"/>
    <cellStyle name="Enter Units (2) 2 2 2" xfId="619"/>
    <cellStyle name="Enter Units (2) 2 2 2 2" xfId="30248"/>
    <cellStyle name="Enter Units (2) 2 2 2 2 2" xfId="33111"/>
    <cellStyle name="Enter Units (2) 2 2 2 3" xfId="33114"/>
    <cellStyle name="Enter Units (2) 2 2 2 3 2" xfId="33115"/>
    <cellStyle name="Enter Units (2) 2 2 2 4" xfId="33117"/>
    <cellStyle name="Enter Units (2) 2 2 2 5" xfId="33118"/>
    <cellStyle name="Enter Units (2) 2 2 3" xfId="33119"/>
    <cellStyle name="Enter Units (2) 2 2 3 2" xfId="33120"/>
    <cellStyle name="Enter Units (2) 2 2 4" xfId="4559"/>
    <cellStyle name="Enter Units (2) 2 2 5" xfId="3898"/>
    <cellStyle name="Enter Units (2) 2 3" xfId="19523"/>
    <cellStyle name="Enter Units (2) 2 3 2" xfId="33121"/>
    <cellStyle name="Enter Units (2) 2 3 3" xfId="27290"/>
    <cellStyle name="Enter Units (2) 2 4" xfId="33123"/>
    <cellStyle name="Enter Units (2) 2 4 2" xfId="18156"/>
    <cellStyle name="Enter Units (2) 2 5" xfId="4900"/>
    <cellStyle name="Enter Units (2) 2 6" xfId="33124"/>
    <cellStyle name="Enter Units (2) 3" xfId="15184"/>
    <cellStyle name="Enter Units (2) 3 2" xfId="15186"/>
    <cellStyle name="Enter Units (2) 3 2 2" xfId="33125"/>
    <cellStyle name="Enter Units (2) 3 2 3" xfId="33126"/>
    <cellStyle name="Enter Units (2) 3 3" xfId="33127"/>
    <cellStyle name="Enter Units (2) 3 4" xfId="33128"/>
    <cellStyle name="Enter Units (2) 4" xfId="15188"/>
    <cellStyle name="Enter Units (2) 4 2" xfId="15190"/>
    <cellStyle name="Enter Units (2) 5" xfId="874"/>
    <cellStyle name="Enter Units (2) 6" xfId="33129"/>
    <cellStyle name="Enter Units (2) 7" xfId="33130"/>
    <cellStyle name="Enter Units (2) 8" xfId="33131"/>
    <cellStyle name="Entered" xfId="33132"/>
    <cellStyle name="Entered 2" xfId="20670"/>
    <cellStyle name="Entered 2 2" xfId="20672"/>
    <cellStyle name="Entered 2 2 2" xfId="22814"/>
    <cellStyle name="Entered 2 2 2 2" xfId="22816"/>
    <cellStyle name="Entered 2 2 2 3" xfId="33133"/>
    <cellStyle name="Entered 2 2 3" xfId="3284"/>
    <cellStyle name="Entered 2 2 4" xfId="33134"/>
    <cellStyle name="Entered 2 3" xfId="33136"/>
    <cellStyle name="Entered 2 3 2" xfId="4856"/>
    <cellStyle name="Entered 2 3 3" xfId="33138"/>
    <cellStyle name="Entered 2 4" xfId="33139"/>
    <cellStyle name="Entered 2 5" xfId="33140"/>
    <cellStyle name="Entered 3" xfId="6411"/>
    <cellStyle name="Entered 3 2" xfId="4959"/>
    <cellStyle name="Entered 3 2 2" xfId="6415"/>
    <cellStyle name="Entered 3 2 3" xfId="33141"/>
    <cellStyle name="Entered 3 2 4" xfId="33142"/>
    <cellStyle name="Entered 3 3" xfId="33143"/>
    <cellStyle name="Entered 3 4" xfId="33144"/>
    <cellStyle name="Entered 4" xfId="9413"/>
    <cellStyle name="Entered 5" xfId="18065"/>
    <cellStyle name="Entered 6" xfId="33145"/>
    <cellStyle name="Entered 7" xfId="33146"/>
    <cellStyle name="entry" xfId="636"/>
    <cellStyle name="entry 2" xfId="33147"/>
    <cellStyle name="entry 3" xfId="33148"/>
    <cellStyle name="entry 4" xfId="33149"/>
    <cellStyle name="entry box" xfId="33150"/>
    <cellStyle name="entry box 2" xfId="33153"/>
    <cellStyle name="entry box 2 2" xfId="33155"/>
    <cellStyle name="entry box 2 2 2" xfId="33156"/>
    <cellStyle name="entry box 2 2 2 2" xfId="33157"/>
    <cellStyle name="entry box 2 2 2 2 2" xfId="33158"/>
    <cellStyle name="entry box 2 2 2 2 3" xfId="33159"/>
    <cellStyle name="entry box 2 2 2 3" xfId="33160"/>
    <cellStyle name="entry box 2 2 2 3 2" xfId="33161"/>
    <cellStyle name="entry box 2 2 2 3 3" xfId="13815"/>
    <cellStyle name="entry box 2 2 3" xfId="5659"/>
    <cellStyle name="entry box 2 2 3 2" xfId="14203"/>
    <cellStyle name="entry box 2 2 3 3" xfId="7195"/>
    <cellStyle name="entry box 2 2 4" xfId="33162"/>
    <cellStyle name="entry box 2 2 4 2" xfId="33163"/>
    <cellStyle name="entry box 2 2 4 2 2" xfId="26185"/>
    <cellStyle name="entry box 2 2 4 2 2 2" xfId="33164"/>
    <cellStyle name="entry box 2 2 4 2 2 3" xfId="33165"/>
    <cellStyle name="entry box 2 2 4 2 2 4" xfId="33166"/>
    <cellStyle name="entry box 2 2 4 2 3" xfId="13965"/>
    <cellStyle name="entry box 2 2 4 2 3 2" xfId="33167"/>
    <cellStyle name="entry box 2 2 4 2 3 3" xfId="33168"/>
    <cellStyle name="entry box 2 2 4 2 3 4" xfId="13423"/>
    <cellStyle name="entry box 2 2 4 2 4" xfId="33170"/>
    <cellStyle name="entry box 2 2 4 2 4 2" xfId="4883"/>
    <cellStyle name="entry box 2 2 4 2 4 3" xfId="33171"/>
    <cellStyle name="entry box 2 2 4 2 4 4" xfId="33172"/>
    <cellStyle name="entry box 2 2 4 2 5" xfId="10924"/>
    <cellStyle name="entry box 2 2 4 2 5 2" xfId="10926"/>
    <cellStyle name="entry box 2 2 4 2 5 3" xfId="10928"/>
    <cellStyle name="entry box 2 2 4 2 5 4" xfId="19092"/>
    <cellStyle name="entry box 2 2 4 2 6" xfId="33173"/>
    <cellStyle name="entry box 2 2 4 2 7" xfId="9401"/>
    <cellStyle name="entry box 2 2 4 3" xfId="33174"/>
    <cellStyle name="entry box 2 2 4 3 2" xfId="33175"/>
    <cellStyle name="entry box 2 2 4 3 3" xfId="8218"/>
    <cellStyle name="entry box 2 2 4 3 4" xfId="33176"/>
    <cellStyle name="entry box 2 2 4 4" xfId="9272"/>
    <cellStyle name="entry box 2 2 4 4 2" xfId="33177"/>
    <cellStyle name="entry box 2 2 4 4 3" xfId="33178"/>
    <cellStyle name="entry box 2 2 4 4 4" xfId="28683"/>
    <cellStyle name="entry box 2 2 4 5" xfId="31789"/>
    <cellStyle name="entry box 2 2 4 5 2" xfId="33179"/>
    <cellStyle name="entry box 2 2 4 5 3" xfId="33180"/>
    <cellStyle name="entry box 2 2 4 5 4" xfId="28687"/>
    <cellStyle name="entry box 2 2 4 6" xfId="31791"/>
    <cellStyle name="entry box 2 2 4 6 2" xfId="33181"/>
    <cellStyle name="entry box 2 2 4 6 3" xfId="33182"/>
    <cellStyle name="entry box 2 2 4 6 4" xfId="33183"/>
    <cellStyle name="entry box 2 2 4 7" xfId="32304"/>
    <cellStyle name="entry box 2 2 4 8" xfId="32312"/>
    <cellStyle name="entry box 2 2 4 9" xfId="32315"/>
    <cellStyle name="entry box 2 3" xfId="16864"/>
    <cellStyle name="entry box 2 3 2" xfId="16867"/>
    <cellStyle name="entry box 2 3 2 2" xfId="16869"/>
    <cellStyle name="entry box 2 3 2 3" xfId="33184"/>
    <cellStyle name="entry box 2 3 3" xfId="5674"/>
    <cellStyle name="entry box 2 3 3 2" xfId="33185"/>
    <cellStyle name="entry box 2 3 3 3" xfId="33186"/>
    <cellStyle name="entry box 2 4" xfId="33187"/>
    <cellStyle name="entry box 2 4 2" xfId="33188"/>
    <cellStyle name="entry box 2 4 3" xfId="33189"/>
    <cellStyle name="entry box 2 5" xfId="30827"/>
    <cellStyle name="entry box 2 5 2" xfId="30829"/>
    <cellStyle name="entry box 2 5 3" xfId="5500"/>
    <cellStyle name="entry box 2 6" xfId="14624"/>
    <cellStyle name="entry box 2 6 2" xfId="14628"/>
    <cellStyle name="entry box 2 6 3" xfId="14632"/>
    <cellStyle name="entry box 3" xfId="31277"/>
    <cellStyle name="entry box 3 2" xfId="31280"/>
    <cellStyle name="entry box 3 2 2" xfId="31282"/>
    <cellStyle name="entry box 3 2 2 2" xfId="31284"/>
    <cellStyle name="entry box 3 2 2 3" xfId="18630"/>
    <cellStyle name="entry box 3 2 3" xfId="2313"/>
    <cellStyle name="entry box 3 2 3 2" xfId="24233"/>
    <cellStyle name="entry box 3 2 3 2 2" xfId="32300"/>
    <cellStyle name="entry box 3 2 3 2 2 2" xfId="33190"/>
    <cellStyle name="entry box 3 2 3 2 2 3" xfId="24168"/>
    <cellStyle name="entry box 3 2 3 2 2 4" xfId="20132"/>
    <cellStyle name="entry box 3 2 3 2 3" xfId="33191"/>
    <cellStyle name="entry box 3 2 3 2 3 2" xfId="29666"/>
    <cellStyle name="entry box 3 2 3 2 3 3" xfId="29678"/>
    <cellStyle name="entry box 3 2 3 2 3 4" xfId="29683"/>
    <cellStyle name="entry box 3 2 3 2 4" xfId="33192"/>
    <cellStyle name="entry box 3 2 3 2 4 2" xfId="30612"/>
    <cellStyle name="entry box 3 2 3 2 4 3" xfId="33193"/>
    <cellStyle name="entry box 3 2 3 2 4 4" xfId="3321"/>
    <cellStyle name="entry box 3 2 3 2 5" xfId="33194"/>
    <cellStyle name="entry box 3 2 3 2 5 2" xfId="33195"/>
    <cellStyle name="entry box 3 2 3 2 5 3" xfId="9873"/>
    <cellStyle name="entry box 3 2 3 2 5 4" xfId="33196"/>
    <cellStyle name="entry box 3 2 3 2 6" xfId="33197"/>
    <cellStyle name="entry box 3 2 3 2 7" xfId="23548"/>
    <cellStyle name="entry box 3 2 3 3" xfId="24235"/>
    <cellStyle name="entry box 3 2 3 3 2" xfId="33198"/>
    <cellStyle name="entry box 3 2 3 3 3" xfId="33199"/>
    <cellStyle name="entry box 3 2 3 3 4" xfId="33200"/>
    <cellStyle name="entry box 3 2 3 4" xfId="24237"/>
    <cellStyle name="entry box 3 2 3 4 2" xfId="33201"/>
    <cellStyle name="entry box 3 2 3 4 3" xfId="33202"/>
    <cellStyle name="entry box 3 2 3 4 4" xfId="33203"/>
    <cellStyle name="entry box 3 2 3 5" xfId="33204"/>
    <cellStyle name="entry box 3 2 3 5 2" xfId="25423"/>
    <cellStyle name="entry box 3 2 3 5 3" xfId="33205"/>
    <cellStyle name="entry box 3 2 3 5 4" xfId="33206"/>
    <cellStyle name="entry box 3 2 3 6" xfId="33207"/>
    <cellStyle name="entry box 3 2 3 6 2" xfId="33208"/>
    <cellStyle name="entry box 3 2 3 6 3" xfId="33209"/>
    <cellStyle name="entry box 3 2 3 6 4" xfId="22576"/>
    <cellStyle name="entry box 3 2 3 7" xfId="29615"/>
    <cellStyle name="entry box 3 2 3 8" xfId="14581"/>
    <cellStyle name="entry box 3 2 3 9" xfId="10113"/>
    <cellStyle name="entry box 3 2 4" xfId="31287"/>
    <cellStyle name="entry box 3 3" xfId="31291"/>
    <cellStyle name="entry box 3 3 2" xfId="31293"/>
    <cellStyle name="entry box 3 3 3" xfId="31295"/>
    <cellStyle name="entry box 3 4" xfId="23060"/>
    <cellStyle name="entry box 3 4 2" xfId="11477"/>
    <cellStyle name="entry box 3 4 3" xfId="7728"/>
    <cellStyle name="entry box 4" xfId="31312"/>
    <cellStyle name="entry box 4 2" xfId="31314"/>
    <cellStyle name="entry box 4 2 2" xfId="31316"/>
    <cellStyle name="entry box 4 2 2 2" xfId="15513"/>
    <cellStyle name="entry box 4 2 3" xfId="29088"/>
    <cellStyle name="entry box 4 3" xfId="31325"/>
    <cellStyle name="entry box 4 3 2" xfId="3844"/>
    <cellStyle name="entry box 4 4" xfId="31327"/>
    <cellStyle name="entry box 4 5" xfId="16819"/>
    <cellStyle name="entry box 5" xfId="31338"/>
    <cellStyle name="entry box 5 2" xfId="31340"/>
    <cellStyle name="entry box 5 2 2" xfId="31342"/>
    <cellStyle name="entry box 5 2 3" xfId="31346"/>
    <cellStyle name="entry box 5 2 4" xfId="21339"/>
    <cellStyle name="entry box 5 3" xfId="16695"/>
    <cellStyle name="entry box 6" xfId="31368"/>
    <cellStyle name="entry box 6 2" xfId="31370"/>
    <cellStyle name="entry box 6 2 2" xfId="31372"/>
    <cellStyle name="entry box 6 2 2 2" xfId="31374"/>
    <cellStyle name="entry box 6 2 2 3" xfId="31377"/>
    <cellStyle name="entry box 6 2 2 4" xfId="16762"/>
    <cellStyle name="entry box 6 2 3" xfId="31382"/>
    <cellStyle name="entry box 6 2 3 2" xfId="31384"/>
    <cellStyle name="entry box 6 2 3 3" xfId="3159"/>
    <cellStyle name="entry box 6 2 3 4" xfId="19652"/>
    <cellStyle name="entry box 6 2 4" xfId="31392"/>
    <cellStyle name="entry box 6 2 4 2" xfId="26052"/>
    <cellStyle name="entry box 6 2 4 3" xfId="31395"/>
    <cellStyle name="entry box 6 2 4 4" xfId="19667"/>
    <cellStyle name="entry box 6 2 5" xfId="31399"/>
    <cellStyle name="entry box 6 2 5 2" xfId="31401"/>
    <cellStyle name="entry box 6 2 5 3" xfId="31405"/>
    <cellStyle name="entry box 6 2 5 4" xfId="31407"/>
    <cellStyle name="entry box 6 2 6" xfId="31409"/>
    <cellStyle name="entry box 6 2 7" xfId="2379"/>
    <cellStyle name="entry box 6 2 8" xfId="26669"/>
    <cellStyle name="entry box 6 3" xfId="31416"/>
    <cellStyle name="entry box 6 3 2" xfId="31418"/>
    <cellStyle name="entry box 6 3 3" xfId="31422"/>
    <cellStyle name="entry box 6 3 4" xfId="20802"/>
    <cellStyle name="entry box 6 4" xfId="3302"/>
    <cellStyle name="entry box 6 4 2" xfId="33210"/>
    <cellStyle name="entry box 6 4 3" xfId="33211"/>
    <cellStyle name="entry box 6 4 4" xfId="32047"/>
    <cellStyle name="entry box 6 5" xfId="7463"/>
    <cellStyle name="entry box 6 5 2" xfId="33212"/>
    <cellStyle name="entry box 6 5 3" xfId="23179"/>
    <cellStyle name="entry box 6 5 4" xfId="33213"/>
    <cellStyle name="entry box 6 6" xfId="33214"/>
    <cellStyle name="entry box 6 6 2" xfId="33215"/>
    <cellStyle name="entry box 6 6 3" xfId="6389"/>
    <cellStyle name="entry box 6 6 4" xfId="30449"/>
    <cellStyle name="entry box 6 7" xfId="22533"/>
    <cellStyle name="entry box 6 8" xfId="17662"/>
    <cellStyle name="entry box 6 9" xfId="12284"/>
    <cellStyle name="entry box 7" xfId="31425"/>
    <cellStyle name="entry box 7 2" xfId="11911"/>
    <cellStyle name="entry_adjustment to discuss1" xfId="33217"/>
    <cellStyle name="Euro" xfId="33218"/>
    <cellStyle name="Euro 2" xfId="21896"/>
    <cellStyle name="Euro 2 2" xfId="32431"/>
    <cellStyle name="Euro 2 2 2" xfId="32433"/>
    <cellStyle name="Euro 2 2 2 2" xfId="33219"/>
    <cellStyle name="Euro 2 2 2 3" xfId="26361"/>
    <cellStyle name="Euro 2 2 3" xfId="12630"/>
    <cellStyle name="Euro 2 2 4" xfId="32435"/>
    <cellStyle name="Euro 2 2 5" xfId="25391"/>
    <cellStyle name="Euro 2 3" xfId="32438"/>
    <cellStyle name="Euro 2 3 2" xfId="20274"/>
    <cellStyle name="Euro 2 3 3" xfId="33220"/>
    <cellStyle name="Euro 2 4" xfId="11165"/>
    <cellStyle name="Euro 2 5" xfId="21177"/>
    <cellStyle name="Euro 3" xfId="27542"/>
    <cellStyle name="Euro 3 2" xfId="31049"/>
    <cellStyle name="Euro 3 2 2" xfId="33221"/>
    <cellStyle name="Euro 3 2 3" xfId="33222"/>
    <cellStyle name="Euro 3 3" xfId="21543"/>
    <cellStyle name="Euro 3 4" xfId="31052"/>
    <cellStyle name="Euro 3 5" xfId="33223"/>
    <cellStyle name="Euro 4" xfId="27545"/>
    <cellStyle name="Euro 5" xfId="26818"/>
    <cellStyle name="Euro 6" xfId="32440"/>
    <cellStyle name="Euro 7" xfId="22641"/>
    <cellStyle name="Euro 8" xfId="11471"/>
    <cellStyle name="Explanatory Text 2" xfId="33224"/>
    <cellStyle name="Explanatory Text 2 2" xfId="33225"/>
    <cellStyle name="Explanatory Text 2 3" xfId="15875"/>
    <cellStyle name="Explanatory Text 3" xfId="15887"/>
    <cellStyle name="EY House" xfId="33227"/>
    <cellStyle name="EY House 2" xfId="33228"/>
    <cellStyle name="EY House 2 2" xfId="33230"/>
    <cellStyle name="EY House 2 2 2" xfId="4394"/>
    <cellStyle name="EY House 2 2 2 2" xfId="33231"/>
    <cellStyle name="EY House 2 2 2 3" xfId="33232"/>
    <cellStyle name="EY House 2 2 3" xfId="8778"/>
    <cellStyle name="EY House 2 2 4" xfId="33081"/>
    <cellStyle name="EY House 2 3" xfId="23680"/>
    <cellStyle name="EY House 2 3 2" xfId="23682"/>
    <cellStyle name="EY House 2 3 3" xfId="16456"/>
    <cellStyle name="EY House 2 4" xfId="3023"/>
    <cellStyle name="EY House 2 5" xfId="33233"/>
    <cellStyle name="EY House 3" xfId="33234"/>
    <cellStyle name="EY House 3 2" xfId="33236"/>
    <cellStyle name="EY House 3 2 2" xfId="33237"/>
    <cellStyle name="EY House 3 2 3" xfId="33238"/>
    <cellStyle name="EY House 3 3" xfId="33239"/>
    <cellStyle name="EY House 3 4" xfId="33240"/>
    <cellStyle name="EY House 4" xfId="6438"/>
    <cellStyle name="EY House 5" xfId="33241"/>
    <cellStyle name="EY House 6" xfId="33242"/>
    <cellStyle name="EY House 7" xfId="33243"/>
    <cellStyle name="e鯪9Y_x000b_" xfId="33244"/>
    <cellStyle name="F2" xfId="18375"/>
    <cellStyle name="F2 2" xfId="8435"/>
    <cellStyle name="F3" xfId="18918"/>
    <cellStyle name="F3 2" xfId="8188"/>
    <cellStyle name="F4" xfId="33245"/>
    <cellStyle name="F4 2" xfId="33246"/>
    <cellStyle name="F5" xfId="33247"/>
    <cellStyle name="F5 2" xfId="33248"/>
    <cellStyle name="F6" xfId="33249"/>
    <cellStyle name="F6 2" xfId="8260"/>
    <cellStyle name="F7" xfId="33250"/>
    <cellStyle name="F7 2" xfId="18346"/>
    <cellStyle name="F8" xfId="33251"/>
    <cellStyle name="F8 2" xfId="24875"/>
    <cellStyle name="Fijo" xfId="33252"/>
    <cellStyle name="Fijo 2" xfId="18844"/>
    <cellStyle name="Financiero" xfId="21456"/>
    <cellStyle name="Financiero 2" xfId="8148"/>
    <cellStyle name="Fixed" xfId="9981"/>
    <cellStyle name="Fixed 2" xfId="9984"/>
    <cellStyle name="Fixed 2 2" xfId="14035"/>
    <cellStyle name="Fixed 2 2 2" xfId="33253"/>
    <cellStyle name="Fixed 2 2 2 2" xfId="33254"/>
    <cellStyle name="Fixed 2 2 2 2 2" xfId="33255"/>
    <cellStyle name="Fixed 2 2 2 3" xfId="33256"/>
    <cellStyle name="Fixed 2 2 2 3 2" xfId="33257"/>
    <cellStyle name="Fixed 2 2 2 4" xfId="33258"/>
    <cellStyle name="Fixed 2 2 2 5" xfId="14028"/>
    <cellStyle name="Fixed 2 2 3" xfId="33259"/>
    <cellStyle name="Fixed 2 2 3 2" xfId="32467"/>
    <cellStyle name="Fixed 2 2 4" xfId="33260"/>
    <cellStyle name="Fixed 2 2 5" xfId="33261"/>
    <cellStyle name="Fixed 2 3" xfId="27076"/>
    <cellStyle name="Fixed 2 3 2" xfId="25828"/>
    <cellStyle name="Fixed 2 3 3" xfId="33262"/>
    <cellStyle name="Fixed 2 4" xfId="27079"/>
    <cellStyle name="Fixed 2 4 2" xfId="18494"/>
    <cellStyle name="Fixed 2 5" xfId="27082"/>
    <cellStyle name="Fixed 2 6" xfId="29738"/>
    <cellStyle name="Fixed 3" xfId="4346"/>
    <cellStyle name="Fixed 3 2" xfId="14038"/>
    <cellStyle name="Fixed 3 2 2" xfId="33263"/>
    <cellStyle name="Fixed 3 2 3" xfId="33264"/>
    <cellStyle name="Fixed 3 3" xfId="33265"/>
    <cellStyle name="Fixed 3 4" xfId="7142"/>
    <cellStyle name="Fixed 4" xfId="14040"/>
    <cellStyle name="Fixed 4 2" xfId="33266"/>
    <cellStyle name="Fixed 5" xfId="33267"/>
    <cellStyle name="Fixed 6" xfId="33268"/>
    <cellStyle name="Fixed 7" xfId="33269"/>
    <cellStyle name="Fixed 8" xfId="33270"/>
    <cellStyle name="ƒnƒCƒp[ƒŠƒ“ƒN" xfId="31387"/>
    <cellStyle name="ƒnƒCƒp[ƒŠƒ“ƒN 2" xfId="33271"/>
    <cellStyle name="ƒnƒCƒp[ƒŠƒ“ƒN 2 2" xfId="33272"/>
    <cellStyle name="ƒnƒCƒp[ƒŠƒ“ƒN 2 2 2" xfId="33273"/>
    <cellStyle name="ƒnƒCƒp[ƒŠƒ“ƒN 2 2 2 2" xfId="17793"/>
    <cellStyle name="ƒnƒCƒp[ƒŠƒ“ƒN 2 2 2 3" xfId="18310"/>
    <cellStyle name="ƒnƒCƒp[ƒŠƒ“ƒN 2 2 3" xfId="12299"/>
    <cellStyle name="ƒnƒCƒp[ƒŠƒ“ƒN 2 2 4" xfId="12304"/>
    <cellStyle name="ƒnƒCƒp[ƒŠƒ“ƒN 2 3" xfId="33274"/>
    <cellStyle name="ƒnƒCƒp[ƒŠƒ“ƒN 2 3 2" xfId="33275"/>
    <cellStyle name="ƒnƒCƒp[ƒŠƒ“ƒN 2 3 3" xfId="14585"/>
    <cellStyle name="ƒnƒCƒp[ƒŠƒ“ƒN 2 4" xfId="25914"/>
    <cellStyle name="ƒnƒCƒp[ƒŠƒ“ƒN 2 5" xfId="33276"/>
    <cellStyle name="ƒnƒCƒp[ƒŠƒ“ƒN 3" xfId="33277"/>
    <cellStyle name="ƒnƒCƒp[ƒŠƒ“ƒN 3 2" xfId="33278"/>
    <cellStyle name="ƒnƒCƒp[ƒŠƒ“ƒN 3 2 2" xfId="656"/>
    <cellStyle name="ƒnƒCƒp[ƒŠƒ“ƒN 3 2 3" xfId="1159"/>
    <cellStyle name="ƒnƒCƒp[ƒŠƒ“ƒN 3 3" xfId="33280"/>
    <cellStyle name="ƒnƒCƒp[ƒŠƒ“ƒN 3 4" xfId="33282"/>
    <cellStyle name="ƒnƒCƒp[ƒŠƒ“ƒN 4" xfId="33284"/>
    <cellStyle name="ƒnƒCƒp[ƒŠƒ“ƒN 5" xfId="33285"/>
    <cellStyle name="ƒnƒCƒp[ƒŠƒ“ƒN 6" xfId="33286"/>
    <cellStyle name="ƒnƒCƒp[ƒŠƒ“ƒN 7" xfId="32443"/>
    <cellStyle name="Format Number Column" xfId="33287"/>
    <cellStyle name="gcd" xfId="33288"/>
    <cellStyle name="gcd 2" xfId="18410"/>
    <cellStyle name="gcd 3" xfId="9793"/>
    <cellStyle name="Good 2" xfId="33290"/>
    <cellStyle name="Good 2 2" xfId="33291"/>
    <cellStyle name="Good 2 3" xfId="33293"/>
    <cellStyle name="Good 3" xfId="33289"/>
    <cellStyle name="Grey" xfId="188"/>
    <cellStyle name="Grey 2" xfId="26359"/>
    <cellStyle name="Grey 2 2" xfId="26449"/>
    <cellStyle name="Grey 2 2 2" xfId="26453"/>
    <cellStyle name="Grey 2 2 2 2" xfId="15749"/>
    <cellStyle name="Grey 2 2 2 3" xfId="21159"/>
    <cellStyle name="Grey 2 2 3" xfId="33295"/>
    <cellStyle name="Grey 2 2 4" xfId="33296"/>
    <cellStyle name="Grey 2 3" xfId="11242"/>
    <cellStyle name="Grey 2 3 2" xfId="11244"/>
    <cellStyle name="Grey 2 3 3" xfId="11246"/>
    <cellStyle name="Grey 2 4" xfId="33297"/>
    <cellStyle name="Grey 2 5" xfId="21711"/>
    <cellStyle name="Grey 2 6" xfId="14743"/>
    <cellStyle name="Grey 3" xfId="14431"/>
    <cellStyle name="Grey 3 2" xfId="14436"/>
    <cellStyle name="Grey 3 2 2" xfId="33298"/>
    <cellStyle name="Grey 3 2 3" xfId="33299"/>
    <cellStyle name="Grey 3 3" xfId="14173"/>
    <cellStyle name="Grey 3 4" xfId="33300"/>
    <cellStyle name="Grey 4" xfId="14439"/>
    <cellStyle name="Grey 5" xfId="13910"/>
    <cellStyle name="Grey 6" xfId="15908"/>
    <cellStyle name="Grey 7" xfId="12449"/>
    <cellStyle name="Grey 8" xfId="26355"/>
    <cellStyle name="Grey_Sheet2" xfId="13872"/>
    <cellStyle name="head11a" xfId="30039"/>
    <cellStyle name="head11a 2" xfId="30852"/>
    <cellStyle name="head11a 3" xfId="28411"/>
    <cellStyle name="head11b" xfId="30942"/>
    <cellStyle name="head11b 2" xfId="8240"/>
    <cellStyle name="head11b 3" xfId="28418"/>
    <cellStyle name="head11c" xfId="33301"/>
    <cellStyle name="head11c 2" xfId="33302"/>
    <cellStyle name="head11c 3" xfId="28427"/>
    <cellStyle name="head14" xfId="12371"/>
    <cellStyle name="head14 2" xfId="12373"/>
    <cellStyle name="head14 3" xfId="28952"/>
    <cellStyle name="headd" xfId="33304"/>
    <cellStyle name="headd 2" xfId="33305"/>
    <cellStyle name="headd 3" xfId="33306"/>
    <cellStyle name="HEADER" xfId="33307"/>
    <cellStyle name="HEADER 2" xfId="33308"/>
    <cellStyle name="HEADER 2 2" xfId="33309"/>
    <cellStyle name="HEADER 2 2 2" xfId="33310"/>
    <cellStyle name="HEADER 2 2 2 2" xfId="31535"/>
    <cellStyle name="HEADER 2 2 2 3" xfId="33311"/>
    <cellStyle name="HEADER 2 2 3" xfId="15716"/>
    <cellStyle name="HEADER 2 2 4" xfId="33312"/>
    <cellStyle name="HEADER 2 3" xfId="613"/>
    <cellStyle name="HEADER 2 3 2" xfId="984"/>
    <cellStyle name="HEADER 2 3 3" xfId="24784"/>
    <cellStyle name="HEADER 2 4" xfId="989"/>
    <cellStyle name="HEADER 2 5" xfId="997"/>
    <cellStyle name="HEADER 3" xfId="33313"/>
    <cellStyle name="HEADER 3 2" xfId="33314"/>
    <cellStyle name="HEADER 3 2 2" xfId="33315"/>
    <cellStyle name="HEADER 3 2 3" xfId="33316"/>
    <cellStyle name="HEADER 3 2 4" xfId="7711"/>
    <cellStyle name="HEADER 3 3" xfId="33317"/>
    <cellStyle name="HEADER 3 4" xfId="33318"/>
    <cellStyle name="HEADER 4" xfId="33320"/>
    <cellStyle name="HEADER 5" xfId="28283"/>
    <cellStyle name="HEADER 6" xfId="13325"/>
    <cellStyle name="HEADER 7" xfId="28291"/>
    <cellStyle name="Header1" xfId="189"/>
    <cellStyle name="Header1 2" xfId="33322"/>
    <cellStyle name="Header1 2 2" xfId="33323"/>
    <cellStyle name="Header1 2 2 2" xfId="33324"/>
    <cellStyle name="Header1 2 2 2 2" xfId="13442"/>
    <cellStyle name="Header1 2 2 2 3" xfId="13447"/>
    <cellStyle name="Header1 2 2 3" xfId="33325"/>
    <cellStyle name="Header1 2 2 4" xfId="33326"/>
    <cellStyle name="Header1 2 3" xfId="33327"/>
    <cellStyle name="Header1 2 3 2" xfId="20224"/>
    <cellStyle name="Header1 2 3 3" xfId="33328"/>
    <cellStyle name="Header1 2 4" xfId="24556"/>
    <cellStyle name="Header1 2 5" xfId="32921"/>
    <cellStyle name="Header1 3" xfId="25060"/>
    <cellStyle name="Header1 3 2" xfId="25062"/>
    <cellStyle name="Header1 3 2 2" xfId="33329"/>
    <cellStyle name="Header1 3 2 3" xfId="27118"/>
    <cellStyle name="Header1 3 3" xfId="22060"/>
    <cellStyle name="Header1 3 4" xfId="19215"/>
    <cellStyle name="Header1 4" xfId="33330"/>
    <cellStyle name="Header1 5" xfId="19255"/>
    <cellStyle name="Header1 6" xfId="33331"/>
    <cellStyle name="Header1 7" xfId="33332"/>
    <cellStyle name="Header1 8" xfId="33321"/>
    <cellStyle name="Header1_Sheet2" xfId="33333"/>
    <cellStyle name="Header2" xfId="190"/>
    <cellStyle name="Header2 2" xfId="3880"/>
    <cellStyle name="Header2 2 2" xfId="1335"/>
    <cellStyle name="Header2 2 2 2" xfId="33334"/>
    <cellStyle name="Header2 2 2 2 2" xfId="33335"/>
    <cellStyle name="Header2 2 2 2 2 2" xfId="33336"/>
    <cellStyle name="Header2 2 2 2 2 3" xfId="33337"/>
    <cellStyle name="Header2 2 2 2 3" xfId="33338"/>
    <cellStyle name="Header2 2 2 2 3 2" xfId="33339"/>
    <cellStyle name="Header2 2 2 2 3 2 2" xfId="10566"/>
    <cellStyle name="Header2 2 2 2 3 2 3" xfId="9891"/>
    <cellStyle name="Header2 2 2 2 3 2 4" xfId="33340"/>
    <cellStyle name="Header2 2 2 2 3 3" xfId="28927"/>
    <cellStyle name="Header2 2 2 2 3 3 2" xfId="28930"/>
    <cellStyle name="Header2 2 2 2 3 3 3" xfId="10058"/>
    <cellStyle name="Header2 2 2 2 3 3 4" xfId="20495"/>
    <cellStyle name="Header2 2 2 2 3 4" xfId="28932"/>
    <cellStyle name="Header2 2 2 3" xfId="33341"/>
    <cellStyle name="Header2 2 2 3 2" xfId="33342"/>
    <cellStyle name="Header2 2 2 3 3" xfId="33343"/>
    <cellStyle name="Header2 2 2 4" xfId="33344"/>
    <cellStyle name="Header2 2 2 4 2" xfId="33345"/>
    <cellStyle name="Header2 2 3" xfId="33346"/>
    <cellStyle name="Header2 2 3 2" xfId="4166"/>
    <cellStyle name="Header2 2 3 2 2" xfId="22465"/>
    <cellStyle name="Header2 2 3 2 3" xfId="27408"/>
    <cellStyle name="Header2 2 3 3" xfId="22468"/>
    <cellStyle name="Header2 2 3 3 2" xfId="27413"/>
    <cellStyle name="Header2 2 3 3 2 2" xfId="33347"/>
    <cellStyle name="Header2 2 3 3 2 3" xfId="33349"/>
    <cellStyle name="Header2 2 3 3 2 4" xfId="6055"/>
    <cellStyle name="Header2 2 3 3 3" xfId="21996"/>
    <cellStyle name="Header2 2 3 3 3 2" xfId="21998"/>
    <cellStyle name="Header2 2 3 3 3 3" xfId="22000"/>
    <cellStyle name="Header2 2 3 3 3 4" xfId="33350"/>
    <cellStyle name="Header2 2 3 3 4" xfId="27052"/>
    <cellStyle name="Header2 2 4" xfId="33351"/>
    <cellStyle name="Header2 2 4 2" xfId="20076"/>
    <cellStyle name="Header2 2 4 3" xfId="15054"/>
    <cellStyle name="Header2 2 5" xfId="32926"/>
    <cellStyle name="Header2 2 5 2" xfId="33352"/>
    <cellStyle name="Header2 2 5 2 2" xfId="810"/>
    <cellStyle name="Header2 2 5 2 3" xfId="24955"/>
    <cellStyle name="Header2 2 5 2 4" xfId="24957"/>
    <cellStyle name="Header2 2 5 3" xfId="3475"/>
    <cellStyle name="Header2 2 5 3 2" xfId="3448"/>
    <cellStyle name="Header2 2 5 3 3" xfId="21783"/>
    <cellStyle name="Header2 2 5 3 4" xfId="24732"/>
    <cellStyle name="Header2 2 5 4" xfId="3480"/>
    <cellStyle name="Header2 3" xfId="13875"/>
    <cellStyle name="Header2 3 2" xfId="9260"/>
    <cellStyle name="Header2 3 2 2" xfId="6217"/>
    <cellStyle name="Header2 3 2 2 2" xfId="4529"/>
    <cellStyle name="Header2 3 2 2 3" xfId="32055"/>
    <cellStyle name="Header2 3 2 3" xfId="7321"/>
    <cellStyle name="Header2 3 2 3 2" xfId="3147"/>
    <cellStyle name="Header2 3 2 4" xfId="33353"/>
    <cellStyle name="Header2 3 3" xfId="33354"/>
    <cellStyle name="Header2 3 3 2" xfId="5365"/>
    <cellStyle name="Header2 3 3 3" xfId="6828"/>
    <cellStyle name="Header2 3 4" xfId="3602"/>
    <cellStyle name="Header2 3 4 2" xfId="22713"/>
    <cellStyle name="Header2 3 4 2 2" xfId="25701"/>
    <cellStyle name="Header2 3 4 2 3" xfId="5748"/>
    <cellStyle name="Header2 3 4 2 4" xfId="6040"/>
    <cellStyle name="Header2 3 4 3" xfId="27531"/>
    <cellStyle name="Header2 3 4 3 2" xfId="32456"/>
    <cellStyle name="Header2 3 4 3 3" xfId="33355"/>
    <cellStyle name="Header2 3 4 3 4" xfId="22413"/>
    <cellStyle name="Header2 3 4 4" xfId="27534"/>
    <cellStyle name="Header2 4" xfId="13877"/>
    <cellStyle name="Header2 4 2" xfId="10382"/>
    <cellStyle name="Header2 4 2 2" xfId="10384"/>
    <cellStyle name="Header2 4 3" xfId="33356"/>
    <cellStyle name="Header2 4 4" xfId="28772"/>
    <cellStyle name="Header2 5" xfId="13882"/>
    <cellStyle name="Header2 5 2" xfId="14547"/>
    <cellStyle name="Header2 5 2 2" xfId="12924"/>
    <cellStyle name="Header2 5 2 3" xfId="33357"/>
    <cellStyle name="Header2 5 2 4" xfId="32552"/>
    <cellStyle name="Header2 5 3" xfId="26222"/>
    <cellStyle name="Header2 5 3 2" xfId="33358"/>
    <cellStyle name="Header2 5 3 3" xfId="33359"/>
    <cellStyle name="Header2 5 3 4" xfId="29476"/>
    <cellStyle name="Header2 5 4" xfId="33360"/>
    <cellStyle name="Header2 5 4 2" xfId="33361"/>
    <cellStyle name="Header2 5 4 3" xfId="33362"/>
    <cellStyle name="Header2 5 4 4" xfId="30752"/>
    <cellStyle name="Header2 5 5" xfId="10455"/>
    <cellStyle name="Header2 6" xfId="14549"/>
    <cellStyle name="Header2 6 2" xfId="3551"/>
    <cellStyle name="Header2 7" xfId="14553"/>
    <cellStyle name="Header2 8" xfId="16120"/>
    <cellStyle name="Header2_Sheet2" xfId="12268"/>
    <cellStyle name="Heading" xfId="385"/>
    <cellStyle name="Heading 1 2" xfId="33366"/>
    <cellStyle name="Heading 1 2 2" xfId="33369"/>
    <cellStyle name="Heading 1 2 2 2" xfId="33371"/>
    <cellStyle name="Heading 1 2 3" xfId="33372"/>
    <cellStyle name="Heading 1 2 3 2" xfId="33348"/>
    <cellStyle name="Heading 1 2 4" xfId="33374"/>
    <cellStyle name="Heading 1 2 5" xfId="16188"/>
    <cellStyle name="Heading 1 2 6" xfId="18872"/>
    <cellStyle name="Heading 1 3" xfId="1530"/>
    <cellStyle name="Heading 1 3 2" xfId="6964"/>
    <cellStyle name="Heading 1 3 3" xfId="33375"/>
    <cellStyle name="Heading 1 4" xfId="22364"/>
    <cellStyle name="Heading 1 5" xfId="33364"/>
    <cellStyle name="Heading 2" xfId="423"/>
    <cellStyle name="Heading 2 2" xfId="31655"/>
    <cellStyle name="Heading 2 2 2" xfId="33378"/>
    <cellStyle name="Heading 2 2 2 2" xfId="33379"/>
    <cellStyle name="Heading 2 2 3" xfId="4433"/>
    <cellStyle name="Heading 2 2 3 2" xfId="33380"/>
    <cellStyle name="Heading 2 2 4" xfId="33381"/>
    <cellStyle name="Heading 2 2 5" xfId="33382"/>
    <cellStyle name="Heading 2 2 6" xfId="33383"/>
    <cellStyle name="Heading 2 3" xfId="33384"/>
    <cellStyle name="Heading 2 3 2" xfId="33386"/>
    <cellStyle name="Heading 2 3 3" xfId="16256"/>
    <cellStyle name="Heading 2 4" xfId="33387"/>
    <cellStyle name="Heading 2 5" xfId="33376"/>
    <cellStyle name="Heading 3" xfId="33363"/>
    <cellStyle name="Heading 3 2" xfId="33390"/>
    <cellStyle name="Heading 3 2 2" xfId="33392"/>
    <cellStyle name="Heading 3 2 3" xfId="33393"/>
    <cellStyle name="Heading 3 3" xfId="1536"/>
    <cellStyle name="Heading 3 4" xfId="33388"/>
    <cellStyle name="Heading 4 2" xfId="16012"/>
    <cellStyle name="Heading 4 2 2" xfId="32132"/>
    <cellStyle name="Heading 4 2 3" xfId="27372"/>
    <cellStyle name="Heading 4 3" xfId="33394"/>
    <cellStyle name="Heading 4 4" xfId="16009"/>
    <cellStyle name="Heading 5" xfId="33395"/>
    <cellStyle name="heading 6" xfId="33397"/>
    <cellStyle name="Heading 7" xfId="13858"/>
    <cellStyle name="Heading 8" xfId="13860"/>
    <cellStyle name="Heading 9" xfId="13863"/>
    <cellStyle name="Heading1" xfId="18660"/>
    <cellStyle name="Heading1 1" xfId="11343"/>
    <cellStyle name="Heading1 1 2" xfId="11346"/>
    <cellStyle name="Heading1 2" xfId="11349"/>
    <cellStyle name="Heading1 2 2" xfId="11352"/>
    <cellStyle name="Heading1 2 2 2" xfId="33400"/>
    <cellStyle name="Heading1 2 2 2 2" xfId="33401"/>
    <cellStyle name="Heading1 2 2 2 2 2" xfId="33402"/>
    <cellStyle name="Heading1 2 2 2 3" xfId="33403"/>
    <cellStyle name="Heading1 2 2 2 3 2" xfId="33404"/>
    <cellStyle name="Heading1 2 2 2 4" xfId="33405"/>
    <cellStyle name="Heading1 2 2 2 5" xfId="33406"/>
    <cellStyle name="Heading1 2 2 3" xfId="32691"/>
    <cellStyle name="Heading1 2 2 3 2" xfId="33407"/>
    <cellStyle name="Heading1 2 2 4" xfId="25844"/>
    <cellStyle name="Heading1 2 2 5" xfId="33408"/>
    <cellStyle name="Heading1 2 3" xfId="33409"/>
    <cellStyle name="Heading1 2 3 2" xfId="33410"/>
    <cellStyle name="Heading1 2 3 3" xfId="9632"/>
    <cellStyle name="Heading1 2 4" xfId="19561"/>
    <cellStyle name="Heading1 2 4 2" xfId="33411"/>
    <cellStyle name="Heading1 2 5" xfId="33412"/>
    <cellStyle name="Heading1 2 6" xfId="33413"/>
    <cellStyle name="Heading1 3" xfId="33414"/>
    <cellStyle name="Heading1 3 2" xfId="33415"/>
    <cellStyle name="Heading1 3 2 2" xfId="33416"/>
    <cellStyle name="Heading1 3 2 3" xfId="13432"/>
    <cellStyle name="Heading1 3 3" xfId="19505"/>
    <cellStyle name="Heading1 3 4" xfId="18383"/>
    <cellStyle name="Heading1 4" xfId="6832"/>
    <cellStyle name="Heading1 4 2" xfId="33417"/>
    <cellStyle name="Heading1 5" xfId="22691"/>
    <cellStyle name="Heading1 6" xfId="2460"/>
    <cellStyle name="Heading1 7" xfId="33418"/>
    <cellStyle name="Heading1 8" xfId="33419"/>
    <cellStyle name="Heading1_151207_Working - Variance on forecasting info_Oct 07" xfId="33420"/>
    <cellStyle name="Heading2" xfId="33421"/>
    <cellStyle name="Heading2 2" xfId="33422"/>
    <cellStyle name="Heading2 2 2" xfId="9865"/>
    <cellStyle name="Heading2 2 2 2" xfId="19439"/>
    <cellStyle name="Heading2 2 2 2 2" xfId="6219"/>
    <cellStyle name="Heading2 2 2 2 2 2" xfId="33423"/>
    <cellStyle name="Heading2 2 2 2 3" xfId="33424"/>
    <cellStyle name="Heading2 2 2 2 3 2" xfId="33425"/>
    <cellStyle name="Heading2 2 2 2 4" xfId="33426"/>
    <cellStyle name="Heading2 2 2 2 5" xfId="7162"/>
    <cellStyle name="Heading2 2 2 3" xfId="14775"/>
    <cellStyle name="Heading2 2 2 3 2" xfId="14781"/>
    <cellStyle name="Heading2 2 2 4" xfId="29889"/>
    <cellStyle name="Heading2 2 2 5" xfId="33427"/>
    <cellStyle name="Heading2 2 3" xfId="19442"/>
    <cellStyle name="Heading2 2 3 2" xfId="19445"/>
    <cellStyle name="Heading2 2 3 3" xfId="8380"/>
    <cellStyle name="Heading2 2 4" xfId="19447"/>
    <cellStyle name="Heading2 2 4 2" xfId="33428"/>
    <cellStyle name="Heading2 2 5" xfId="33429"/>
    <cellStyle name="Heading2 2 6" xfId="33431"/>
    <cellStyle name="Heading2 3" xfId="8168"/>
    <cellStyle name="Heading2 3 2" xfId="6811"/>
    <cellStyle name="Heading2 3 2 2" xfId="5044"/>
    <cellStyle name="Heading2 3 2 3" xfId="33433"/>
    <cellStyle name="Heading2 3 3" xfId="33435"/>
    <cellStyle name="Heading2 3 4" xfId="33436"/>
    <cellStyle name="Heading2 4" xfId="33437"/>
    <cellStyle name="Heading2 4 2" xfId="33438"/>
    <cellStyle name="Heading2 5" xfId="33439"/>
    <cellStyle name="Heading2 6" xfId="33440"/>
    <cellStyle name="Heading2 7" xfId="33441"/>
    <cellStyle name="Heading2 8" xfId="33442"/>
    <cellStyle name="HEADINGS" xfId="6203"/>
    <cellStyle name="HEADINGS 2" xfId="2587"/>
    <cellStyle name="HEADINGS 2 2" xfId="33443"/>
    <cellStyle name="HEADINGS 2 2 2" xfId="17239"/>
    <cellStyle name="HEADINGS 2 2 2 2" xfId="33444"/>
    <cellStyle name="HEADINGS 2 2 2 3" xfId="33445"/>
    <cellStyle name="HEADINGS 2 2 3" xfId="17241"/>
    <cellStyle name="HEADINGS 2 2 4" xfId="33446"/>
    <cellStyle name="HEADINGS 2 3" xfId="11395"/>
    <cellStyle name="HEADINGS 2 3 2" xfId="33447"/>
    <cellStyle name="HEADINGS 2 3 3" xfId="33448"/>
    <cellStyle name="HEADINGS 2 4" xfId="28346"/>
    <cellStyle name="HEADINGS 2 5" xfId="18938"/>
    <cellStyle name="HEADINGS 3" xfId="18725"/>
    <cellStyle name="HEADINGS 3 2" xfId="18727"/>
    <cellStyle name="HEADINGS 3 2 2" xfId="15966"/>
    <cellStyle name="HEADINGS 3 2 3" xfId="11200"/>
    <cellStyle name="HEADINGS 3 3" xfId="4926"/>
    <cellStyle name="HEADINGS 3 4" xfId="33449"/>
    <cellStyle name="HEADINGS 4" xfId="18729"/>
    <cellStyle name="HEADINGS 5" xfId="18732"/>
    <cellStyle name="HEADINGS 6" xfId="18736"/>
    <cellStyle name="HEADINGS 7" xfId="33450"/>
    <cellStyle name="HEADINGSTOP" xfId="33451"/>
    <cellStyle name="HEADINGSTOP 2" xfId="33452"/>
    <cellStyle name="HEADINGSTOP 3" xfId="23601"/>
    <cellStyle name="HEADINGSTOP 4" xfId="23605"/>
    <cellStyle name="Hipervínculo" xfId="20028"/>
    <cellStyle name="Hipervínculo 2" xfId="33453"/>
    <cellStyle name="Hipervínculo 2 2" xfId="33454"/>
    <cellStyle name="Hipervínculo 2 2 2" xfId="32915"/>
    <cellStyle name="Hipervínculo 2 2 2 2" xfId="33455"/>
    <cellStyle name="Hipervínculo 2 2 2 3" xfId="33456"/>
    <cellStyle name="Hipervínculo 2 2 3" xfId="32917"/>
    <cellStyle name="Hipervínculo 2 2 4" xfId="33457"/>
    <cellStyle name="Hipervínculo 2 3" xfId="33458"/>
    <cellStyle name="Hipervínculo 2 3 2" xfId="33459"/>
    <cellStyle name="Hipervínculo 2 3 3" xfId="3196"/>
    <cellStyle name="Hipervínculo 2 4" xfId="32204"/>
    <cellStyle name="Hipervínculo 2 5" xfId="21841"/>
    <cellStyle name="Hipervínculo 3" xfId="33460"/>
    <cellStyle name="Hipervínculo 3 2" xfId="26369"/>
    <cellStyle name="Hipervínculo 3 2 2" xfId="26371"/>
    <cellStyle name="Hipervínculo 3 2 3" xfId="10915"/>
    <cellStyle name="Hipervínculo 3 3" xfId="33461"/>
    <cellStyle name="Hipervínculo 3 4" xfId="10663"/>
    <cellStyle name="Hipervínculo 4" xfId="15938"/>
    <cellStyle name="Hipervínculo 5" xfId="11398"/>
    <cellStyle name="Hipervínculo 6" xfId="23201"/>
    <cellStyle name="Hipervínculo 7" xfId="28667"/>
    <cellStyle name="Hipervínculo visitado" xfId="33463"/>
    <cellStyle name="Hipervínculo visitado 2" xfId="33464"/>
    <cellStyle name="Hipervínculo visitado 2 2" xfId="33465"/>
    <cellStyle name="Hipervínculo visitado 2 2 2" xfId="33466"/>
    <cellStyle name="Hipervínculo visitado 2 2 2 2" xfId="33467"/>
    <cellStyle name="Hipervínculo visitado 2 2 2 3" xfId="33468"/>
    <cellStyle name="Hipervínculo visitado 2 2 3" xfId="2103"/>
    <cellStyle name="Hipervínculo visitado 2 2 4" xfId="17907"/>
    <cellStyle name="Hipervínculo visitado 2 3" xfId="33469"/>
    <cellStyle name="Hipervínculo visitado 2 3 2" xfId="33470"/>
    <cellStyle name="Hipervínculo visitado 2 3 3" xfId="1184"/>
    <cellStyle name="Hipervínculo visitado 2 4" xfId="6787"/>
    <cellStyle name="Hipervínculo visitado 2 5" xfId="7128"/>
    <cellStyle name="Hipervínculo visitado 3" xfId="20047"/>
    <cellStyle name="Hipervínculo visitado 3 2" xfId="23046"/>
    <cellStyle name="Hipervínculo visitado 3 2 2" xfId="23048"/>
    <cellStyle name="Hipervínculo visitado 3 2 3" xfId="5863"/>
    <cellStyle name="Hipervínculo visitado 3 3" xfId="28359"/>
    <cellStyle name="Hipervínculo visitado 3 4" xfId="28362"/>
    <cellStyle name="Hipervínculo visitado 4" xfId="33471"/>
    <cellStyle name="Hipervínculo visitado 5" xfId="30103"/>
    <cellStyle name="Hipervínculo visitado 6" xfId="27127"/>
    <cellStyle name="Hipervínculo visitado 7" xfId="30109"/>
    <cellStyle name="Hipervínculo_05, 06 adjustment summary 合景" xfId="33472"/>
    <cellStyle name="HK$ [0]" xfId="33473"/>
    <cellStyle name="HK$ [0] 2" xfId="8087"/>
    <cellStyle name="HK$ [2]" xfId="28180"/>
    <cellStyle name="HK$ [2] 2" xfId="33474"/>
    <cellStyle name="HP5SISTD=1" xfId="33475"/>
    <cellStyle name="HP5SISTD=1 2" xfId="33476"/>
    <cellStyle name="HP5SISTD=1 3" xfId="33477"/>
    <cellStyle name="HP5SISTD=1 4" xfId="33478"/>
    <cellStyle name="Hyperlink 10" xfId="46142"/>
    <cellStyle name="Hyperlink 2" xfId="454"/>
    <cellStyle name="Hyperlink 2 2" xfId="33479"/>
    <cellStyle name="Hyperlink 2 3" xfId="33480"/>
    <cellStyle name="Hyperlink 2 4" xfId="13026"/>
    <cellStyle name="Hyperlink 3" xfId="46093"/>
    <cellStyle name="Hyperlink 4" xfId="46102"/>
    <cellStyle name="Hyperlink 5" xfId="46108"/>
    <cellStyle name="Hyperlink 6" xfId="46114"/>
    <cellStyle name="Hyperlink 7" xfId="46122"/>
    <cellStyle name="Hyperlink 8" xfId="46128"/>
    <cellStyle name="Hyperlink 9" xfId="46135"/>
    <cellStyle name="Î¡Ýá [0]_95" xfId="28704"/>
    <cellStyle name="Î¡Ýá_95" xfId="33481"/>
    <cellStyle name="INDEX" xfId="32571"/>
    <cellStyle name="INDEX 2" xfId="17106"/>
    <cellStyle name="INDEX 3" xfId="17109"/>
    <cellStyle name="INDEX 3 2" xfId="5607"/>
    <cellStyle name="INDEX 3 2 2" xfId="33482"/>
    <cellStyle name="INDEX 3 2 3" xfId="27474"/>
    <cellStyle name="INDEX 3 2 4" xfId="27476"/>
    <cellStyle name="INDEX 4" xfId="29065"/>
    <cellStyle name="Input [yellow]" xfId="191"/>
    <cellStyle name="Input [yellow] 2" xfId="33484"/>
    <cellStyle name="Input [yellow] 2 2" xfId="29066"/>
    <cellStyle name="Input [yellow] 2 2 2" xfId="33485"/>
    <cellStyle name="Input [yellow] 2 2 2 2" xfId="33486"/>
    <cellStyle name="Input [yellow] 2 2 2 2 2" xfId="33430"/>
    <cellStyle name="Input [yellow] 2 2 2 2 3" xfId="33487"/>
    <cellStyle name="Input [yellow] 2 2 2 3" xfId="33488"/>
    <cellStyle name="Input [yellow] 2 2 2 3 2" xfId="33489"/>
    <cellStyle name="Input [yellow] 2 2 2 3 3" xfId="33490"/>
    <cellStyle name="Input [yellow] 2 2 3" xfId="33491"/>
    <cellStyle name="Input [yellow] 2 2 3 2" xfId="33492"/>
    <cellStyle name="Input [yellow] 2 2 3 2 2" xfId="33493"/>
    <cellStyle name="Input [yellow] 2 2 3 3" xfId="33494"/>
    <cellStyle name="Input [yellow] 2 2 3 4" xfId="33495"/>
    <cellStyle name="Input [yellow] 2 2 4" xfId="33496"/>
    <cellStyle name="Input [yellow] 2 2 4 2" xfId="33497"/>
    <cellStyle name="Input [yellow] 2 2 4 2 2" xfId="16344"/>
    <cellStyle name="Input [yellow] 2 2 4 3" xfId="33498"/>
    <cellStyle name="Input [yellow] 2 2 4 4" xfId="33499"/>
    <cellStyle name="Input [yellow] 2 2 5" xfId="32128"/>
    <cellStyle name="Input [yellow] 2 2 5 2" xfId="3837"/>
    <cellStyle name="Input [yellow] 2 2 6" xfId="29490"/>
    <cellStyle name="Input [yellow] 2 2 6 2" xfId="33500"/>
    <cellStyle name="Input [yellow] 2 2 7" xfId="5175"/>
    <cellStyle name="Input [yellow] 2 3" xfId="33501"/>
    <cellStyle name="Input [yellow] 2 3 2" xfId="33502"/>
    <cellStyle name="Input [yellow] 2 3 2 2" xfId="1004"/>
    <cellStyle name="Input [yellow] 2 3 2 3" xfId="1230"/>
    <cellStyle name="Input [yellow] 2 3 3" xfId="9617"/>
    <cellStyle name="Input [yellow] 2 3 3 2" xfId="24739"/>
    <cellStyle name="Input [yellow] 2 3 3 3" xfId="23933"/>
    <cellStyle name="Input [yellow] 2 3 3 4" xfId="23935"/>
    <cellStyle name="Input [yellow] 2 3 4" xfId="23873"/>
    <cellStyle name="Input [yellow] 2 4" xfId="29501"/>
    <cellStyle name="Input [yellow] 2 4 2" xfId="33503"/>
    <cellStyle name="Input [yellow] 2 4 2 2" xfId="5111"/>
    <cellStyle name="Input [yellow] 2 4 3" xfId="33504"/>
    <cellStyle name="Input [yellow] 2 4 4" xfId="3547"/>
    <cellStyle name="Input [yellow] 2 5" xfId="16545"/>
    <cellStyle name="Input [yellow] 2 5 2" xfId="16547"/>
    <cellStyle name="Input [yellow] 2 5 2 2" xfId="33169"/>
    <cellStyle name="Input [yellow] 2 5 3" xfId="33505"/>
    <cellStyle name="Input [yellow] 2 6" xfId="33506"/>
    <cellStyle name="Input [yellow] 2 6 2" xfId="609"/>
    <cellStyle name="Input [yellow] 2 6 3" xfId="33507"/>
    <cellStyle name="Input [yellow] 2 7" xfId="33508"/>
    <cellStyle name="Input [yellow] 2 7 2" xfId="33509"/>
    <cellStyle name="Input [yellow] 2 7 3" xfId="33510"/>
    <cellStyle name="Input [yellow] 2 8" xfId="8075"/>
    <cellStyle name="Input [yellow] 3" xfId="33511"/>
    <cellStyle name="Input [yellow] 3 2" xfId="31054"/>
    <cellStyle name="Input [yellow] 3 2 2" xfId="32513"/>
    <cellStyle name="Input [yellow] 3 2 2 2" xfId="33319"/>
    <cellStyle name="Input [yellow] 3 2 2 3" xfId="28284"/>
    <cellStyle name="Input [yellow] 3 2 3" xfId="32515"/>
    <cellStyle name="Input [yellow] 3 2 3 2" xfId="33512"/>
    <cellStyle name="Input [yellow] 3 2 4" xfId="32517"/>
    <cellStyle name="Input [yellow] 3 3" xfId="961"/>
    <cellStyle name="Input [yellow] 3 3 2" xfId="32527"/>
    <cellStyle name="Input [yellow] 3 3 2 2" xfId="33513"/>
    <cellStyle name="Input [yellow] 3 3 3" xfId="32529"/>
    <cellStyle name="Input [yellow] 3 3 4" xfId="32531"/>
    <cellStyle name="Input [yellow] 3 4" xfId="29503"/>
    <cellStyle name="Input [yellow] 3 4 2" xfId="32536"/>
    <cellStyle name="Input [yellow] 3 4 2 2" xfId="4421"/>
    <cellStyle name="Input [yellow] 3 4 3" xfId="604"/>
    <cellStyle name="Input [yellow] 3 5" xfId="21626"/>
    <cellStyle name="Input [yellow] 3 5 2" xfId="32545"/>
    <cellStyle name="Input [yellow] 3 6" xfId="33514"/>
    <cellStyle name="Input [yellow] 3 6 2" xfId="30540"/>
    <cellStyle name="Input [yellow] 3 7" xfId="33515"/>
    <cellStyle name="Input [yellow] 4" xfId="33516"/>
    <cellStyle name="Input [yellow] 4 2" xfId="33517"/>
    <cellStyle name="Input [yellow] 4 2 2" xfId="31883"/>
    <cellStyle name="Input [yellow] 4 2 2 2" xfId="31885"/>
    <cellStyle name="Input [yellow] 4 2 3" xfId="31889"/>
    <cellStyle name="Input [yellow] 4 3" xfId="3099"/>
    <cellStyle name="Input [yellow] 4 3 2" xfId="31912"/>
    <cellStyle name="Input [yellow] 4 4" xfId="29507"/>
    <cellStyle name="Input [yellow] 4 5" xfId="21628"/>
    <cellStyle name="Input [yellow] 5" xfId="4865"/>
    <cellStyle name="Input [yellow] 5 2" xfId="31061"/>
    <cellStyle name="Input [yellow] 5 2 2" xfId="32032"/>
    <cellStyle name="Input [yellow] 5 2 3" xfId="32034"/>
    <cellStyle name="Input [yellow] 5 2 4" xfId="32036"/>
    <cellStyle name="Input [yellow] 5 3" xfId="31063"/>
    <cellStyle name="Input [yellow] 6" xfId="33519"/>
    <cellStyle name="Input [yellow] 6 2" xfId="33521"/>
    <cellStyle name="Input [yellow] 6 3" xfId="33523"/>
    <cellStyle name="Input [yellow] 7" xfId="30409"/>
    <cellStyle name="Input [yellow] 7 2" xfId="30412"/>
    <cellStyle name="Input [yellow] 8" xfId="33483"/>
    <cellStyle name="Input [yellow]_Sheet2" xfId="33524"/>
    <cellStyle name="Input 10" xfId="33525"/>
    <cellStyle name="Input 10 2" xfId="33526"/>
    <cellStyle name="Input 10 3" xfId="19440"/>
    <cellStyle name="Input 10 4" xfId="14777"/>
    <cellStyle name="Input 11" xfId="33527"/>
    <cellStyle name="Input 12" xfId="1707"/>
    <cellStyle name="Input 13" xfId="33528"/>
    <cellStyle name="Input 14" xfId="7221"/>
    <cellStyle name="Input 15" xfId="33529"/>
    <cellStyle name="Input 16" xfId="27912"/>
    <cellStyle name="Input 2" xfId="33530"/>
    <cellStyle name="Input 2 2" xfId="33531"/>
    <cellStyle name="Input 2 2 2" xfId="3619"/>
    <cellStyle name="Input 2 3" xfId="33532"/>
    <cellStyle name="Input 2 3 2" xfId="31902"/>
    <cellStyle name="Input 2 4" xfId="33533"/>
    <cellStyle name="Input 2 5" xfId="6813"/>
    <cellStyle name="Input 2 5 2" xfId="5045"/>
    <cellStyle name="Input 2 5 2 2" xfId="16215"/>
    <cellStyle name="Input 2 5 2 2 2" xfId="16219"/>
    <cellStyle name="Input 2 5 2 2 3" xfId="33534"/>
    <cellStyle name="Input 2 5 2 2 4" xfId="14848"/>
    <cellStyle name="Input 2 5 2 3" xfId="33535"/>
    <cellStyle name="Input 2 5 2 3 2" xfId="4673"/>
    <cellStyle name="Input 2 5 2 3 3" xfId="33536"/>
    <cellStyle name="Input 2 5 2 3 4" xfId="2846"/>
    <cellStyle name="Input 2 5 2 4" xfId="33537"/>
    <cellStyle name="Input 2 5 2 4 2" xfId="17873"/>
    <cellStyle name="Input 2 5 2 4 3" xfId="32214"/>
    <cellStyle name="Input 2 5 2 4 4" xfId="14943"/>
    <cellStyle name="Input 2 5 2 5" xfId="26796"/>
    <cellStyle name="Input 2 5 2 5 2" xfId="26793"/>
    <cellStyle name="Input 2 5 2 5 3" xfId="25649"/>
    <cellStyle name="Input 2 5 2 5 4" xfId="25652"/>
    <cellStyle name="Input 2 5 2 6" xfId="33538"/>
    <cellStyle name="Input 2 5 2 7" xfId="33539"/>
    <cellStyle name="Input 2 5 3" xfId="33432"/>
    <cellStyle name="Input 2 5 3 2" xfId="33540"/>
    <cellStyle name="Input 2 5 3 3" xfId="9075"/>
    <cellStyle name="Input 2 5 3 4" xfId="19290"/>
    <cellStyle name="Input 2 5 4" xfId="33541"/>
    <cellStyle name="Input 2 5 4 2" xfId="33542"/>
    <cellStyle name="Input 2 5 4 3" xfId="33543"/>
    <cellStyle name="Input 2 5 4 4" xfId="33544"/>
    <cellStyle name="Input 2 5 5" xfId="33545"/>
    <cellStyle name="Input 2 5 5 2" xfId="33546"/>
    <cellStyle name="Input 2 5 5 3" xfId="33547"/>
    <cellStyle name="Input 2 5 5 4" xfId="33548"/>
    <cellStyle name="Input 2 5 6" xfId="33549"/>
    <cellStyle name="Input 2 5 6 2" xfId="33550"/>
    <cellStyle name="Input 2 5 6 3" xfId="33551"/>
    <cellStyle name="Input 2 5 6 4" xfId="4126"/>
    <cellStyle name="Input 2 5 7" xfId="1875"/>
    <cellStyle name="Input 2 5 8" xfId="30917"/>
    <cellStyle name="Input 2 6" xfId="33434"/>
    <cellStyle name="Input 3" xfId="33552"/>
    <cellStyle name="Input 3 2" xfId="33553"/>
    <cellStyle name="Input 3 3" xfId="33554"/>
    <cellStyle name="Input 4" xfId="33555"/>
    <cellStyle name="Input 4 2" xfId="33556"/>
    <cellStyle name="Input 4 2 2" xfId="33557"/>
    <cellStyle name="Input 4 2 3" xfId="33558"/>
    <cellStyle name="Input 4 2 4" xfId="22748"/>
    <cellStyle name="Input 4 3" xfId="33559"/>
    <cellStyle name="Input 4 3 2" xfId="26000"/>
    <cellStyle name="Input 4 3 3" xfId="33560"/>
    <cellStyle name="Input 4 3 4" xfId="33561"/>
    <cellStyle name="Input 4 4" xfId="25270"/>
    <cellStyle name="Input 4 4 2" xfId="33562"/>
    <cellStyle name="Input 4 4 3" xfId="33563"/>
    <cellStyle name="Input 4 4 4" xfId="33564"/>
    <cellStyle name="Input 4 5" xfId="25272"/>
    <cellStyle name="Input 4 5 2" xfId="33565"/>
    <cellStyle name="Input 4 5 3" xfId="27055"/>
    <cellStyle name="Input 4 5 4" xfId="23981"/>
    <cellStyle name="Input 4 6" xfId="18801"/>
    <cellStyle name="Input 4 7" xfId="33566"/>
    <cellStyle name="Input 5" xfId="17882"/>
    <cellStyle name="Input 5 2" xfId="17597"/>
    <cellStyle name="Input 5 2 2" xfId="25607"/>
    <cellStyle name="Input 5 2 3" xfId="2108"/>
    <cellStyle name="Input 5 2 4" xfId="33567"/>
    <cellStyle name="Input 5 3" xfId="17598"/>
    <cellStyle name="Input 5 3 2" xfId="26476"/>
    <cellStyle name="Input 5 3 3" xfId="23311"/>
    <cellStyle name="Input 5 3 4" xfId="13758"/>
    <cellStyle name="Input 5 4" xfId="33570"/>
    <cellStyle name="Input 5 4 2" xfId="33571"/>
    <cellStyle name="Input 5 4 3" xfId="33572"/>
    <cellStyle name="Input 5 4 4" xfId="13761"/>
    <cellStyle name="Input 5 5" xfId="33079"/>
    <cellStyle name="Input 5 5 2" xfId="33050"/>
    <cellStyle name="Input 5 5 3" xfId="33053"/>
    <cellStyle name="Input 5 5 4" xfId="33055"/>
    <cellStyle name="Input 5 6" xfId="7377"/>
    <cellStyle name="Input 5 7" xfId="33573"/>
    <cellStyle name="Input 6" xfId="33574"/>
    <cellStyle name="Input 6 2" xfId="25744"/>
    <cellStyle name="Input 6 3" xfId="7847"/>
    <cellStyle name="Input 6 4" xfId="33575"/>
    <cellStyle name="Input 7" xfId="33576"/>
    <cellStyle name="Input 7 2" xfId="25498"/>
    <cellStyle name="Input 7 3" xfId="33577"/>
    <cellStyle name="Input 7 4" xfId="33578"/>
    <cellStyle name="Input 8" xfId="33579"/>
    <cellStyle name="Input 8 2" xfId="33580"/>
    <cellStyle name="Input 8 3" xfId="33581"/>
    <cellStyle name="Input 8 4" xfId="33582"/>
    <cellStyle name="Input 9" xfId="1779"/>
    <cellStyle name="Input 9 2" xfId="7238"/>
    <cellStyle name="Input 9 3" xfId="33583"/>
    <cellStyle name="Input 9 4" xfId="33584"/>
    <cellStyle name="Input Cells" xfId="33585"/>
    <cellStyle name="Input Cells 2" xfId="33586"/>
    <cellStyle name="Input Cells 2 2" xfId="27165"/>
    <cellStyle name="Input Cells 3" xfId="14618"/>
    <cellStyle name="Input Cells 4" xfId="33587"/>
    <cellStyle name="InputArea" xfId="28496"/>
    <cellStyle name="InputArea 2" xfId="28499"/>
    <cellStyle name="InputArea 2 2" xfId="31907"/>
    <cellStyle name="InputArea 3" xfId="6779"/>
    <cellStyle name="International" xfId="33588"/>
    <cellStyle name="International 2" xfId="8940"/>
    <cellStyle name="International1" xfId="33589"/>
    <cellStyle name="International1 2" xfId="3295"/>
    <cellStyle name="KPMG Heading 1" xfId="14500"/>
    <cellStyle name="KPMG Heading 2" xfId="26924"/>
    <cellStyle name="KPMG Heading 3" xfId="33590"/>
    <cellStyle name="KPMG Heading 4" xfId="33591"/>
    <cellStyle name="KPMG Normal" xfId="14691"/>
    <cellStyle name="KPMG Normal Text" xfId="29333"/>
    <cellStyle name="Lien hypertexte_PERSONAL" xfId="2341"/>
    <cellStyle name="Light" xfId="17620"/>
    <cellStyle name="Light 2" xfId="16609"/>
    <cellStyle name="Light 3" xfId="16613"/>
    <cellStyle name="LineItemPrompt" xfId="10853"/>
    <cellStyle name="LineItemPrompt 2" xfId="8594"/>
    <cellStyle name="LineItemValue" xfId="33592"/>
    <cellStyle name="LineItemValue 2" xfId="33593"/>
    <cellStyle name="Lines Fill" xfId="16988"/>
    <cellStyle name="Lines Fill 2" xfId="16095"/>
    <cellStyle name="Lines Fill 2 2" xfId="30735"/>
    <cellStyle name="Lines Fill 3" xfId="32697"/>
    <cellStyle name="Link Currency (0)" xfId="25345"/>
    <cellStyle name="Link Currency (0) 2" xfId="32656"/>
    <cellStyle name="Link Currency (0) 2 2" xfId="33597"/>
    <cellStyle name="Link Currency (0) 2 2 2" xfId="33599"/>
    <cellStyle name="Link Currency (0) 2 2 2 2" xfId="33600"/>
    <cellStyle name="Link Currency (0) 2 2 2 2 2" xfId="33601"/>
    <cellStyle name="Link Currency (0) 2 2 2 3" xfId="33603"/>
    <cellStyle name="Link Currency (0) 2 2 2 3 2" xfId="31748"/>
    <cellStyle name="Link Currency (0) 2 2 2 4" xfId="19531"/>
    <cellStyle name="Link Currency (0) 2 2 2 5" xfId="18178"/>
    <cellStyle name="Link Currency (0) 2 2 3" xfId="33604"/>
    <cellStyle name="Link Currency (0) 2 2 3 2" xfId="33605"/>
    <cellStyle name="Link Currency (0) 2 2 4" xfId="33606"/>
    <cellStyle name="Link Currency (0) 2 2 5" xfId="19226"/>
    <cellStyle name="Link Currency (0) 2 3" xfId="21198"/>
    <cellStyle name="Link Currency (0) 2 3 2" xfId="21203"/>
    <cellStyle name="Link Currency (0) 2 3 3" xfId="33607"/>
    <cellStyle name="Link Currency (0) 2 4" xfId="23781"/>
    <cellStyle name="Link Currency (0) 2 4 2" xfId="23783"/>
    <cellStyle name="Link Currency (0) 2 5" xfId="27146"/>
    <cellStyle name="Link Currency (0) 2 6" xfId="27149"/>
    <cellStyle name="Link Currency (0) 3" xfId="32659"/>
    <cellStyle name="Link Currency (0) 3 2" xfId="33608"/>
    <cellStyle name="Link Currency (0) 3 2 2" xfId="33609"/>
    <cellStyle name="Link Currency (0) 3 2 3" xfId="33610"/>
    <cellStyle name="Link Currency (0) 3 3" xfId="33611"/>
    <cellStyle name="Link Currency (0) 3 4" xfId="33612"/>
    <cellStyle name="Link Currency (0) 4" xfId="33613"/>
    <cellStyle name="Link Currency (0) 4 2" xfId="33615"/>
    <cellStyle name="Link Currency (0) 5" xfId="23599"/>
    <cellStyle name="Link Currency (0) 6" xfId="26810"/>
    <cellStyle name="Link Currency (0) 7" xfId="33616"/>
    <cellStyle name="Link Currency (0) 8" xfId="33617"/>
    <cellStyle name="Link Currency (2)" xfId="7431"/>
    <cellStyle name="Link Currency (2) 2" xfId="9348"/>
    <cellStyle name="Link Currency (2) 2 2" xfId="9404"/>
    <cellStyle name="Link Currency (2) 2 2 2" xfId="14389"/>
    <cellStyle name="Link Currency (2) 2 2 2 2" xfId="14393"/>
    <cellStyle name="Link Currency (2) 2 2 2 2 2" xfId="33618"/>
    <cellStyle name="Link Currency (2) 2 2 2 3" xfId="33619"/>
    <cellStyle name="Link Currency (2) 2 2 2 3 2" xfId="33621"/>
    <cellStyle name="Link Currency (2) 2 2 2 4" xfId="33595"/>
    <cellStyle name="Link Currency (2) 2 2 2 5" xfId="21201"/>
    <cellStyle name="Link Currency (2) 2 2 3" xfId="2982"/>
    <cellStyle name="Link Currency (2) 2 2 3 2" xfId="14395"/>
    <cellStyle name="Link Currency (2) 2 2 4" xfId="14397"/>
    <cellStyle name="Link Currency (2) 2 2 5" xfId="31762"/>
    <cellStyle name="Link Currency (2) 2 3" xfId="32499"/>
    <cellStyle name="Link Currency (2) 2 3 2" xfId="32502"/>
    <cellStyle name="Link Currency (2) 2 3 3" xfId="32505"/>
    <cellStyle name="Link Currency (2) 2 4" xfId="32508"/>
    <cellStyle name="Link Currency (2) 2 4 2" xfId="4583"/>
    <cellStyle name="Link Currency (2) 2 5" xfId="14067"/>
    <cellStyle name="Link Currency (2) 2 6" xfId="10792"/>
    <cellStyle name="Link Currency (2) 3" xfId="23663"/>
    <cellStyle name="Link Currency (2) 3 2" xfId="23666"/>
    <cellStyle name="Link Currency (2) 3 2 2" xfId="24467"/>
    <cellStyle name="Link Currency (2) 3 2 3" xfId="24469"/>
    <cellStyle name="Link Currency (2) 3 3" xfId="5888"/>
    <cellStyle name="Link Currency (2) 3 4" xfId="6958"/>
    <cellStyle name="Link Currency (2) 4" xfId="29742"/>
    <cellStyle name="Link Currency (2) 4 2" xfId="33622"/>
    <cellStyle name="Link Currency (2) 5" xfId="13368"/>
    <cellStyle name="Link Currency (2) 6" xfId="26128"/>
    <cellStyle name="Link Currency (2) 7" xfId="15097"/>
    <cellStyle name="Link Currency (2) 8" xfId="28911"/>
    <cellStyle name="Link Units (0)" xfId="13566"/>
    <cellStyle name="Link Units (0) 2" xfId="13568"/>
    <cellStyle name="Link Units (0) 2 2" xfId="33623"/>
    <cellStyle name="Link Units (0) 2 2 2" xfId="33624"/>
    <cellStyle name="Link Units (0) 2 2 2 2" xfId="33625"/>
    <cellStyle name="Link Units (0) 2 2 2 2 2" xfId="33626"/>
    <cellStyle name="Link Units (0) 2 2 2 3" xfId="33627"/>
    <cellStyle name="Link Units (0) 2 2 2 3 2" xfId="33628"/>
    <cellStyle name="Link Units (0) 2 2 2 4" xfId="33629"/>
    <cellStyle name="Link Units (0) 2 2 2 5" xfId="33630"/>
    <cellStyle name="Link Units (0) 2 2 3" xfId="33631"/>
    <cellStyle name="Link Units (0) 2 2 3 2" xfId="30170"/>
    <cellStyle name="Link Units (0) 2 2 4" xfId="33632"/>
    <cellStyle name="Link Units (0) 2 2 5" xfId="33633"/>
    <cellStyle name="Link Units (0) 2 3" xfId="24984"/>
    <cellStyle name="Link Units (0) 2 3 2" xfId="24986"/>
    <cellStyle name="Link Units (0) 2 3 3" xfId="33634"/>
    <cellStyle name="Link Units (0) 2 4" xfId="25525"/>
    <cellStyle name="Link Units (0) 2 4 2" xfId="33635"/>
    <cellStyle name="Link Units (0) 2 5" xfId="33636"/>
    <cellStyle name="Link Units (0) 2 6" xfId="33637"/>
    <cellStyle name="Link Units (0) 3" xfId="21153"/>
    <cellStyle name="Link Units (0) 3 2" xfId="21155"/>
    <cellStyle name="Link Units (0) 3 2 2" xfId="33638"/>
    <cellStyle name="Link Units (0) 3 2 3" xfId="33044"/>
    <cellStyle name="Link Units (0) 3 3" xfId="33639"/>
    <cellStyle name="Link Units (0) 3 4" xfId="7646"/>
    <cellStyle name="Link Units (0) 4" xfId="21157"/>
    <cellStyle name="Link Units (0) 4 2" xfId="21160"/>
    <cellStyle name="Link Units (0) 5" xfId="21162"/>
    <cellStyle name="Link Units (0) 6" xfId="21164"/>
    <cellStyle name="Link Units (0) 7" xfId="2728"/>
    <cellStyle name="Link Units (0) 8" xfId="33640"/>
    <cellStyle name="Link Units (1)" xfId="33641"/>
    <cellStyle name="Link Units (1) 2" xfId="33642"/>
    <cellStyle name="Link Units (1) 2 2" xfId="30860"/>
    <cellStyle name="Link Units (1) 3" xfId="33643"/>
    <cellStyle name="Link Units (1) 3 2" xfId="30882"/>
    <cellStyle name="Link Units (1) 4" xfId="33644"/>
    <cellStyle name="Link Units (1) 5" xfId="33645"/>
    <cellStyle name="Link Units (1) 6" xfId="33646"/>
    <cellStyle name="Link Units (2)" xfId="33647"/>
    <cellStyle name="Link Units (2) 2" xfId="33648"/>
    <cellStyle name="Link Units (2) 2 2" xfId="33649"/>
    <cellStyle name="Link Units (2) 3" xfId="33650"/>
    <cellStyle name="Link Units (2) 3 2" xfId="22799"/>
    <cellStyle name="Link Units (2) 4" xfId="33651"/>
    <cellStyle name="Link Units (2) 5" xfId="33652"/>
    <cellStyle name="Link Units (2) 6" xfId="33653"/>
    <cellStyle name="Linked Cell 2" xfId="9630"/>
    <cellStyle name="Linked Cell 2 2" xfId="14582"/>
    <cellStyle name="Linked Cell 2 3" xfId="10114"/>
    <cellStyle name="Linked Cell 3" xfId="14573"/>
    <cellStyle name="Linked Cells" xfId="25959"/>
    <cellStyle name="Linked Cells 2" xfId="25961"/>
    <cellStyle name="Linked Cells 2 2" xfId="23726"/>
    <cellStyle name="Linked Cells 3" xfId="33654"/>
    <cellStyle name="Linked Cells 4" xfId="33655"/>
    <cellStyle name="Millares [0]_10 AVERIAS MASIVAS + ANT" xfId="33656"/>
    <cellStyle name="Millares_10 AVERIAS MASIVAS + ANT" xfId="31209"/>
    <cellStyle name="Milliers [0]" xfId="31463"/>
    <cellStyle name="Milliers [0] 2" xfId="33657"/>
    <cellStyle name="Milliers [0]_!!!GO" xfId="33658"/>
    <cellStyle name="Milliers_!!!GO" xfId="33660"/>
    <cellStyle name="Minus (0)" xfId="32374"/>
    <cellStyle name="Minus (0) 2" xfId="33661"/>
    <cellStyle name="Minus (0) 3" xfId="33663"/>
    <cellStyle name="Minus (0) 4" xfId="25514"/>
    <cellStyle name="Model" xfId="29249"/>
    <cellStyle name="Model 2" xfId="29253"/>
    <cellStyle name="Model 2 2" xfId="29525"/>
    <cellStyle name="Model 2 2 2" xfId="33665"/>
    <cellStyle name="Model 2 2 2 2" xfId="33667"/>
    <cellStyle name="Model 2 2 2 3" xfId="17215"/>
    <cellStyle name="Model 2 2 3" xfId="33668"/>
    <cellStyle name="Model 2 2 4" xfId="25654"/>
    <cellStyle name="Model 2 3" xfId="33670"/>
    <cellStyle name="Model 2 3 2" xfId="28759"/>
    <cellStyle name="Model 2 3 3" xfId="27695"/>
    <cellStyle name="Model 2 4" xfId="10521"/>
    <cellStyle name="Model 2 5" xfId="10535"/>
    <cellStyle name="Model 3" xfId="1505"/>
    <cellStyle name="Model 3 2" xfId="1558"/>
    <cellStyle name="Model 3 2 2" xfId="1561"/>
    <cellStyle name="Model 3 2 2 2" xfId="1569"/>
    <cellStyle name="Model 3 2 3" xfId="1390"/>
    <cellStyle name="Model 3 2 4" xfId="1589"/>
    <cellStyle name="Model 3 3" xfId="660"/>
    <cellStyle name="Model 3 3 2" xfId="888"/>
    <cellStyle name="Model 3 4" xfId="1154"/>
    <cellStyle name="Model 4" xfId="29528"/>
    <cellStyle name="Model 4 2" xfId="29530"/>
    <cellStyle name="Model 4 3" xfId="33671"/>
    <cellStyle name="Model 5" xfId="29533"/>
    <cellStyle name="Model 6" xfId="9431"/>
    <cellStyle name="Model 7" xfId="29537"/>
    <cellStyle name="Mon?aire [0]_!!!GO_1ip" xfId="7982"/>
    <cellStyle name="Mon?aire_!!!GO_1te" xfId="4311"/>
    <cellStyle name="Mon?aire [0]_AR1194" xfId="25796"/>
    <cellStyle name="Mon?aire_AR1194" xfId="33672"/>
    <cellStyle name="Monaire [0]_AR1194" xfId="20990"/>
    <cellStyle name="Monaire_AR1194" xfId="11418"/>
    <cellStyle name="Monšaire [0]_AR1194" xfId="2899"/>
    <cellStyle name="Monšaire_AR1194" xfId="32334"/>
    <cellStyle name="Moneda [0]_10 AVERIAS MASIVAS + ANT" xfId="33673"/>
    <cellStyle name="Moneda_10 AVERIAS MASIVAS + ANT" xfId="28264"/>
    <cellStyle name="Monétaire [0]" xfId="23261"/>
    <cellStyle name="Monétaire [0] 2" xfId="6268"/>
    <cellStyle name="Monetaire [0]_!!!GO" xfId="10515"/>
    <cellStyle name="Monétaire [0]_!!!GO" xfId="33674"/>
    <cellStyle name="Monetaire [0]_!!!GO 10" xfId="33675"/>
    <cellStyle name="Monétaire [0]_!!!GO 10" xfId="33676"/>
    <cellStyle name="Monetaire [0]_!!!GO 11" xfId="33677"/>
    <cellStyle name="Monétaire [0]_!!!GO 11" xfId="14805"/>
    <cellStyle name="Monetaire [0]_!!!GO 12" xfId="33678"/>
    <cellStyle name="Monétaire [0]_!!!GO 12" xfId="33679"/>
    <cellStyle name="Monetaire [0]_!!!GO 13" xfId="33680"/>
    <cellStyle name="Monétaire [0]_!!!GO 13" xfId="33681"/>
    <cellStyle name="Monetaire [0]_!!!GO 14" xfId="33682"/>
    <cellStyle name="Monétaire [0]_!!!GO 14" xfId="13487"/>
    <cellStyle name="Monetaire [0]_!!!GO 15" xfId="33683"/>
    <cellStyle name="Monétaire [0]_!!!GO 15" xfId="13490"/>
    <cellStyle name="Monetaire [0]_!!!GO 16" xfId="33685"/>
    <cellStyle name="Monétaire [0]_!!!GO 16" xfId="837"/>
    <cellStyle name="Monetaire [0]_!!!GO 17" xfId="33686"/>
    <cellStyle name="Monétaire [0]_!!!GO 17" xfId="33687"/>
    <cellStyle name="Monetaire [0]_!!!GO 18" xfId="12746"/>
    <cellStyle name="Monétaire [0]_!!!GO 18" xfId="2780"/>
    <cellStyle name="Monetaire [0]_!!!GO 19" xfId="14515"/>
    <cellStyle name="Monétaire [0]_!!!GO 19" xfId="33688"/>
    <cellStyle name="Monetaire [0]_!!!GO 2" xfId="16046"/>
    <cellStyle name="Monétaire [0]_!!!GO 2" xfId="24575"/>
    <cellStyle name="Monetaire [0]_!!!GO 3" xfId="26952"/>
    <cellStyle name="Monétaire [0]_!!!GO 3" xfId="25297"/>
    <cellStyle name="Monetaire [0]_!!!GO 4" xfId="33689"/>
    <cellStyle name="Monétaire [0]_!!!GO 4" xfId="33690"/>
    <cellStyle name="Monetaire [0]_!!!GO 5" xfId="20425"/>
    <cellStyle name="Monétaire [0]_!!!GO 5" xfId="981"/>
    <cellStyle name="Monetaire [0]_!!!GO 6" xfId="20428"/>
    <cellStyle name="Monétaire [0]_!!!GO 6" xfId="13467"/>
    <cellStyle name="Monetaire [0]_!!!GO 7" xfId="20431"/>
    <cellStyle name="Monétaire [0]_!!!GO 7" xfId="33691"/>
    <cellStyle name="Monetaire [0]_!!!GO 8" xfId="29919"/>
    <cellStyle name="Monétaire [0]_!!!GO 8" xfId="16746"/>
    <cellStyle name="Monetaire [0]_!!!GO 9" xfId="29929"/>
    <cellStyle name="Monétaire [0]_!!!GO 9" xfId="26392"/>
    <cellStyle name="Monetaire_!!!GO" xfId="1582"/>
    <cellStyle name="Monétaire_!!!GO" xfId="33692"/>
    <cellStyle name="Monetaire_!!!GO 10" xfId="30380"/>
    <cellStyle name="Monétaire_!!!GO 10" xfId="13294"/>
    <cellStyle name="Monetaire_!!!GO 11" xfId="5214"/>
    <cellStyle name="Monétaire_!!!GO 11" xfId="33693"/>
    <cellStyle name="Monetaire_!!!GO 12" xfId="33694"/>
    <cellStyle name="Monétaire_!!!GO 12" xfId="33122"/>
    <cellStyle name="Monetaire_!!!GO 13" xfId="33695"/>
    <cellStyle name="Monétaire_!!!GO 13" xfId="27291"/>
    <cellStyle name="Monetaire_!!!GO 14" xfId="33696"/>
    <cellStyle name="Monétaire_!!!GO 14" xfId="24264"/>
    <cellStyle name="Monetaire_!!!GO 15" xfId="16084"/>
    <cellStyle name="Monétaire_!!!GO 15" xfId="27295"/>
    <cellStyle name="Monetaire_!!!GO 16" xfId="17970"/>
    <cellStyle name="Monétaire_!!!GO 16" xfId="25063"/>
    <cellStyle name="Monetaire_!!!GO 17" xfId="23818"/>
    <cellStyle name="Monétaire_!!!GO 17" xfId="22061"/>
    <cellStyle name="Monetaire_!!!GO 18" xfId="18535"/>
    <cellStyle name="Monétaire_!!!GO 18" xfId="19216"/>
    <cellStyle name="Monetaire_!!!GO 19" xfId="29505"/>
    <cellStyle name="Monétaire_!!!GO 19" xfId="19220"/>
    <cellStyle name="Monetaire_!!!GO 2" xfId="1227"/>
    <cellStyle name="Monétaire_!!!GO 2" xfId="10072"/>
    <cellStyle name="Monetaire_!!!GO 3" xfId="12129"/>
    <cellStyle name="Monétaire_!!!GO 3" xfId="15758"/>
    <cellStyle name="Monetaire_!!!GO 4" xfId="29389"/>
    <cellStyle name="Monétaire_!!!GO 4" xfId="33697"/>
    <cellStyle name="Monetaire_!!!GO 5" xfId="29391"/>
    <cellStyle name="Monétaire_!!!GO 5" xfId="33698"/>
    <cellStyle name="Monetaire_!!!GO 6" xfId="10982"/>
    <cellStyle name="Monétaire_!!!GO 6" xfId="33699"/>
    <cellStyle name="Monetaire_!!!GO 7" xfId="17446"/>
    <cellStyle name="Monétaire_!!!GO 7" xfId="22795"/>
    <cellStyle name="Monetaire_!!!GO 8" xfId="3355"/>
    <cellStyle name="Monétaire_!!!GO 8" xfId="3894"/>
    <cellStyle name="Monetaire_!!!GO 9" xfId="2486"/>
    <cellStyle name="Monétaire_!!!GO 9" xfId="11736"/>
    <cellStyle name="Monetario" xfId="33700"/>
    <cellStyle name="Monetario 2" xfId="33701"/>
    <cellStyle name="Mon้taire [0]_!!!GO" xfId="28253"/>
    <cellStyle name="Mon้taire_!!!GO" xfId="27965"/>
    <cellStyle name="Mon彋aire [0]_AR1194" xfId="33702"/>
    <cellStyle name="Mon彋aire_AR1194" xfId="33703"/>
    <cellStyle name="Mon閠aire [0]_!!!GO" xfId="14990"/>
    <cellStyle name="Mon閠aire_!!!GO" xfId="29331"/>
    <cellStyle name="MT,0" xfId="33704"/>
    <cellStyle name="MT,0 10" xfId="905"/>
    <cellStyle name="MT,0 10 2" xfId="868"/>
    <cellStyle name="MT,0 11" xfId="855"/>
    <cellStyle name="MT,0 11 2" xfId="861"/>
    <cellStyle name="MT,0 12" xfId="10540"/>
    <cellStyle name="MT,0 12 2" xfId="33705"/>
    <cellStyle name="MT,0 13" xfId="33706"/>
    <cellStyle name="MT,0 13 2" xfId="33707"/>
    <cellStyle name="MT,0 14" xfId="28382"/>
    <cellStyle name="MT,0 14 2" xfId="33708"/>
    <cellStyle name="MT,0 15" xfId="24992"/>
    <cellStyle name="MT,0 15 2" xfId="28751"/>
    <cellStyle name="MT,0 16" xfId="24996"/>
    <cellStyle name="MT,0 16 2" xfId="18466"/>
    <cellStyle name="MT,0 17" xfId="25540"/>
    <cellStyle name="MT,0 17 2" xfId="25542"/>
    <cellStyle name="MT,0 18" xfId="21566"/>
    <cellStyle name="MT,0 18 2" xfId="33710"/>
    <cellStyle name="MT,0 19" xfId="8943"/>
    <cellStyle name="MT,0 19 2" xfId="29351"/>
    <cellStyle name="MT,0 2" xfId="33711"/>
    <cellStyle name="MT,0 2 10" xfId="33712"/>
    <cellStyle name="MT,0 2 10 2" xfId="4764"/>
    <cellStyle name="MT,0 2 11" xfId="33713"/>
    <cellStyle name="MT,0 2 11 2" xfId="16805"/>
    <cellStyle name="MT,0 2 12" xfId="33714"/>
    <cellStyle name="MT,0 2 12 2" xfId="30915"/>
    <cellStyle name="MT,0 2 13" xfId="33715"/>
    <cellStyle name="MT,0 2 13 2" xfId="30153"/>
    <cellStyle name="MT,0 2 14" xfId="33716"/>
    <cellStyle name="MT,0 2 14 2" xfId="8058"/>
    <cellStyle name="MT,0 2 15" xfId="33718"/>
    <cellStyle name="MT,0 2 15 2" xfId="4309"/>
    <cellStyle name="MT,0 2 16" xfId="33720"/>
    <cellStyle name="MT,0 2 16 2" xfId="1439"/>
    <cellStyle name="MT,0 2 17" xfId="18192"/>
    <cellStyle name="MT,0 2 17 2" xfId="25735"/>
    <cellStyle name="MT,0 2 18" xfId="33722"/>
    <cellStyle name="MT,0 2 18 2" xfId="10236"/>
    <cellStyle name="MT,0 2 19" xfId="29318"/>
    <cellStyle name="MT,0 2 19 2" xfId="33726"/>
    <cellStyle name="MT,0 2 2" xfId="26741"/>
    <cellStyle name="MT,0 2 2 2" xfId="6835"/>
    <cellStyle name="MT,0 2 2 2 2" xfId="30456"/>
    <cellStyle name="MT,0 2 2 2 2 2" xfId="11078"/>
    <cellStyle name="MT,0 2 2 2 3" xfId="30459"/>
    <cellStyle name="MT,0 2 2 3" xfId="33727"/>
    <cellStyle name="MT,0 2 2 3 2" xfId="33728"/>
    <cellStyle name="MT,0 2 2 4" xfId="33729"/>
    <cellStyle name="MT,0 2 2 4 2" xfId="33731"/>
    <cellStyle name="MT,0 2 2 5" xfId="33732"/>
    <cellStyle name="MT,0 2 2 5 2" xfId="6592"/>
    <cellStyle name="MT,0 2 2 6" xfId="21291"/>
    <cellStyle name="MT,0 2 2 6 2" xfId="21293"/>
    <cellStyle name="MT,0 2 2 7" xfId="16140"/>
    <cellStyle name="MT,0 2 2 8" xfId="9870"/>
    <cellStyle name="MT,0 2 20" xfId="33717"/>
    <cellStyle name="MT,0 2 20 2" xfId="4308"/>
    <cellStyle name="MT,0 2 21" xfId="33719"/>
    <cellStyle name="MT,0 2 21 2" xfId="1438"/>
    <cellStyle name="MT,0 2 22" xfId="18193"/>
    <cellStyle name="MT,0 2 22 2" xfId="25736"/>
    <cellStyle name="MT,0 2 23" xfId="33721"/>
    <cellStyle name="MT,0 2 23 2" xfId="10237"/>
    <cellStyle name="MT,0 2 24" xfId="29319"/>
    <cellStyle name="MT,0 2 24 2" xfId="33725"/>
    <cellStyle name="MT,0 2 25" xfId="19755"/>
    <cellStyle name="MT,0 2 25 2" xfId="33735"/>
    <cellStyle name="MT,0 2 26" xfId="33738"/>
    <cellStyle name="MT,0 2 26 2" xfId="33740"/>
    <cellStyle name="MT,0 2 27" xfId="25120"/>
    <cellStyle name="MT,0 2 27 2" xfId="23408"/>
    <cellStyle name="MT,0 2 28" xfId="25125"/>
    <cellStyle name="MT,0 2 28 2" xfId="33742"/>
    <cellStyle name="MT,0 2 29" xfId="7255"/>
    <cellStyle name="MT,0 2 29 2" xfId="29881"/>
    <cellStyle name="MT,0 2 3" xfId="31503"/>
    <cellStyle name="MT,0 2 3 2" xfId="31505"/>
    <cellStyle name="MT,0 2 3 2 2" xfId="33743"/>
    <cellStyle name="MT,0 2 3 3" xfId="33744"/>
    <cellStyle name="MT,0 2 3 3 2" xfId="33745"/>
    <cellStyle name="MT,0 2 3 4" xfId="33746"/>
    <cellStyle name="MT,0 2 3 5" xfId="33747"/>
    <cellStyle name="MT,0 2 30" xfId="19756"/>
    <cellStyle name="MT,0 2 30 2" xfId="33734"/>
    <cellStyle name="MT,0 2 31" xfId="33737"/>
    <cellStyle name="MT,0 2 31 2" xfId="33739"/>
    <cellStyle name="MT,0 2 32" xfId="25121"/>
    <cellStyle name="MT,0 2 32 2" xfId="23409"/>
    <cellStyle name="MT,0 2 33" xfId="25126"/>
    <cellStyle name="MT,0 2 33 2" xfId="33741"/>
    <cellStyle name="MT,0 2 34" xfId="7256"/>
    <cellStyle name="MT,0 2 34 2" xfId="29882"/>
    <cellStyle name="MT,0 2 34 2 2" xfId="33748"/>
    <cellStyle name="MT,0 2 34 3" xfId="33749"/>
    <cellStyle name="MT,0 2 35" xfId="9351"/>
    <cellStyle name="MT,0 2 35 2" xfId="29885"/>
    <cellStyle name="MT,0 2 36" xfId="29887"/>
    <cellStyle name="MT,0 2 37" xfId="29891"/>
    <cellStyle name="MT,0 2 4" xfId="31507"/>
    <cellStyle name="MT,0 2 4 2" xfId="17227"/>
    <cellStyle name="MT,0 2 4 2 2" xfId="17230"/>
    <cellStyle name="MT,0 2 4 3" xfId="6983"/>
    <cellStyle name="MT,0 2 4 3 2" xfId="586"/>
    <cellStyle name="MT,0 2 4 4" xfId="33750"/>
    <cellStyle name="MT,0 2 4 5" xfId="33751"/>
    <cellStyle name="MT,0 2 5" xfId="30454"/>
    <cellStyle name="MT,0 2 5 2" xfId="29915"/>
    <cellStyle name="MT,0 2 5 2 2" xfId="33752"/>
    <cellStyle name="MT,0 2 5 3" xfId="29917"/>
    <cellStyle name="MT,0 2 5 3 2" xfId="33753"/>
    <cellStyle name="MT,0 2 5 4" xfId="27251"/>
    <cellStyle name="MT,0 2 5 5" xfId="27259"/>
    <cellStyle name="MT,0 2 6" xfId="30457"/>
    <cellStyle name="MT,0 2 6 2" xfId="11079"/>
    <cellStyle name="MT,0 2 6 2 2" xfId="8385"/>
    <cellStyle name="MT,0 2 6 3" xfId="33754"/>
    <cellStyle name="MT,0 2 6 3 2" xfId="27272"/>
    <cellStyle name="MT,0 2 6 4" xfId="25229"/>
    <cellStyle name="MT,0 2 6 5" xfId="25232"/>
    <cellStyle name="MT,0 2 7" xfId="30460"/>
    <cellStyle name="MT,0 2 7 2" xfId="33756"/>
    <cellStyle name="MT,0 2 7 2 2" xfId="33759"/>
    <cellStyle name="MT,0 2 7 3" xfId="33761"/>
    <cellStyle name="MT,0 2 7 3 2" xfId="33764"/>
    <cellStyle name="MT,0 2 7 4" xfId="33766"/>
    <cellStyle name="MT,0 2 7 5" xfId="23612"/>
    <cellStyle name="MT,0 2 8" xfId="33767"/>
    <cellStyle name="MT,0 2 8 2" xfId="33768"/>
    <cellStyle name="MT,0 2 8 2 2" xfId="2507"/>
    <cellStyle name="MT,0 2 8 3" xfId="27332"/>
    <cellStyle name="MT,0 2 8 3 2" xfId="26719"/>
    <cellStyle name="MT,0 2 8 4" xfId="16360"/>
    <cellStyle name="MT,0 2 8 5" xfId="23618"/>
    <cellStyle name="MT,0 2 9" xfId="5097"/>
    <cellStyle name="MT,0 2 9 2" xfId="8566"/>
    <cellStyle name="MT,0 2 9 2 2" xfId="33770"/>
    <cellStyle name="MT,0 2 9 3" xfId="23992"/>
    <cellStyle name="MT,0 2 9 3 2" xfId="33772"/>
    <cellStyle name="MT,0 2 9 4" xfId="16363"/>
    <cellStyle name="MT,0 2 9 5" xfId="1306"/>
    <cellStyle name="MT,0 2_调整分录" xfId="26420"/>
    <cellStyle name="MT,0 20" xfId="24993"/>
    <cellStyle name="MT,0 20 2" xfId="28752"/>
    <cellStyle name="MT,0 21" xfId="24997"/>
    <cellStyle name="MT,0 21 2" xfId="18467"/>
    <cellStyle name="MT,0 22" xfId="25541"/>
    <cellStyle name="MT,0 22 2" xfId="25543"/>
    <cellStyle name="MT,0 23" xfId="21567"/>
    <cellStyle name="MT,0 23 2" xfId="33709"/>
    <cellStyle name="MT,0 24" xfId="8944"/>
    <cellStyle name="MT,0 24 2" xfId="29352"/>
    <cellStyle name="MT,0 25" xfId="17140"/>
    <cellStyle name="MT,0 25 2" xfId="33774"/>
    <cellStyle name="MT,0 26" xfId="21004"/>
    <cellStyle name="MT,0 26 2" xfId="18760"/>
    <cellStyle name="MT,0 27" xfId="30304"/>
    <cellStyle name="MT,0 27 2" xfId="33776"/>
    <cellStyle name="MT,0 28" xfId="3583"/>
    <cellStyle name="MT,0 28 2" xfId="3594"/>
    <cellStyle name="MT,0 29" xfId="26084"/>
    <cellStyle name="MT,0 29 2" xfId="26087"/>
    <cellStyle name="MT,0 3" xfId="33777"/>
    <cellStyle name="MT,0 3 2" xfId="33778"/>
    <cellStyle name="MT,0 3 3" xfId="31510"/>
    <cellStyle name="MT,0 30" xfId="17141"/>
    <cellStyle name="MT,0 30 2" xfId="33773"/>
    <cellStyle name="MT,0 31" xfId="21005"/>
    <cellStyle name="MT,0 31 2" xfId="18761"/>
    <cellStyle name="MT,0 32" xfId="30305"/>
    <cellStyle name="MT,0 32 2" xfId="33775"/>
    <cellStyle name="MT,0 33" xfId="3582"/>
    <cellStyle name="MT,0 33 2" xfId="3593"/>
    <cellStyle name="MT,0 34" xfId="26085"/>
    <cellStyle name="MT,0 34 2" xfId="26088"/>
    <cellStyle name="MT,0 35" xfId="33780"/>
    <cellStyle name="MT,0 35 2" xfId="33781"/>
    <cellStyle name="MT,0 35 2 2" xfId="33782"/>
    <cellStyle name="MT,0 35 3" xfId="26544"/>
    <cellStyle name="MT,0 36" xfId="33784"/>
    <cellStyle name="MT,0 36 2" xfId="33785"/>
    <cellStyle name="MT,0 37" xfId="25635"/>
    <cellStyle name="MT,0 37 2" xfId="20373"/>
    <cellStyle name="MT,0 38" xfId="33786"/>
    <cellStyle name="MT,0 38 2" xfId="33787"/>
    <cellStyle name="MT,0 39" xfId="33788"/>
    <cellStyle name="MT,0 4" xfId="33789"/>
    <cellStyle name="MT,0 4 2" xfId="33790"/>
    <cellStyle name="MT,0 4 2 2" xfId="10589"/>
    <cellStyle name="MT,0 4 2 2 2" xfId="11129"/>
    <cellStyle name="MT,0 4 2 3" xfId="20866"/>
    <cellStyle name="MT,0 4 3" xfId="31512"/>
    <cellStyle name="MT,0 4 3 2" xfId="33791"/>
    <cellStyle name="MT,0 4 4" xfId="21186"/>
    <cellStyle name="MT,0 4 4 2" xfId="33792"/>
    <cellStyle name="MT,0 4 5" xfId="25019"/>
    <cellStyle name="MT,0 4 6" xfId="33730"/>
    <cellStyle name="MT,0 40" xfId="33779"/>
    <cellStyle name="MT,0 41" xfId="33783"/>
    <cellStyle name="MT,0 5" xfId="28038"/>
    <cellStyle name="MT,0 5 2" xfId="20095"/>
    <cellStyle name="MT,0 5 3" xfId="13678"/>
    <cellStyle name="MT,0 6" xfId="33793"/>
    <cellStyle name="MT,0 6 2" xfId="33794"/>
    <cellStyle name="MT,0 6 3" xfId="6930"/>
    <cellStyle name="MT,0 7" xfId="33795"/>
    <cellStyle name="MT,0 7 2" xfId="23573"/>
    <cellStyle name="MT,0 7 3" xfId="23576"/>
    <cellStyle name="MT,0 8" xfId="33796"/>
    <cellStyle name="MT,0 8 2" xfId="33797"/>
    <cellStyle name="MT,0 8 3" xfId="33798"/>
    <cellStyle name="MT,0 9" xfId="33799"/>
    <cellStyle name="MT,0 9 2" xfId="33800"/>
    <cellStyle name="MT,0 9 3" xfId="4097"/>
    <cellStyle name="Neutral 2" xfId="22790"/>
    <cellStyle name="Neutral 2 2" xfId="7628"/>
    <cellStyle name="Neutral 2 3" xfId="33801"/>
    <cellStyle name="Neutral 3" xfId="11765"/>
    <cellStyle name="New Times Roman" xfId="7704"/>
    <cellStyle name="New Times Roman 2" xfId="33802"/>
    <cellStyle name="New Times Roman 3" xfId="21807"/>
    <cellStyle name="New Times Roman 4" xfId="32751"/>
    <cellStyle name="no dec" xfId="27636"/>
    <cellStyle name="no dec 2" xfId="29275"/>
    <cellStyle name="no dec 2 2" xfId="29278"/>
    <cellStyle name="no dec 2 3" xfId="33803"/>
    <cellStyle name="no dec 3" xfId="29281"/>
    <cellStyle name="no dec 3 2" xfId="33805"/>
    <cellStyle name="no dec 3 3" xfId="17416"/>
    <cellStyle name="no dec 4" xfId="29285"/>
    <cellStyle name="no dec 5" xfId="17303"/>
    <cellStyle name="Non défini" xfId="33807"/>
    <cellStyle name="Non défini 2" xfId="21144"/>
    <cellStyle name="NorLal_laroux_pldt" xfId="10782"/>
    <cellStyle name="Normal" xfId="0" builtinId="0"/>
    <cellStyle name="Normal - Style1" xfId="192"/>
    <cellStyle name="Normal - Style1 2" xfId="397"/>
    <cellStyle name="Normal - Style1 2 2" xfId="16828"/>
    <cellStyle name="Normal - Style1 2 2 2" xfId="33808"/>
    <cellStyle name="Normal - Style1 2 2 2 2" xfId="33809"/>
    <cellStyle name="Normal - Style1 2 2 2 2 2" xfId="33810"/>
    <cellStyle name="Normal - Style1 2 2 2 3" xfId="31952"/>
    <cellStyle name="Normal - Style1 2 2 2 3 2" xfId="31954"/>
    <cellStyle name="Normal - Style1 2 2 2 4" xfId="31956"/>
    <cellStyle name="Normal - Style1 2 2 2 5" xfId="1368"/>
    <cellStyle name="Normal - Style1 2 2 3" xfId="33811"/>
    <cellStyle name="Normal - Style1 2 2 3 2" xfId="33812"/>
    <cellStyle name="Normal - Style1 2 2 4" xfId="7695"/>
    <cellStyle name="Normal - Style1 2 2 5" xfId="31742"/>
    <cellStyle name="Normal - Style1 2 3" xfId="19642"/>
    <cellStyle name="Normal - Style1 2 3 2" xfId="19644"/>
    <cellStyle name="Normal - Style1 2 3 3" xfId="7738"/>
    <cellStyle name="Normal - Style1 2 4" xfId="19646"/>
    <cellStyle name="Normal - Style1 2 4 2" xfId="19648"/>
    <cellStyle name="Normal - Style1 2 5" xfId="10786"/>
    <cellStyle name="Normal - Style1 2 6" xfId="33813"/>
    <cellStyle name="Normal - Style1 2 7" xfId="33814"/>
    <cellStyle name="Normal - Style1 2 8" xfId="20638"/>
    <cellStyle name="Normal - Style1 2 9" xfId="26516"/>
    <cellStyle name="Normal - Style1 3" xfId="32497"/>
    <cellStyle name="Normal - Style1 3 2" xfId="32500"/>
    <cellStyle name="Normal - Style1 3 2 2" xfId="32503"/>
    <cellStyle name="Normal - Style1 3 2 3" xfId="32506"/>
    <cellStyle name="Normal - Style1 3 3" xfId="32509"/>
    <cellStyle name="Normal - Style1 3 4" xfId="14068"/>
    <cellStyle name="Normal - Style1 4" xfId="28274"/>
    <cellStyle name="Normal - Style1 4 2" xfId="5890"/>
    <cellStyle name="Normal - Style1 5" xfId="25520"/>
    <cellStyle name="Normal - Style1 6" xfId="11063"/>
    <cellStyle name="Normal - Style1 7" xfId="28278"/>
    <cellStyle name="Normal - Style1 8" xfId="33815"/>
    <cellStyle name="Normal - Style1 9" xfId="13115"/>
    <cellStyle name="Normal - Style1_Sheet2" xfId="33816"/>
    <cellStyle name="Normal 10" xfId="9"/>
    <cellStyle name="Normal 10 10" xfId="46105"/>
    <cellStyle name="Normal 10 11" xfId="46117"/>
    <cellStyle name="Normal 10 12" xfId="46138"/>
    <cellStyle name="Normal 10 2" xfId="378"/>
    <cellStyle name="Normal 10 2 2" xfId="27859"/>
    <cellStyle name="Normal 10 2 3" xfId="27861"/>
    <cellStyle name="Normal 10 2 4" xfId="24258"/>
    <cellStyle name="Normal 10 3" xfId="33817"/>
    <cellStyle name="Normal 10 3 2" xfId="27872"/>
    <cellStyle name="Normal 10 4" xfId="33818"/>
    <cellStyle name="Normal 10 5" xfId="33819"/>
    <cellStyle name="Normal 10 6" xfId="33820"/>
    <cellStyle name="Normal 10 7" xfId="8443"/>
    <cellStyle name="Normal 10 8" xfId="30475"/>
    <cellStyle name="Normal 10 9" xfId="550"/>
    <cellStyle name="Normal 10_Sheet1" xfId="25316"/>
    <cellStyle name="Normal 11" xfId="30477"/>
    <cellStyle name="Normal 11 2" xfId="33821"/>
    <cellStyle name="Normal 11 2 2" xfId="27887"/>
    <cellStyle name="Normal 11 2 3" xfId="33822"/>
    <cellStyle name="Normal 11 3" xfId="33823"/>
    <cellStyle name="Normal 11 4" xfId="25629"/>
    <cellStyle name="Normal 11 5" xfId="33824"/>
    <cellStyle name="Normal 11 6" xfId="8128"/>
    <cellStyle name="Normal 11 7" xfId="498"/>
    <cellStyle name="Normal 11_Sheet1" xfId="33825"/>
    <cellStyle name="Normal 12" xfId="193"/>
    <cellStyle name="Normal 12 2" xfId="194"/>
    <cellStyle name="Normal 12 2 2" xfId="32063"/>
    <cellStyle name="Normal 12 2 3" xfId="32061"/>
    <cellStyle name="Normal 12 3" xfId="387"/>
    <cellStyle name="Normal 12 3 2" xfId="32350"/>
    <cellStyle name="Normal 12 3 3" xfId="32345"/>
    <cellStyle name="Normal 12 4" xfId="451"/>
    <cellStyle name="Normal 12 4 2" xfId="33827"/>
    <cellStyle name="Normal 12 5" xfId="2677"/>
    <cellStyle name="Normal 12 6" xfId="33826"/>
    <cellStyle name="Normal 13" xfId="380"/>
    <cellStyle name="Normal 13 10" xfId="4727"/>
    <cellStyle name="Normal 13 11" xfId="46100"/>
    <cellStyle name="Normal 13 12" xfId="46116"/>
    <cellStyle name="Normal 13 13" xfId="46129"/>
    <cellStyle name="Normal 13 2" xfId="5403"/>
    <cellStyle name="Normal 13 2 2" xfId="5411"/>
    <cellStyle name="Normal 13 3" xfId="33828"/>
    <cellStyle name="Normal 13 3 2" xfId="33829"/>
    <cellStyle name="Normal 13 4" xfId="33830"/>
    <cellStyle name="Normal 13 4 2" xfId="33831"/>
    <cellStyle name="Normal 13 5" xfId="2686"/>
    <cellStyle name="Normal 13 5 2" xfId="3174"/>
    <cellStyle name="Normal 13 6" xfId="33832"/>
    <cellStyle name="Normal 13 6 2" xfId="33833"/>
    <cellStyle name="Normal 13 7" xfId="33834"/>
    <cellStyle name="Normal 13 7 2" xfId="28404"/>
    <cellStyle name="Normal 13 8" xfId="33835"/>
    <cellStyle name="Normal 13 9" xfId="33836"/>
    <cellStyle name="Normal 14" xfId="14"/>
    <cellStyle name="Normal 14 10" xfId="46106"/>
    <cellStyle name="Normal 14 11" xfId="46113"/>
    <cellStyle name="Normal 14 12" xfId="46147"/>
    <cellStyle name="Normal 14 2" xfId="33837"/>
    <cellStyle name="Normal 14 2 2" xfId="33838"/>
    <cellStyle name="Normal 14 3" xfId="33839"/>
    <cellStyle name="Normal 14 3 2" xfId="33840"/>
    <cellStyle name="Normal 14 4" xfId="33841"/>
    <cellStyle name="Normal 14 4 2" xfId="4122"/>
    <cellStyle name="Normal 14 5" xfId="16962"/>
    <cellStyle name="Normal 14 5 2" xfId="16967"/>
    <cellStyle name="Normal 14 6" xfId="33842"/>
    <cellStyle name="Normal 14 6 2" xfId="28450"/>
    <cellStyle name="Normal 14 7" xfId="1671"/>
    <cellStyle name="Normal 14 7 2" xfId="33843"/>
    <cellStyle name="Normal 14 8" xfId="569"/>
    <cellStyle name="Normal 14 9" xfId="46099"/>
    <cellStyle name="Normal 15" xfId="46026"/>
    <cellStyle name="Normal 15 10" xfId="46141"/>
    <cellStyle name="Normal 15 2" xfId="33844"/>
    <cellStyle name="Normal 15 2 2" xfId="33845"/>
    <cellStyle name="Normal 15 3" xfId="33846"/>
    <cellStyle name="Normal 15 3 2" xfId="33847"/>
    <cellStyle name="Normal 15 4" xfId="33848"/>
    <cellStyle name="Normal 15 4 2" xfId="28518"/>
    <cellStyle name="Normal 15 5" xfId="46107"/>
    <cellStyle name="Normal 15 6" xfId="46115"/>
    <cellStyle name="Normal 15 7" xfId="46120"/>
    <cellStyle name="Normal 15 8" xfId="46126"/>
    <cellStyle name="Normal 15 9" xfId="46132"/>
    <cellStyle name="Normal 16" xfId="533"/>
    <cellStyle name="Normal 16 2" xfId="3042"/>
    <cellStyle name="Normal 16 2 2" xfId="33849"/>
    <cellStyle name="Normal 16 3" xfId="46029"/>
    <cellStyle name="Normal 17" xfId="496"/>
    <cellStyle name="Normal 17 2" xfId="2951"/>
    <cellStyle name="Normal 17 2 2" xfId="19230"/>
    <cellStyle name="Normal 17 3" xfId="46033"/>
    <cellStyle name="Normal 18" xfId="46034"/>
    <cellStyle name="Normal 19" xfId="403"/>
    <cellStyle name="Normal 19 2" xfId="46038"/>
    <cellStyle name="Normal 19 3" xfId="544"/>
    <cellStyle name="Normal 2" xfId="2"/>
    <cellStyle name="Normal 2 10" xfId="33850"/>
    <cellStyle name="Normal 2 10 2" xfId="26417"/>
    <cellStyle name="Normal 2 10 2 2" xfId="26421"/>
    <cellStyle name="Normal 2 10 2 2 2" xfId="12"/>
    <cellStyle name="Normal 2 10 3" xfId="33851"/>
    <cellStyle name="Normal 2 10 3 2" xfId="11076"/>
    <cellStyle name="Normal 2 10 4" xfId="33852"/>
    <cellStyle name="Normal 2 10 5" xfId="26850"/>
    <cellStyle name="Normal 2 10_Sheet1" xfId="33853"/>
    <cellStyle name="Normal 2 11" xfId="33855"/>
    <cellStyle name="Normal 2 11 2" xfId="20408"/>
    <cellStyle name="Normal 2 11 3" xfId="33857"/>
    <cellStyle name="Normal 2 12" xfId="17998"/>
    <cellStyle name="Normal 2 12 2" xfId="6818"/>
    <cellStyle name="Normal 2 12 2 2" xfId="6820"/>
    <cellStyle name="Normal 2 12 3" xfId="33858"/>
    <cellStyle name="Normal 2 13" xfId="9912"/>
    <cellStyle name="Normal 2 13 2" xfId="33859"/>
    <cellStyle name="Normal 2 14" xfId="26918"/>
    <cellStyle name="Normal 2 14 2" xfId="608"/>
    <cellStyle name="Normal 2 15" xfId="33861"/>
    <cellStyle name="Normal 2 15 2" xfId="33863"/>
    <cellStyle name="Normal 2 16" xfId="33865"/>
    <cellStyle name="Normal 2 16 2" xfId="22693"/>
    <cellStyle name="Normal 2 17" xfId="33867"/>
    <cellStyle name="Normal 2 17 2" xfId="33869"/>
    <cellStyle name="Normal 2 18" xfId="33871"/>
    <cellStyle name="Normal 2 18 2" xfId="33873"/>
    <cellStyle name="Normal 2 19" xfId="14720"/>
    <cellStyle name="Normal 2 19 2" xfId="26920"/>
    <cellStyle name="Normal 2 19 3" xfId="24055"/>
    <cellStyle name="Normal 2 2" xfId="25"/>
    <cellStyle name="Normal 2 2 10" xfId="33875"/>
    <cellStyle name="Normal 2 2 10 2" xfId="33876"/>
    <cellStyle name="Normal 2 2 10 2 2" xfId="25300"/>
    <cellStyle name="Normal 2 2 10 3" xfId="33279"/>
    <cellStyle name="Normal 2 2 10 3 2" xfId="657"/>
    <cellStyle name="Normal 2 2 10 4" xfId="33281"/>
    <cellStyle name="Normal 2 2 10 4 2" xfId="33877"/>
    <cellStyle name="Normal 2 2 10 5" xfId="33283"/>
    <cellStyle name="Normal 2 2 10 6" xfId="33878"/>
    <cellStyle name="Normal 2 2 10_Sheet1" xfId="33879"/>
    <cellStyle name="Normal 2 2 11" xfId="33880"/>
    <cellStyle name="Normal 2 2 11 2" xfId="33881"/>
    <cellStyle name="Normal 2 2 12" xfId="33882"/>
    <cellStyle name="Normal 2 2 12 2" xfId="26533"/>
    <cellStyle name="Normal 2 2 13" xfId="33883"/>
    <cellStyle name="Normal 2 2 13 2" xfId="33135"/>
    <cellStyle name="Normal 2 2 14" xfId="11856"/>
    <cellStyle name="Normal 2 2 14 2" xfId="22078"/>
    <cellStyle name="Normal 2 2 15" xfId="33885"/>
    <cellStyle name="Normal 2 2 15 2" xfId="33886"/>
    <cellStyle name="Normal 2 2 16" xfId="24438"/>
    <cellStyle name="Normal 2 2 17" xfId="28300"/>
    <cellStyle name="Normal 2 2 18" xfId="33888"/>
    <cellStyle name="Normal 2 2 19" xfId="33890"/>
    <cellStyle name="Normal 2 2 2" xfId="15"/>
    <cellStyle name="Normal 2 2 2 2" xfId="406"/>
    <cellStyle name="Normal 2 2 2 2 10" xfId="479"/>
    <cellStyle name="Normal 2 2 2 2 2" xfId="33895"/>
    <cellStyle name="Normal 2 2 2 2 2 2" xfId="33896"/>
    <cellStyle name="Normal 2 2 2 2 2 2 2" xfId="33897"/>
    <cellStyle name="Normal 2 2 2 2 2 2 2 2" xfId="24725"/>
    <cellStyle name="Normal 2 2 2 2 2 2 2 2 2" xfId="24727"/>
    <cellStyle name="Normal 2 2 2 2 2 2 2 3" xfId="2105"/>
    <cellStyle name="Normal 2 2 2 2 2 2 3" xfId="33038"/>
    <cellStyle name="Normal 2 2 2 2 2 2 3 2" xfId="23722"/>
    <cellStyle name="Normal 2 2 2 2 2 2 4" xfId="33898"/>
    <cellStyle name="Normal 2 2 2 2 2 3" xfId="33900"/>
    <cellStyle name="Normal 2 2 2 2 2 3 2" xfId="33901"/>
    <cellStyle name="Normal 2 2 2 2 2 3 2 2" xfId="33902"/>
    <cellStyle name="Normal 2 2 2 2 2 3 3" xfId="33903"/>
    <cellStyle name="Normal 2 2 2 2 2 4" xfId="33905"/>
    <cellStyle name="Normal 2 2 2 2 2 4 2" xfId="33906"/>
    <cellStyle name="Normal 2 2 2 2 2 5" xfId="7529"/>
    <cellStyle name="Normal 2 2 2 2 2 5 2" xfId="33907"/>
    <cellStyle name="Normal 2 2 2 2 2 6" xfId="19871"/>
    <cellStyle name="Normal 2 2 2 2 2 7" xfId="33908"/>
    <cellStyle name="Normal 2 2 2 2 3" xfId="24338"/>
    <cellStyle name="Normal 2 2 2 2 3 2" xfId="24340"/>
    <cellStyle name="Normal 2 2 2 2 3 3" xfId="486"/>
    <cellStyle name="Normal 2 2 2 2 4" xfId="18848"/>
    <cellStyle name="Normal 2 2 2 2 4 2" xfId="18852"/>
    <cellStyle name="Normal 2 2 2 2 5" xfId="11668"/>
    <cellStyle name="Normal 2 2 2 2 5 2" xfId="482"/>
    <cellStyle name="Normal 2 2 2 2 5 2 2" xfId="33910"/>
    <cellStyle name="Normal 2 2 2 2 5 2 3" xfId="33909"/>
    <cellStyle name="Normal 2 2 2 2 5 3" xfId="33911"/>
    <cellStyle name="Normal 2 2 2 2 6" xfId="33912"/>
    <cellStyle name="Normal 2 2 2 2 6 2" xfId="33913"/>
    <cellStyle name="Normal 2 2 2 2 7" xfId="2718"/>
    <cellStyle name="Normal 2 2 2 2 8" xfId="33914"/>
    <cellStyle name="Normal 2 2 2 2 9" xfId="33893"/>
    <cellStyle name="Normal 2 2 2 3" xfId="16"/>
    <cellStyle name="Normal 2 2 2 3 2" xfId="12802"/>
    <cellStyle name="Normal 2 2 2 3 2 2" xfId="12807"/>
    <cellStyle name="Normal 2 2 2 3 2 2 2" xfId="3311"/>
    <cellStyle name="Normal 2 2 2 3 2 2 2 2" xfId="33916"/>
    <cellStyle name="Normal 2 2 2 3 2 2 3" xfId="27130"/>
    <cellStyle name="Normal 2 2 2 3 2 3" xfId="32879"/>
    <cellStyle name="Normal 2 2 2 3 2 3 2" xfId="3348"/>
    <cellStyle name="Normal 2 2 2 3 2 4" xfId="16649"/>
    <cellStyle name="Normal 2 2 2 3 3" xfId="19057"/>
    <cellStyle name="Normal 2 2 2 3 3 2" xfId="19060"/>
    <cellStyle name="Normal 2 2 2 3 3 2 2" xfId="33917"/>
    <cellStyle name="Normal 2 2 2 3 3 3" xfId="32885"/>
    <cellStyle name="Normal 2 2 2 3 4" xfId="19062"/>
    <cellStyle name="Normal 2 2 2 3 4 2" xfId="19064"/>
    <cellStyle name="Normal 2 2 2 3 5" xfId="12311"/>
    <cellStyle name="Normal 2 2 2 3 5 2" xfId="33918"/>
    <cellStyle name="Normal 2 2 2 3 6" xfId="33919"/>
    <cellStyle name="Normal 2 2 2 3 7" xfId="26956"/>
    <cellStyle name="Normal 2 2 2 3 8" xfId="12796"/>
    <cellStyle name="Normal 2 2 2 3 9" xfId="478"/>
    <cellStyle name="Normal 2 2 2 4" xfId="2007"/>
    <cellStyle name="Normal 2 2 2 4 2" xfId="33921"/>
    <cellStyle name="Normal 2 2 2 5" xfId="10818"/>
    <cellStyle name="Normal 2 2 2 5 2" xfId="28541"/>
    <cellStyle name="Normal 2 2 2 5 2 2" xfId="28543"/>
    <cellStyle name="Normal 2 2 2 5 3" xfId="10183"/>
    <cellStyle name="Normal 2 2 2 6" xfId="20681"/>
    <cellStyle name="Normal 2 2 2 6 2" xfId="28553"/>
    <cellStyle name="Normal 2 2 2 7" xfId="17441"/>
    <cellStyle name="Normal 2 2 2 8" xfId="33922"/>
    <cellStyle name="Normal 2 2 2 9" xfId="33891"/>
    <cellStyle name="Normal 2 2 20" xfId="33884"/>
    <cellStyle name="Normal 2 2 21" xfId="24439"/>
    <cellStyle name="Normal 2 2 22" xfId="28301"/>
    <cellStyle name="Normal 2 2 23" xfId="33887"/>
    <cellStyle name="Normal 2 2 24" xfId="33889"/>
    <cellStyle name="Normal 2 2 25" xfId="29689"/>
    <cellStyle name="Normal 2 2 26" xfId="29691"/>
    <cellStyle name="Normal 2 2 27" xfId="29694"/>
    <cellStyle name="Normal 2 2 28" xfId="493"/>
    <cellStyle name="Normal 2 2 29" xfId="33874"/>
    <cellStyle name="Normal 2 2 3" xfId="196"/>
    <cellStyle name="Normal 2 2 3 2" xfId="33082"/>
    <cellStyle name="Normal 2 2 3 2 2" xfId="33084"/>
    <cellStyle name="Normal 2 2 3 2 3" xfId="33923"/>
    <cellStyle name="Normal 2 2 3 3" xfId="33086"/>
    <cellStyle name="Normal 2 2 3 4" xfId="33088"/>
    <cellStyle name="Normal 2 2 3 5" xfId="5264"/>
    <cellStyle name="Normal 2 2 30" xfId="548"/>
    <cellStyle name="Normal 2 2 31" xfId="499"/>
    <cellStyle name="Normal 2 2 32" xfId="46146"/>
    <cellStyle name="Normal 2 2 33" xfId="46159"/>
    <cellStyle name="Normal 2 2 4" xfId="195"/>
    <cellStyle name="Normal 2 2 4 2" xfId="13519"/>
    <cellStyle name="Normal 2 2 4 2 2" xfId="33924"/>
    <cellStyle name="Normal 2 2 4 2 2 2" xfId="33925"/>
    <cellStyle name="Normal 2 2 4 2 2 2 2" xfId="2783"/>
    <cellStyle name="Normal 2 2 4 2 2 3" xfId="26147"/>
    <cellStyle name="Normal 2 2 4 2 3" xfId="20596"/>
    <cellStyle name="Normal 2 2 4 2 3 2" xfId="33926"/>
    <cellStyle name="Normal 2 2 4 2 4" xfId="20655"/>
    <cellStyle name="Normal 2 2 4 3" xfId="33927"/>
    <cellStyle name="Normal 2 2 4 3 2" xfId="33928"/>
    <cellStyle name="Normal 2 2 4 3 2 2" xfId="11904"/>
    <cellStyle name="Normal 2 2 4 3 3" xfId="8152"/>
    <cellStyle name="Normal 2 2 4 4" xfId="33929"/>
    <cellStyle name="Normal 2 2 4 5" xfId="13516"/>
    <cellStyle name="Normal 2 2 5" xfId="13522"/>
    <cellStyle name="Normal 2 2 5 2" xfId="13524"/>
    <cellStyle name="Normal 2 2 6" xfId="13527"/>
    <cellStyle name="Normal 2 2 6 2" xfId="33930"/>
    <cellStyle name="Normal 2 2 7" xfId="33931"/>
    <cellStyle name="Normal 2 2 7 2" xfId="33932"/>
    <cellStyle name="Normal 2 2 7 2 2" xfId="33933"/>
    <cellStyle name="Normal 2 2 7 3" xfId="33934"/>
    <cellStyle name="Normal 2 2 8" xfId="33935"/>
    <cellStyle name="Normal 2 2 8 2" xfId="32246"/>
    <cellStyle name="Normal 2 2 9" xfId="2573"/>
    <cellStyle name="Normal 2 2 9 2" xfId="3271"/>
    <cellStyle name="Normal 2 2_长珠兴调整分录" xfId="2488"/>
    <cellStyle name="Normal 2 20" xfId="33860"/>
    <cellStyle name="Normal 2 20 2" xfId="33862"/>
    <cellStyle name="Normal 2 21" xfId="33864"/>
    <cellStyle name="Normal 2 21 2" xfId="22694"/>
    <cellStyle name="Normal 2 22" xfId="33866"/>
    <cellStyle name="Normal 2 22 2" xfId="33868"/>
    <cellStyle name="Normal 2 23" xfId="517"/>
    <cellStyle name="Normal 2 23 2" xfId="33872"/>
    <cellStyle name="Normal 2 23 3" xfId="33870"/>
    <cellStyle name="Normal 2 24" xfId="14721"/>
    <cellStyle name="Normal 2 24 2" xfId="26921"/>
    <cellStyle name="Normal 2 25" xfId="9574"/>
    <cellStyle name="Normal 2 25 2" xfId="33937"/>
    <cellStyle name="Normal 2 26" xfId="468"/>
    <cellStyle name="Normal 2 26 2" xfId="33941"/>
    <cellStyle name="Normal 2 26 3" xfId="33939"/>
    <cellStyle name="Normal 2 27" xfId="32347"/>
    <cellStyle name="Normal 2 27 2" xfId="33943"/>
    <cellStyle name="Normal 2 28" xfId="25312"/>
    <cellStyle name="Normal 2 28 2" xfId="25317"/>
    <cellStyle name="Normal 2 29" xfId="17866"/>
    <cellStyle name="Normal 2 29 2" xfId="7452"/>
    <cellStyle name="Normal 2 3" xfId="197"/>
    <cellStyle name="Normal 2 3 12 3" xfId="477"/>
    <cellStyle name="Normal 2 3 2" xfId="408"/>
    <cellStyle name="Normal 2 3 2 2" xfId="442"/>
    <cellStyle name="Normal 2 3 2 2 2" xfId="719"/>
    <cellStyle name="Normal 2 3 2 3" xfId="13574"/>
    <cellStyle name="Normal 2 3 3" xfId="409"/>
    <cellStyle name="Normal 2 3 3 2" xfId="443"/>
    <cellStyle name="Normal 2 3 3 2 2" xfId="15739"/>
    <cellStyle name="Normal 2 3 3 3" xfId="480"/>
    <cellStyle name="Normal 2 3 4" xfId="410"/>
    <cellStyle name="Normal 2 3 4 2" xfId="453"/>
    <cellStyle name="Normal 2 3 4 3" xfId="33091"/>
    <cellStyle name="Normal 2 3 5" xfId="407"/>
    <cellStyle name="Normal 2 3 5 2" xfId="8123"/>
    <cellStyle name="Normal 2 3 6" xfId="441"/>
    <cellStyle name="Normal 2 3 6 2" xfId="33944"/>
    <cellStyle name="Normal 2 3 7" xfId="541"/>
    <cellStyle name="Normal 2 3_长珠兴调整分录" xfId="1936"/>
    <cellStyle name="Normal 2 30" xfId="9575"/>
    <cellStyle name="Normal 2 30 2" xfId="33936"/>
    <cellStyle name="Normal 2 31" xfId="33938"/>
    <cellStyle name="Normal 2 31 2" xfId="33940"/>
    <cellStyle name="Normal 2 32" xfId="32348"/>
    <cellStyle name="Normal 2 32 2" xfId="33942"/>
    <cellStyle name="Normal 2 33" xfId="25313"/>
    <cellStyle name="Normal 2 33 2" xfId="25318"/>
    <cellStyle name="Normal 2 34" xfId="17867"/>
    <cellStyle name="Normal 2 34 2" xfId="7453"/>
    <cellStyle name="Normal 2 35" xfId="5733"/>
    <cellStyle name="Normal 2 35 2" xfId="24909"/>
    <cellStyle name="Normal 2 36" xfId="33946"/>
    <cellStyle name="Normal 2 36 2" xfId="8969"/>
    <cellStyle name="Normal 2 37" xfId="11690"/>
    <cellStyle name="Normal 2 37 2" xfId="11693"/>
    <cellStyle name="Normal 2 38" xfId="33948"/>
    <cellStyle name="Normal 2 38 2" xfId="33949"/>
    <cellStyle name="Normal 2 39" xfId="4948"/>
    <cellStyle name="Normal 2 39 2" xfId="21381"/>
    <cellStyle name="Normal 2 4" xfId="404"/>
    <cellStyle name="Normal 2 4 2" xfId="411"/>
    <cellStyle name="Normal 2 4 2 2" xfId="33952"/>
    <cellStyle name="Normal 2 4 2 2 2" xfId="19816"/>
    <cellStyle name="Normal 2 4 2 2 2 2" xfId="19840"/>
    <cellStyle name="Normal 2 4 2 2 3" xfId="20156"/>
    <cellStyle name="Normal 2 4 2 3" xfId="33953"/>
    <cellStyle name="Normal 2 4 2 3 2" xfId="2709"/>
    <cellStyle name="Normal 2 4 2 4" xfId="33954"/>
    <cellStyle name="Normal 2 4 2 5" xfId="33951"/>
    <cellStyle name="Normal 2 4 3" xfId="434"/>
    <cellStyle name="Normal 2 4 3 2" xfId="33955"/>
    <cellStyle name="Normal 2 4 3 2 2" xfId="7996"/>
    <cellStyle name="Normal 2 4 3 3" xfId="33956"/>
    <cellStyle name="Normal 2 4 3 4" xfId="33093"/>
    <cellStyle name="Normal 2 4 4" xfId="33957"/>
    <cellStyle name="Normal 2 4 5" xfId="33958"/>
    <cellStyle name="Normal 2 4 6" xfId="33959"/>
    <cellStyle name="Normal 2 4 7" xfId="33950"/>
    <cellStyle name="Normal 2 4_长珠兴调整分录" xfId="19807"/>
    <cellStyle name="Normal 2 40" xfId="5734"/>
    <cellStyle name="Normal 2 40 2" xfId="24910"/>
    <cellStyle name="Normal 2 41" xfId="33945"/>
    <cellStyle name="Normal 2 42" xfId="11691"/>
    <cellStyle name="Normal 2 43" xfId="33947"/>
    <cellStyle name="Normal 2 44" xfId="4949"/>
    <cellStyle name="Normal 2 45" xfId="5736"/>
    <cellStyle name="Normal 2 46" xfId="17570"/>
    <cellStyle name="Normal 2 47" xfId="33961"/>
    <cellStyle name="Normal 2 48" xfId="33963"/>
    <cellStyle name="Normal 2 49" xfId="5109"/>
    <cellStyle name="Normal 2 5" xfId="438"/>
    <cellStyle name="Normal 2 5 2" xfId="33965"/>
    <cellStyle name="Normal 2 5 2 2" xfId="32593"/>
    <cellStyle name="Normal 2 5 3" xfId="33967"/>
    <cellStyle name="Normal 2 5 3 2" xfId="8786"/>
    <cellStyle name="Normal 2 5 4" xfId="33968"/>
    <cellStyle name="Normal 2 5 5" xfId="33969"/>
    <cellStyle name="Normal 2 5 6" xfId="16556"/>
    <cellStyle name="Normal 2 5 7" xfId="27341"/>
    <cellStyle name="Normal 2 5 8" xfId="33964"/>
    <cellStyle name="Normal 2 5_Sheet1" xfId="33970"/>
    <cellStyle name="Normal 2 50" xfId="5737"/>
    <cellStyle name="Normal 2 51" xfId="17571"/>
    <cellStyle name="Normal 2 52" xfId="33960"/>
    <cellStyle name="Normal 2 53" xfId="33962"/>
    <cellStyle name="Normal 2 54" xfId="8122"/>
    <cellStyle name="Normal 2 55" xfId="563"/>
    <cellStyle name="Normal 2 56" xfId="523"/>
    <cellStyle name="Normal 2 57" xfId="46081"/>
    <cellStyle name="Normal 2 58" xfId="46086"/>
    <cellStyle name="Normal 2 59" xfId="473"/>
    <cellStyle name="Normal 2 6" xfId="6369"/>
    <cellStyle name="Normal 2 6 2" xfId="33971"/>
    <cellStyle name="Normal 2 6 3" xfId="33769"/>
    <cellStyle name="Normal 2 60" xfId="46091"/>
    <cellStyle name="Normal 2 61" xfId="46101"/>
    <cellStyle name="Normal 2 62" xfId="46103"/>
    <cellStyle name="Normal 2 63" xfId="46110"/>
    <cellStyle name="Normal 2 64" xfId="46119"/>
    <cellStyle name="Normal 2 65" xfId="46131"/>
    <cellStyle name="Normal 2 66" xfId="46139"/>
    <cellStyle name="Normal 2 67" xfId="46140"/>
    <cellStyle name="Normal 2 68" xfId="46150"/>
    <cellStyle name="Normal 2 69" xfId="46153"/>
    <cellStyle name="Normal 2 7" xfId="33972"/>
    <cellStyle name="Normal 2 7 2" xfId="5758"/>
    <cellStyle name="Normal 2 7 3" xfId="33771"/>
    <cellStyle name="Normal 2 8" xfId="33973"/>
    <cellStyle name="Normal 2 8 2" xfId="31675"/>
    <cellStyle name="Normal 2 8 3" xfId="15774"/>
    <cellStyle name="Normal 2 9" xfId="33974"/>
    <cellStyle name="Normal 2 9 2" xfId="1451"/>
    <cellStyle name="Normal 2 9 2 2 2" xfId="519"/>
    <cellStyle name="Normal 2 9 3" xfId="1312"/>
    <cellStyle name="Normal 2_Sheet1" xfId="33975"/>
    <cellStyle name="Normal 20" xfId="46041"/>
    <cellStyle name="Normal 21" xfId="3038"/>
    <cellStyle name="Normal 22" xfId="46044"/>
    <cellStyle name="Normal 22 2" xfId="2950"/>
    <cellStyle name="Normal 22 2 2" xfId="19231"/>
    <cellStyle name="Normal 22 3" xfId="33976"/>
    <cellStyle name="Normal 22 3 2" xfId="33977"/>
    <cellStyle name="Normal 23" xfId="46047"/>
    <cellStyle name="Normal 24" xfId="46049"/>
    <cellStyle name="Normal 25" xfId="46052"/>
    <cellStyle name="Normal 26" xfId="521"/>
    <cellStyle name="Normal 27" xfId="46064"/>
    <cellStyle name="Normal 28" xfId="46083"/>
    <cellStyle name="Normal 29" xfId="46088"/>
    <cellStyle name="Normal 3" xfId="7"/>
    <cellStyle name="Normal 3 10" xfId="24989"/>
    <cellStyle name="Normal 3 10 2" xfId="24994"/>
    <cellStyle name="Normal 3 10 3" xfId="24998"/>
    <cellStyle name="Normal 3 11" xfId="3730"/>
    <cellStyle name="Normal 3 11 2" xfId="28387"/>
    <cellStyle name="Normal 3 12" xfId="25728"/>
    <cellStyle name="Normal 3 12 2" xfId="33978"/>
    <cellStyle name="Normal 3 13" xfId="33979"/>
    <cellStyle name="Normal 3 13 2" xfId="8170"/>
    <cellStyle name="Normal 3 14" xfId="22858"/>
    <cellStyle name="Normal 3 14 2" xfId="33980"/>
    <cellStyle name="Normal 3 15" xfId="1377"/>
    <cellStyle name="Normal 3 15 2" xfId="3691"/>
    <cellStyle name="Normal 3 16" xfId="22738"/>
    <cellStyle name="Normal 3 16 2" xfId="22742"/>
    <cellStyle name="Normal 3 17" xfId="8366"/>
    <cellStyle name="Normal 3 17 2" xfId="32637"/>
    <cellStyle name="Normal 3 18" xfId="5426"/>
    <cellStyle name="Normal 3 18 2" xfId="13464"/>
    <cellStyle name="Normal 3 19" xfId="33982"/>
    <cellStyle name="Normal 3 19 2" xfId="8951"/>
    <cellStyle name="Normal 3 2" xfId="199"/>
    <cellStyle name="Normal 3 2 2" xfId="384"/>
    <cellStyle name="Normal 3 2 2 2" xfId="444"/>
    <cellStyle name="Normal 3 2 2 3" xfId="33984"/>
    <cellStyle name="Normal 3 2 3" xfId="413"/>
    <cellStyle name="Normal 3 2 3 2" xfId="7294"/>
    <cellStyle name="Normal 3 2 4" xfId="439"/>
    <cellStyle name="Normal 3 2 4 2" xfId="33983"/>
    <cellStyle name="Normal 3 2 5" xfId="547"/>
    <cellStyle name="Normal 3 2 6" xfId="513"/>
    <cellStyle name="Normal 3 20" xfId="1376"/>
    <cellStyle name="Normal 3 20 2" xfId="3690"/>
    <cellStyle name="Normal 3 21" xfId="22739"/>
    <cellStyle name="Normal 3 21 2" xfId="22743"/>
    <cellStyle name="Normal 3 22" xfId="8367"/>
    <cellStyle name="Normal 3 22 2" xfId="32638"/>
    <cellStyle name="Normal 3 23" xfId="5427"/>
    <cellStyle name="Normal 3 23 2" xfId="13465"/>
    <cellStyle name="Normal 3 24" xfId="33981"/>
    <cellStyle name="Normal 3 24 2" xfId="8952"/>
    <cellStyle name="Normal 3 25" xfId="33986"/>
    <cellStyle name="Normal 3 25 2" xfId="32733"/>
    <cellStyle name="Normal 3 26" xfId="33988"/>
    <cellStyle name="Normal 3 26 2" xfId="33990"/>
    <cellStyle name="Normal 3 27" xfId="5831"/>
    <cellStyle name="Normal 3 27 2" xfId="33992"/>
    <cellStyle name="Normal 3 28" xfId="5433"/>
    <cellStyle name="Normal 3 28 2" xfId="33994"/>
    <cellStyle name="Normal 3 29" xfId="33996"/>
    <cellStyle name="Normal 3 29 2" xfId="23091"/>
    <cellStyle name="Normal 3 3" xfId="200"/>
    <cellStyle name="Normal 3 3 2" xfId="414"/>
    <cellStyle name="Normal 3 3 2 2" xfId="34000"/>
    <cellStyle name="Normal 3 3 3" xfId="445"/>
    <cellStyle name="Normal 3 3 3 2" xfId="30100"/>
    <cellStyle name="Normal 3 3 4" xfId="33998"/>
    <cellStyle name="Normal 3 30" xfId="33985"/>
    <cellStyle name="Normal 3 30 2" xfId="32734"/>
    <cellStyle name="Normal 3 31" xfId="33987"/>
    <cellStyle name="Normal 3 31 2" xfId="33989"/>
    <cellStyle name="Normal 3 32" xfId="5832"/>
    <cellStyle name="Normal 3 32 2" xfId="33991"/>
    <cellStyle name="Normal 3 33" xfId="5434"/>
    <cellStyle name="Normal 3 33 2" xfId="33993"/>
    <cellStyle name="Normal 3 34" xfId="33995"/>
    <cellStyle name="Normal 3 34 2" xfId="23092"/>
    <cellStyle name="Normal 3 35" xfId="26198"/>
    <cellStyle name="Normal 3 36" xfId="15051"/>
    <cellStyle name="Normal 3 37" xfId="32058"/>
    <cellStyle name="Normal 3 38" xfId="5440"/>
    <cellStyle name="Normal 3 39" xfId="18685"/>
    <cellStyle name="Normal 3 4" xfId="198"/>
    <cellStyle name="Normal 3 4 2" xfId="34004"/>
    <cellStyle name="Normal 3 4 3" xfId="30406"/>
    <cellStyle name="Normal 3 4 4" xfId="34002"/>
    <cellStyle name="Normal 3 40" xfId="18983"/>
    <cellStyle name="Normal 3 41" xfId="565"/>
    <cellStyle name="Normal 3 42" xfId="525"/>
    <cellStyle name="Normal 3 43" xfId="46084"/>
    <cellStyle name="Normal 3 44" xfId="475"/>
    <cellStyle name="Normal 3 45" xfId="46094"/>
    <cellStyle name="Normal 3 46" xfId="46155"/>
    <cellStyle name="Normal 3 5" xfId="412"/>
    <cellStyle name="Normal 3 5 2" xfId="22753"/>
    <cellStyle name="Normal 3 5 3" xfId="30692"/>
    <cellStyle name="Normal 3 5 4" xfId="22750"/>
    <cellStyle name="Normal 3 6" xfId="458"/>
    <cellStyle name="Normal 3 6 2" xfId="26732"/>
    <cellStyle name="Normal 3 6 3" xfId="30978"/>
    <cellStyle name="Normal 3 6 4" xfId="12411"/>
    <cellStyle name="Normal 3 7" xfId="33151"/>
    <cellStyle name="Normal 3 7 2" xfId="33154"/>
    <cellStyle name="Normal 3 7 3" xfId="31278"/>
    <cellStyle name="Normal 3 8" xfId="15018"/>
    <cellStyle name="Normal 3 8 2" xfId="15022"/>
    <cellStyle name="Normal 3 8 3" xfId="31556"/>
    <cellStyle name="Normal 3 9" xfId="15024"/>
    <cellStyle name="Normal 3 9 2" xfId="15026"/>
    <cellStyle name="Normal 3 9 3" xfId="34005"/>
    <cellStyle name="Normal 3_Sheet1" xfId="34007"/>
    <cellStyle name="Normal 30" xfId="46089"/>
    <cellStyle name="Normal 31" xfId="46095"/>
    <cellStyle name="Normal 32" xfId="46098"/>
    <cellStyle name="Normal 33" xfId="46104"/>
    <cellStyle name="Normal 34" xfId="46111"/>
    <cellStyle name="Normal 35" xfId="46121"/>
    <cellStyle name="Normal 36" xfId="46127"/>
    <cellStyle name="Normal 37" xfId="46134"/>
    <cellStyle name="Normal 38" xfId="46143"/>
    <cellStyle name="Normal 39" xfId="46148"/>
    <cellStyle name="Normal 4" xfId="33"/>
    <cellStyle name="Normal 4 10" xfId="3093"/>
    <cellStyle name="Normal 4 10 2" xfId="12704"/>
    <cellStyle name="Normal 4 11" xfId="13312"/>
    <cellStyle name="Normal 4 11 2" xfId="13321"/>
    <cellStyle name="Normal 4 12" xfId="22003"/>
    <cellStyle name="Normal 4 13" xfId="29139"/>
    <cellStyle name="Normal 4 14" xfId="29141"/>
    <cellStyle name="Normal 4 15" xfId="25683"/>
    <cellStyle name="Normal 4 16" xfId="566"/>
    <cellStyle name="Normal 4 17" xfId="527"/>
    <cellStyle name="Normal 4 18" xfId="46085"/>
    <cellStyle name="Normal 4 19" xfId="487"/>
    <cellStyle name="Normal 4 2" xfId="416"/>
    <cellStyle name="Normal 4 2 2" xfId="417"/>
    <cellStyle name="Normal 4 2 2 2" xfId="8430"/>
    <cellStyle name="Normal 4 2 3" xfId="446"/>
    <cellStyle name="Normal 4 2 3 2" xfId="17715"/>
    <cellStyle name="Normal 4 2 4" xfId="8428"/>
    <cellStyle name="Normal 4 2 5" xfId="545"/>
    <cellStyle name="Normal 4 2 6" xfId="511"/>
    <cellStyle name="Normal 4 3" xfId="418"/>
    <cellStyle name="Normal 4 3 2" xfId="447"/>
    <cellStyle name="Normal 4 3 2 2" xfId="2764"/>
    <cellStyle name="Normal 4 3 3" xfId="23869"/>
    <cellStyle name="Normal 4 3 4" xfId="23867"/>
    <cellStyle name="Normal 4 4" xfId="415"/>
    <cellStyle name="Normal 4 4 2" xfId="22781"/>
    <cellStyle name="Normal 4 4 3" xfId="24080"/>
    <cellStyle name="Normal 4 5" xfId="464"/>
    <cellStyle name="Normal 4 5 2" xfId="34009"/>
    <cellStyle name="Normal 4 5 3" xfId="34008"/>
    <cellStyle name="Normal 4 6" xfId="5990"/>
    <cellStyle name="Normal 4 6 2" xfId="34010"/>
    <cellStyle name="Normal 4 7" xfId="34011"/>
    <cellStyle name="Normal 4 7 2" xfId="34012"/>
    <cellStyle name="Normal 4 8" xfId="34013"/>
    <cellStyle name="Normal 4 8 2" xfId="25021"/>
    <cellStyle name="Normal 4 9" xfId="34014"/>
    <cellStyle name="Normal 4 9 2" xfId="6841"/>
    <cellStyle name="Normal 4_Sheet1" xfId="21252"/>
    <cellStyle name="Normal 40" xfId="46151"/>
    <cellStyle name="Normal 41" xfId="46152"/>
    <cellStyle name="Normal 42" xfId="46154"/>
    <cellStyle name="Normal 43" xfId="46163"/>
    <cellStyle name="Normal 5" xfId="32"/>
    <cellStyle name="Normal 5 10" xfId="34016"/>
    <cellStyle name="Normal 5 10 2" xfId="34017"/>
    <cellStyle name="Normal 5 11" xfId="34018"/>
    <cellStyle name="Normal 5 11 2" xfId="22049"/>
    <cellStyle name="Normal 5 12" xfId="34019"/>
    <cellStyle name="Normal 5 12 2" xfId="34020"/>
    <cellStyle name="Normal 5 13" xfId="34021"/>
    <cellStyle name="Normal 5 13 2" xfId="34022"/>
    <cellStyle name="Normal 5 14" xfId="34023"/>
    <cellStyle name="Normal 5 14 2" xfId="34024"/>
    <cellStyle name="Normal 5 14 4" xfId="518"/>
    <cellStyle name="Normal 5 15" xfId="24973"/>
    <cellStyle name="Normal 5 15 2" xfId="24976"/>
    <cellStyle name="Normal 5 16" xfId="5752"/>
    <cellStyle name="Normal 5 16 2" xfId="34026"/>
    <cellStyle name="Normal 5 17" xfId="34028"/>
    <cellStyle name="Normal 5 17 2" xfId="24529"/>
    <cellStyle name="Normal 5 18" xfId="31019"/>
    <cellStyle name="Normal 5 18 2" xfId="31022"/>
    <cellStyle name="Normal 5 19" xfId="29055"/>
    <cellStyle name="Normal 5 19 2" xfId="34030"/>
    <cellStyle name="Normal 5 2" xfId="420"/>
    <cellStyle name="Normal 5 2 2" xfId="34032"/>
    <cellStyle name="Normal 5 2 3" xfId="34031"/>
    <cellStyle name="Normal 5 2 4" xfId="549"/>
    <cellStyle name="Normal 5 20" xfId="24974"/>
    <cellStyle name="Normal 5 20 2" xfId="24977"/>
    <cellStyle name="Normal 5 21" xfId="5753"/>
    <cellStyle name="Normal 5 21 2" xfId="34025"/>
    <cellStyle name="Normal 5 22" xfId="34027"/>
    <cellStyle name="Normal 5 22 2" xfId="24530"/>
    <cellStyle name="Normal 5 23" xfId="31020"/>
    <cellStyle name="Normal 5 23 2" xfId="31023"/>
    <cellStyle name="Normal 5 24" xfId="29056"/>
    <cellStyle name="Normal 5 24 2" xfId="34029"/>
    <cellStyle name="Normal 5 25" xfId="31025"/>
    <cellStyle name="Normal 5 25 2" xfId="34034"/>
    <cellStyle name="Normal 5 26" xfId="34036"/>
    <cellStyle name="Normal 5 26 2" xfId="28706"/>
    <cellStyle name="Normal 5 27" xfId="34038"/>
    <cellStyle name="Normal 5 27 2" xfId="34040"/>
    <cellStyle name="Normal 5 28" xfId="34042"/>
    <cellStyle name="Normal 5 28 2" xfId="34044"/>
    <cellStyle name="Normal 5 29" xfId="21347"/>
    <cellStyle name="Normal 5 29 2" xfId="34046"/>
    <cellStyle name="Normal 5 3" xfId="419"/>
    <cellStyle name="Normal 5 3 2" xfId="12166"/>
    <cellStyle name="Normal 5 3 3" xfId="34047"/>
    <cellStyle name="Normal 5 30" xfId="31026"/>
    <cellStyle name="Normal 5 30 2" xfId="34033"/>
    <cellStyle name="Normal 5 31" xfId="34035"/>
    <cellStyle name="Normal 5 31 2" xfId="28707"/>
    <cellStyle name="Normal 5 32" xfId="34037"/>
    <cellStyle name="Normal 5 32 2" xfId="34039"/>
    <cellStyle name="Normal 5 33" xfId="34041"/>
    <cellStyle name="Normal 5 33 2" xfId="34043"/>
    <cellStyle name="Normal 5 34" xfId="21348"/>
    <cellStyle name="Normal 5 34 2" xfId="34045"/>
    <cellStyle name="Normal 5 35" xfId="22911"/>
    <cellStyle name="Normal 5 36" xfId="12490"/>
    <cellStyle name="Normal 5 37" xfId="34048"/>
    <cellStyle name="Normal 5 38" xfId="34049"/>
    <cellStyle name="Normal 5 39" xfId="34015"/>
    <cellStyle name="Normal 5 4" xfId="34050"/>
    <cellStyle name="Normal 5 4 2" xfId="34051"/>
    <cellStyle name="Normal 5 40" xfId="529"/>
    <cellStyle name="Normal 5 41" xfId="488"/>
    <cellStyle name="Normal 5 5" xfId="20950"/>
    <cellStyle name="Normal 5 5 2" xfId="20958"/>
    <cellStyle name="Normal 5 6" xfId="5992"/>
    <cellStyle name="Normal 5 6 2" xfId="31935"/>
    <cellStyle name="Normal 5 7" xfId="34052"/>
    <cellStyle name="Normal 5 7 2" xfId="31938"/>
    <cellStyle name="Normal 5 8" xfId="34053"/>
    <cellStyle name="Normal 5 8 2" xfId="9672"/>
    <cellStyle name="Normal 5 9" xfId="34054"/>
    <cellStyle name="Normal 5 9 2" xfId="34055"/>
    <cellStyle name="Normal 5_长珠兴调整分录" xfId="28489"/>
    <cellStyle name="Normal 6" xfId="373"/>
    <cellStyle name="Normal 6 10" xfId="17524"/>
    <cellStyle name="Normal 6 10 2" xfId="17683"/>
    <cellStyle name="Normal 6 11" xfId="17526"/>
    <cellStyle name="Normal 6 11 2" xfId="34057"/>
    <cellStyle name="Normal 6 12" xfId="34058"/>
    <cellStyle name="Normal 6 12 2" xfId="34059"/>
    <cellStyle name="Normal 6 13" xfId="1290"/>
    <cellStyle name="Normal 6 13 2" xfId="21330"/>
    <cellStyle name="Normal 6 14" xfId="2768"/>
    <cellStyle name="Normal 6 14 2" xfId="34060"/>
    <cellStyle name="Normal 6 15" xfId="12620"/>
    <cellStyle name="Normal 6 15 2" xfId="27047"/>
    <cellStyle name="Normal 6 16" xfId="9509"/>
    <cellStyle name="Normal 6 16 2" xfId="28608"/>
    <cellStyle name="Normal 6 17" xfId="23029"/>
    <cellStyle name="Normal 6 17 2" xfId="34062"/>
    <cellStyle name="Normal 6 18" xfId="28613"/>
    <cellStyle name="Normal 6 18 2" xfId="32927"/>
    <cellStyle name="Normal 6 19" xfId="28617"/>
    <cellStyle name="Normal 6 19 2" xfId="34064"/>
    <cellStyle name="Normal 6 2" xfId="435"/>
    <cellStyle name="Normal 6 2 2" xfId="29449"/>
    <cellStyle name="Normal 6 2 3" xfId="30602"/>
    <cellStyle name="Normal 6 2 4" xfId="504"/>
    <cellStyle name="Normal 6 20" xfId="12621"/>
    <cellStyle name="Normal 6 20 2" xfId="27048"/>
    <cellStyle name="Normal 6 21" xfId="9510"/>
    <cellStyle name="Normal 6 21 2" xfId="28609"/>
    <cellStyle name="Normal 6 22" xfId="23030"/>
    <cellStyle name="Normal 6 22 2" xfId="34061"/>
    <cellStyle name="Normal 6 23" xfId="28614"/>
    <cellStyle name="Normal 6 23 2" xfId="32928"/>
    <cellStyle name="Normal 6 24" xfId="28618"/>
    <cellStyle name="Normal 6 24 2" xfId="34063"/>
    <cellStyle name="Normal 6 25" xfId="32446"/>
    <cellStyle name="Normal 6 25 2" xfId="32449"/>
    <cellStyle name="Normal 6 26" xfId="10453"/>
    <cellStyle name="Normal 6 26 2" xfId="10457"/>
    <cellStyle name="Normal 6 27" xfId="10461"/>
    <cellStyle name="Normal 6 27 2" xfId="10465"/>
    <cellStyle name="Normal 6 28" xfId="27426"/>
    <cellStyle name="Normal 6 28 2" xfId="27546"/>
    <cellStyle name="Normal 6 29" xfId="17876"/>
    <cellStyle name="Normal 6 29 2" xfId="34066"/>
    <cellStyle name="Normal 6 3" xfId="508"/>
    <cellStyle name="Normal 6 3 2" xfId="19990"/>
    <cellStyle name="Normal 6 3 3" xfId="30604"/>
    <cellStyle name="Normal 6 30" xfId="32447"/>
    <cellStyle name="Normal 6 30 2" xfId="32450"/>
    <cellStyle name="Normal 6 31" xfId="10454"/>
    <cellStyle name="Normal 6 31 2" xfId="10458"/>
    <cellStyle name="Normal 6 32" xfId="10462"/>
    <cellStyle name="Normal 6 32 2" xfId="10466"/>
    <cellStyle name="Normal 6 33" xfId="27427"/>
    <cellStyle name="Normal 6 33 2" xfId="27547"/>
    <cellStyle name="Normal 6 34" xfId="17877"/>
    <cellStyle name="Normal 6 34 2" xfId="34065"/>
    <cellStyle name="Normal 6 35" xfId="7770"/>
    <cellStyle name="Normal 6 35 2" xfId="34067"/>
    <cellStyle name="Normal 6 36" xfId="24628"/>
    <cellStyle name="Normal 6 37" xfId="24630"/>
    <cellStyle name="Normal 6 38" xfId="34056"/>
    <cellStyle name="Normal 6 39" xfId="551"/>
    <cellStyle name="Normal 6 4" xfId="30606"/>
    <cellStyle name="Normal 6 4 2" xfId="34068"/>
    <cellStyle name="Normal 6 40" xfId="492"/>
    <cellStyle name="Normal 6 41" xfId="46112"/>
    <cellStyle name="Normal 6 5" xfId="4152"/>
    <cellStyle name="Normal 6 5 2" xfId="31944"/>
    <cellStyle name="Normal 6 6" xfId="34069"/>
    <cellStyle name="Normal 6 6 2" xfId="34070"/>
    <cellStyle name="Normal 6 7" xfId="34071"/>
    <cellStyle name="Normal 6 7 2" xfId="32264"/>
    <cellStyle name="Normal 6 8" xfId="34072"/>
    <cellStyle name="Normal 6 8 2" xfId="34073"/>
    <cellStyle name="Normal 6 9" xfId="34074"/>
    <cellStyle name="Normal 6 9 2" xfId="34075"/>
    <cellStyle name="Normal 7" xfId="381"/>
    <cellStyle name="Normal 7 10" xfId="13011"/>
    <cellStyle name="Normal 7 11" xfId="46160"/>
    <cellStyle name="Normal 7 2" xfId="421"/>
    <cellStyle name="Normal 7 2 2" xfId="13027"/>
    <cellStyle name="Normal 7 2 3" xfId="13024"/>
    <cellStyle name="Normal 7 3" xfId="13031"/>
    <cellStyle name="Normal 7 3 2" xfId="24792"/>
    <cellStyle name="Normal 7 4" xfId="28832"/>
    <cellStyle name="Normal 7 4 2" xfId="8164"/>
    <cellStyle name="Normal 7 5" xfId="19783"/>
    <cellStyle name="Normal 7 5 2" xfId="15839"/>
    <cellStyle name="Normal 7 6" xfId="34076"/>
    <cellStyle name="Normal 7 7" xfId="34077"/>
    <cellStyle name="Normal 7 8" xfId="8770"/>
    <cellStyle name="Normal 7 9" xfId="34078"/>
    <cellStyle name="Normal 8" xfId="34079"/>
    <cellStyle name="Normal 8 10" xfId="29534"/>
    <cellStyle name="Normal 8 11" xfId="46158"/>
    <cellStyle name="Normal 8 2" xfId="28842"/>
    <cellStyle name="Normal 8 2 2" xfId="4016"/>
    <cellStyle name="Normal 8 3" xfId="29593"/>
    <cellStyle name="Normal 8 3 2" xfId="20337"/>
    <cellStyle name="Normal 8 4" xfId="15661"/>
    <cellStyle name="Normal 8 4 2" xfId="16493"/>
    <cellStyle name="Normal 8 5" xfId="29599"/>
    <cellStyle name="Normal 8 5 2" xfId="29601"/>
    <cellStyle name="Normal 8 6" xfId="29605"/>
    <cellStyle name="Normal 8 6 2" xfId="29607"/>
    <cellStyle name="Normal 8 7" xfId="29613"/>
    <cellStyle name="Normal 8 7 2" xfId="29616"/>
    <cellStyle name="Normal 8 8" xfId="29619"/>
    <cellStyle name="Normal 8 8 2" xfId="29621"/>
    <cellStyle name="Normal 8 9" xfId="26245"/>
    <cellStyle name="Normal 9" xfId="34080"/>
    <cellStyle name="Normal 9 2" xfId="29645"/>
    <cellStyle name="Normal 9 2 2" xfId="27823"/>
    <cellStyle name="Normal 9 3" xfId="18753"/>
    <cellStyle name="Normal 9 3 2" xfId="29647"/>
    <cellStyle name="Normal 9 4" xfId="3262"/>
    <cellStyle name="Normal 9 4 2" xfId="34081"/>
    <cellStyle name="Normal 9 5" xfId="29649"/>
    <cellStyle name="Normal 9 5 2" xfId="34082"/>
    <cellStyle name="Normal 9 6" xfId="34083"/>
    <cellStyle name="Normal 9 6 2" xfId="34084"/>
    <cellStyle name="Normal 9 7" xfId="34085"/>
    <cellStyle name="Normal 9 7 2" xfId="34087"/>
    <cellStyle name="Normal 9 8" xfId="34088"/>
    <cellStyle name="Normal 9 8 2" xfId="34089"/>
    <cellStyle name="Normal 94" xfId="497"/>
    <cellStyle name="Normal 94 2" xfId="514"/>
    <cellStyle name="Normal 94 2 2" xfId="546"/>
    <cellStyle name="Normal 94 3" xfId="568"/>
    <cellStyle name="Normal 94 4" xfId="537"/>
    <cellStyle name="Normale_Foglio1" xfId="34090"/>
    <cellStyle name="Normalny_Arkusz1" xfId="20053"/>
    <cellStyle name="NormalX" xfId="34092"/>
    <cellStyle name="NormalX 2" xfId="34094"/>
    <cellStyle name="NormalX 2 2" xfId="31525"/>
    <cellStyle name="NormalX 2 3" xfId="31529"/>
    <cellStyle name="NormalX 3" xfId="29839"/>
    <cellStyle name="NormalX 4" xfId="22118"/>
    <cellStyle name="Note 10" xfId="34095"/>
    <cellStyle name="Note 11" xfId="15968"/>
    <cellStyle name="Note 2" xfId="6562"/>
    <cellStyle name="Note 2 2" xfId="15834"/>
    <cellStyle name="Note 2 3" xfId="25196"/>
    <cellStyle name="Note 2 3 2" xfId="32220"/>
    <cellStyle name="Note 2 3 2 2" xfId="11465"/>
    <cellStyle name="Note 2 3 2 2 2" xfId="11468"/>
    <cellStyle name="Note 2 3 2 2 3" xfId="31924"/>
    <cellStyle name="Note 2 3 2 2 4" xfId="34096"/>
    <cellStyle name="Note 2 3 2 3" xfId="34098"/>
    <cellStyle name="Note 2 3 2 3 2" xfId="21275"/>
    <cellStyle name="Note 2 3 2 3 3" xfId="21279"/>
    <cellStyle name="Note 2 3 2 3 4" xfId="21281"/>
    <cellStyle name="Note 2 3 2 4" xfId="34099"/>
    <cellStyle name="Note 2 3 2 4 2" xfId="31976"/>
    <cellStyle name="Note 2 3 2 4 3" xfId="9313"/>
    <cellStyle name="Note 2 3 2 4 4" xfId="34100"/>
    <cellStyle name="Note 2 3 2 5" xfId="34101"/>
    <cellStyle name="Note 2 3 2 5 2" xfId="34102"/>
    <cellStyle name="Note 2 3 2 5 3" xfId="34103"/>
    <cellStyle name="Note 2 3 2 5 4" xfId="34104"/>
    <cellStyle name="Note 2 3 2 6" xfId="34105"/>
    <cellStyle name="Note 2 3 2 7" xfId="21042"/>
    <cellStyle name="Note 2 3 3" xfId="5656"/>
    <cellStyle name="Note 2 3 3 2" xfId="34106"/>
    <cellStyle name="Note 2 3 3 3" xfId="34107"/>
    <cellStyle name="Note 2 3 3 4" xfId="34108"/>
    <cellStyle name="Note 2 3 4" xfId="34109"/>
    <cellStyle name="Note 2 3 4 2" xfId="34110"/>
    <cellStyle name="Note 2 3 4 3" xfId="34111"/>
    <cellStyle name="Note 2 3 4 4" xfId="34112"/>
    <cellStyle name="Note 2 3 5" xfId="34113"/>
    <cellStyle name="Note 2 3 5 2" xfId="30993"/>
    <cellStyle name="Note 2 3 5 3" xfId="30995"/>
    <cellStyle name="Note 2 3 5 4" xfId="26529"/>
    <cellStyle name="Note 2 3 6" xfId="34114"/>
    <cellStyle name="Note 2 3 6 2" xfId="17347"/>
    <cellStyle name="Note 2 3 6 3" xfId="11094"/>
    <cellStyle name="Note 2 3 6 4" xfId="26559"/>
    <cellStyle name="Note 2 3 7" xfId="34115"/>
    <cellStyle name="Note 2 3 7 2" xfId="34116"/>
    <cellStyle name="Note 2 3 7 3" xfId="24273"/>
    <cellStyle name="Note 2 3 7 4" xfId="34117"/>
    <cellStyle name="Note 2 3 8" xfId="34118"/>
    <cellStyle name="Note 2 3 9" xfId="34119"/>
    <cellStyle name="Note 3" xfId="34120"/>
    <cellStyle name="Note 3 2" xfId="27690"/>
    <cellStyle name="Note 3 2 2" xfId="27692"/>
    <cellStyle name="Note 3 2 3" xfId="13789"/>
    <cellStyle name="Note 3 2 4" xfId="27697"/>
    <cellStyle name="Note 3 3" xfId="1463"/>
    <cellStyle name="Note 3 3 2" xfId="9534"/>
    <cellStyle name="Note 3 3 3" xfId="16992"/>
    <cellStyle name="Note 3 3 4" xfId="11973"/>
    <cellStyle name="Note 3 4" xfId="27703"/>
    <cellStyle name="Note 3 4 2" xfId="27707"/>
    <cellStyle name="Note 3 4 3" xfId="27709"/>
    <cellStyle name="Note 3 4 4" xfId="34121"/>
    <cellStyle name="Note 3 5" xfId="27712"/>
    <cellStyle name="Note 3 5 2" xfId="27714"/>
    <cellStyle name="Note 3 5 3" xfId="27716"/>
    <cellStyle name="Note 3 5 4" xfId="16900"/>
    <cellStyle name="Note 3 6" xfId="27718"/>
    <cellStyle name="Note 3 7" xfId="12718"/>
    <cellStyle name="Note 4" xfId="34122"/>
    <cellStyle name="Note 4 2" xfId="8961"/>
    <cellStyle name="Note 4 3" xfId="16519"/>
    <cellStyle name="Note 4 4" xfId="28440"/>
    <cellStyle name="Note 5" xfId="31240"/>
    <cellStyle name="Note 5 2" xfId="31242"/>
    <cellStyle name="Note 5 3" xfId="31243"/>
    <cellStyle name="Note 5 4" xfId="34125"/>
    <cellStyle name="Note 6" xfId="31247"/>
    <cellStyle name="Note 6 2" xfId="32198"/>
    <cellStyle name="Note 6 3" xfId="4114"/>
    <cellStyle name="Note 6 4" xfId="6996"/>
    <cellStyle name="Note 7" xfId="31249"/>
    <cellStyle name="Note 7 2" xfId="12025"/>
    <cellStyle name="Note 7 3" xfId="34126"/>
    <cellStyle name="Note 7 4" xfId="34127"/>
    <cellStyle name="Note 8" xfId="34128"/>
    <cellStyle name="Note 8 2" xfId="28034"/>
    <cellStyle name="Note 8 3" xfId="28044"/>
    <cellStyle name="Note 8 4" xfId="28049"/>
    <cellStyle name="Note 9" xfId="34129"/>
    <cellStyle name="Ø›ŽÅ [0]_06" xfId="21907"/>
    <cellStyle name="Ø›ŽÅ[0]_cashflow" xfId="19337"/>
    <cellStyle name="Ø›ŽÅ_06" xfId="1349"/>
    <cellStyle name="Ò»°ã_ˆó±í¸½±í" xfId="24655"/>
    <cellStyle name="ØÅ [0]_06" xfId="34130"/>
    <cellStyle name="ØÅ[0]_cashflow" xfId="1097"/>
    <cellStyle name="ØÅ_06" xfId="34131"/>
    <cellStyle name="ºÃ" xfId="34133"/>
    <cellStyle name="ºÃ 10" xfId="16361"/>
    <cellStyle name="ºÃ 11" xfId="23619"/>
    <cellStyle name="ºÃ 12" xfId="26039"/>
    <cellStyle name="ºÃ 13" xfId="27346"/>
    <cellStyle name="ºÃ 14" xfId="27349"/>
    <cellStyle name="ºÃ 15" xfId="16405"/>
    <cellStyle name="ºÃ 16" xfId="32026"/>
    <cellStyle name="ºÃ 17" xfId="34134"/>
    <cellStyle name="ºÃ 18" xfId="11727"/>
    <cellStyle name="ºÃ 19" xfId="22771"/>
    <cellStyle name="ºÃ 2" xfId="26906"/>
    <cellStyle name="ºÃ 3" xfId="34135"/>
    <cellStyle name="ºÃ 4" xfId="34136"/>
    <cellStyle name="ºÃ 5" xfId="32557"/>
    <cellStyle name="ºÃ 6" xfId="26299"/>
    <cellStyle name="ºÃ 7" xfId="26303"/>
    <cellStyle name="ºÃ 8" xfId="32575"/>
    <cellStyle name="ºÃ 9" xfId="32577"/>
    <cellStyle name="Œ…‹æØ‚è [0.00]_laroux" xfId="34137"/>
    <cellStyle name="Œ…‹æØ‚è_laroux" xfId="26350"/>
    <cellStyle name="øFòé_BS9701-3" xfId="25303"/>
    <cellStyle name="oft Excel]_x000a__x000d_Comment=open=/f を指定すると、ユーザー定義関数を関数貼り付けの一覧に登録することができます。_x000a__x000d_Maximized" xfId="34138"/>
    <cellStyle name="oft Excel]_x000a__x000d_Comment=open=/f を指定すると、ユーザー定義関数を関数貼り付けの一覧に登録することができます。_x000a__x000d_Maximized 2" xfId="34139"/>
    <cellStyle name="oft Excel]_x000a__x000d_Comment=open=/f を指定すると、ユーザー定義関数を関数貼り付けの一覧に登録することができます。_x000a__x000d_Maximized 3" xfId="34140"/>
    <cellStyle name="oft Excel]_x000a__x000d_Comment=open=/f を指定すると、ユーザー定義関数を関数貼り付けの一覧に登録することができます。_x000a__x000d_Maximized 4" xfId="34141"/>
    <cellStyle name="oft Excel]_x000a__x000d_Comment=open=/f を指定すると、ユーザー定義関数を関数貼り付けの一覧に登録することができます。_x000a__x000d_Maximized 5" xfId="7948"/>
    <cellStyle name="oft Excel]_x000d__x000a_Comment=open=/f ‚ðw’è‚·‚é‚ÆAƒ†[ƒU[’è‹`ŠÖ”‚ðŠÖ”“\‚è•t‚¯‚Ìˆê——‚É“o˜^‚·‚é‚±‚Æ‚ª‚Å‚«‚Ü‚·B_x000d__x000a_Maximized" xfId="34142"/>
    <cellStyle name="oft Excel]_x000d__x000a_Comment=open=/f ‚ðw’è‚·‚é‚ÆAƒ†[ƒU[’è‹`ŠÖ”‚ðŠÖ”“\‚è•t‚¯‚Ìˆê——‚É“o˜^‚·‚é‚±‚Æ‚ª‚Å‚«‚Ü‚·B_x000d__x000a_Maximized 2" xfId="34143"/>
    <cellStyle name="oft Excel]_x000d__x000a_Comment=open=/f ‚ðw’è‚·‚é‚ÆAƒ†[ƒU[’è‹`ŠÖ”‚ðŠÖ”“\‚è•t‚¯‚Ìˆê——‚É“o˜^‚·‚é‚±‚Æ‚ª‚Å‚«‚Ü‚·B_x000d__x000a_Maximized 3" xfId="34144"/>
    <cellStyle name="oft Excel]_x000d__x000a_Comment=open=/f ‚ðw’è‚·‚é‚ÆAƒ†[ƒU[’è‹`ŠÖ”‚ðŠÖ”“\‚è•t‚¯‚Ìˆê——‚É“o˜^‚·‚é‚±‚Æ‚ª‚Å‚«‚Ü‚·B_x000d__x000a_Maximized 4" xfId="25816"/>
    <cellStyle name="oft Excel]_x000d__x000a_Comment=open=/f ‚ðw’è‚·‚é‚ÆAƒ†[ƒU[’è‹`ŠÖ”‚ðŠÖ”“\‚è•t‚¯‚Ìˆê——‚É“o˜^‚·‚é‚±‚Æ‚ª‚Å‚«‚Ü‚·B_x000d__x000a_Maximized 5" xfId="12250"/>
    <cellStyle name="oft Excel]_x000d__x000a_Options5=1667_x000d__x000a_MRUFuncs=102,5,59,11,56,27,167,144,1,4_x000d__x000a_StickyPtX=269_x000d__x000a_StickyPtY=274_x000d__x000a_Pos=92,88,544,320_x000d_" xfId="20077"/>
    <cellStyle name="oft Excel]_x000d__x000a_Options5=1667_x000d__x000a_MRUFuncs=102,5,59,11,56,27,167,144,1,4_x000d__x000a_StickyPtX=269_x000d__x000a_StickyPtY=274_x000d__x000a_Pos=92,88,544,320_x000d_ 2" xfId="20081"/>
    <cellStyle name="oft Excel]_x000d__x000a_Options5=1667_x000d__x000a_MRUFuncs=102,5,59,11,56,27,167,144,1,4_x000d__x000a_StickyPtX=269_x000d__x000a_StickyPtY=274_x000d__x000a_Pos=92,88,544,320_x000d_ 3" xfId="20086"/>
    <cellStyle name="oft Excel]_x000d__x000a_Options5=1667_x000d__x000a_MRUFuncs=102,5,59,11,56,27,167,144,1,4_x000d__x000a_StickyPtX=269_x000d__x000a_StickyPtY=274_x000d__x000a_Pos=92,88,544,320_x000d_ 4" xfId="25545"/>
    <cellStyle name="oft Excel]_x000d__x000a_Options5=1667_x000d__x000a_MRUFuncs=102,5,59,11,56,27,167,144,1,4_x000d__x000a_StickyPtX=269_x000d__x000a_StickyPtY=274_x000d__x000a_Pos=92,88,544,320_x000d_ 5" xfId="25547"/>
    <cellStyle name="øj‚¾?_BS9701-3" xfId="28325"/>
    <cellStyle name="ÒÑ·ÃÎÊµÄ³¬Á´½Ó" xfId="19780"/>
    <cellStyle name="ÒÑ·ÃÎÊµÄ³¬Á´½Ó 2" xfId="17393"/>
    <cellStyle name="ÒÑ·ÃÎÊµÄ³¬Á´½Ó 3" xfId="34145"/>
    <cellStyle name="ºó¼Ì³¬¼¶Á´½Ó" xfId="34146"/>
    <cellStyle name="ºó¼Ì³¬¼¶Á´½Ó 10" xfId="34147"/>
    <cellStyle name="ºó¼Ì³¬¼¶Á´½Ó 10 2" xfId="34148"/>
    <cellStyle name="ºó¼Ì³¬¼¶Á´½Ó 11" xfId="34149"/>
    <cellStyle name="ºó¼Ì³¬¼¶Á´½Ó 11 2" xfId="34150"/>
    <cellStyle name="ºó¼Ì³¬¼¶Á´½Ó 12" xfId="27013"/>
    <cellStyle name="ºó¼Ì³¬¼¶Á´½Ó 12 2" xfId="5062"/>
    <cellStyle name="ºó¼Ì³¬¼¶Á´½Ó 13" xfId="34151"/>
    <cellStyle name="ºó¼Ì³¬¼¶Á´½Ó 13 2" xfId="34152"/>
    <cellStyle name="ºó¼Ì³¬¼¶Á´½Ó 14" xfId="5310"/>
    <cellStyle name="ºó¼Ì³¬¼¶Á´½Ó 14 2" xfId="34153"/>
    <cellStyle name="ºó¼Ì³¬¼¶Á´½Ó 15" xfId="34155"/>
    <cellStyle name="ºó¼Ì³¬¼¶Á´½Ó 15 2" xfId="27418"/>
    <cellStyle name="ºó¼Ì³¬¼¶Á´½Ó 16" xfId="34157"/>
    <cellStyle name="ºó¼Ì³¬¼¶Á´½Ó 16 2" xfId="34159"/>
    <cellStyle name="ºó¼Ì³¬¼¶Á´½Ó 17" xfId="21360"/>
    <cellStyle name="ºó¼Ì³¬¼¶Á´½Ó 17 2" xfId="21364"/>
    <cellStyle name="ºó¼Ì³¬¼¶Á´½Ó 18" xfId="20881"/>
    <cellStyle name="ºó¼Ì³¬¼¶Á´½Ó 18 2" xfId="20887"/>
    <cellStyle name="ºó¼Ì³¬¼¶Á´½Ó 19" xfId="5313"/>
    <cellStyle name="ºó¼Ì³¬¼¶Á´½Ó 19 2" xfId="21690"/>
    <cellStyle name="ºó¼Ì³¬¼¶Á´½Ó 2" xfId="28722"/>
    <cellStyle name="ºó¼Ì³¬¼¶Á´½Ó 2 10" xfId="28536"/>
    <cellStyle name="ºó¼Ì³¬¼¶Á´½Ó 2 10 2" xfId="34160"/>
    <cellStyle name="ºó¼Ì³¬¼¶Á´½Ó 2 11" xfId="28539"/>
    <cellStyle name="ºó¼Ì³¬¼¶Á´½Ó 2 11 2" xfId="34162"/>
    <cellStyle name="ºó¼Ì³¬¼¶Á´½Ó 2 12" xfId="10908"/>
    <cellStyle name="ºó¼Ì³¬¼¶Á´½Ó 2 12 2" xfId="34163"/>
    <cellStyle name="ºó¼Ì³¬¼¶Á´½Ó 2 13" xfId="34164"/>
    <cellStyle name="ºó¼Ì³¬¼¶Á´½Ó 2 13 2" xfId="34165"/>
    <cellStyle name="ºó¼Ì³¬¼¶Á´½Ó 2 14" xfId="14137"/>
    <cellStyle name="ºó¼Ì³¬¼¶Á´½Ó 2 14 2" xfId="14139"/>
    <cellStyle name="ºó¼Ì³¬¼¶Á´½Ó 2 15" xfId="14141"/>
    <cellStyle name="ºó¼Ì³¬¼¶Á´½Ó 2 15 2" xfId="14144"/>
    <cellStyle name="ºó¼Ì³¬¼¶Á´½Ó 2 16" xfId="14147"/>
    <cellStyle name="ºó¼Ì³¬¼¶Á´½Ó 2 16 2" xfId="2370"/>
    <cellStyle name="ºó¼Ì³¬¼¶Á´½Ó 2 17" xfId="34167"/>
    <cellStyle name="ºó¼Ì³¬¼¶Á´½Ó 2 17 2" xfId="34169"/>
    <cellStyle name="ºó¼Ì³¬¼¶Á´½Ó 2 18" xfId="34171"/>
    <cellStyle name="ºó¼Ì³¬¼¶Á´½Ó 2 18 2" xfId="8481"/>
    <cellStyle name="ºó¼Ì³¬¼¶Á´½Ó 2 19" xfId="24846"/>
    <cellStyle name="ºó¼Ì³¬¼¶Á´½Ó 2 19 2" xfId="24850"/>
    <cellStyle name="ºó¼Ì³¬¼¶Á´½Ó 2 2" xfId="34172"/>
    <cellStyle name="ºó¼Ì³¬¼¶Á´½Ó 2 2 2" xfId="34173"/>
    <cellStyle name="ºó¼Ì³¬¼¶Á´½Ó 2 2 2 2" xfId="34174"/>
    <cellStyle name="ºó¼Ì³¬¼¶Á´½Ó 2 2 2 2 2" xfId="34175"/>
    <cellStyle name="ºó¼Ì³¬¼¶Á´½Ó 2 2 2 3" xfId="34176"/>
    <cellStyle name="ºó¼Ì³¬¼¶Á´½Ó 2 2 3" xfId="30638"/>
    <cellStyle name="ºó¼Ì³¬¼¶Á´½Ó 2 2 3 2" xfId="34177"/>
    <cellStyle name="ºó¼Ì³¬¼¶Á´½Ó 2 2 4" xfId="30640"/>
    <cellStyle name="ºó¼Ì³¬¼¶Á´½Ó 2 2 4 2" xfId="33659"/>
    <cellStyle name="ºó¼Ì³¬¼¶Á´½Ó 2 2 5" xfId="16591"/>
    <cellStyle name="ºó¼Ì³¬¼¶Á´½Ó 2 2 5 2" xfId="34178"/>
    <cellStyle name="ºó¼Ì³¬¼¶Á´½Ó 2 2 6" xfId="27742"/>
    <cellStyle name="ºó¼Ì³¬¼¶Á´½Ó 2 2 6 2" xfId="27745"/>
    <cellStyle name="ºó¼Ì³¬¼¶Á´½Ó 2 2 7" xfId="8746"/>
    <cellStyle name="ºó¼Ì³¬¼¶Á´½Ó 2 2 8" xfId="27750"/>
    <cellStyle name="ºó¼Ì³¬¼¶Á´½Ó 2 20" xfId="14142"/>
    <cellStyle name="ºó¼Ì³¬¼¶Á´½Ó 2 20 2" xfId="14145"/>
    <cellStyle name="ºó¼Ì³¬¼¶Á´½Ó 2 21" xfId="14148"/>
    <cellStyle name="ºó¼Ì³¬¼¶Á´½Ó 2 21 2" xfId="2369"/>
    <cellStyle name="ºó¼Ì³¬¼¶Á´½Ó 2 22" xfId="34166"/>
    <cellStyle name="ºó¼Ì³¬¼¶Á´½Ó 2 22 2" xfId="34168"/>
    <cellStyle name="ºó¼Ì³¬¼¶Á´½Ó 2 23" xfId="34170"/>
    <cellStyle name="ºó¼Ì³¬¼¶Á´½Ó 2 23 2" xfId="8482"/>
    <cellStyle name="ºó¼Ì³¬¼¶Á´½Ó 2 24" xfId="24847"/>
    <cellStyle name="ºó¼Ì³¬¼¶Á´½Ó 2 24 2" xfId="24851"/>
    <cellStyle name="ºó¼Ì³¬¼¶Á´½Ó 2 25" xfId="34180"/>
    <cellStyle name="ºó¼Ì³¬¼¶Á´½Ó 2 25 2" xfId="10270"/>
    <cellStyle name="ºó¼Ì³¬¼¶Á´½Ó 2 26" xfId="34182"/>
    <cellStyle name="ºó¼Ì³¬¼¶Á´½Ó 2 26 2" xfId="32357"/>
    <cellStyle name="ºó¼Ì³¬¼¶Á´½Ó 2 27" xfId="4033"/>
    <cellStyle name="ºó¼Ì³¬¼¶Á´½Ó 2 27 2" xfId="24713"/>
    <cellStyle name="ºó¼Ì³¬¼¶Á´½Ó 2 28" xfId="26207"/>
    <cellStyle name="ºó¼Ì³¬¼¶Á´½Ó 2 28 2" xfId="27071"/>
    <cellStyle name="ºó¼Ì³¬¼¶Á´½Ó 2 29" xfId="9217"/>
    <cellStyle name="ºó¼Ì³¬¼¶Á´½Ó 2 29 2" xfId="9220"/>
    <cellStyle name="ºó¼Ì³¬¼¶Á´½Ó 2 3" xfId="34183"/>
    <cellStyle name="ºó¼Ì³¬¼¶Á´½Ó 2 3 2" xfId="7566"/>
    <cellStyle name="ºó¼Ì³¬¼¶Á´½Ó 2 3 2 2" xfId="7287"/>
    <cellStyle name="ºó¼Ì³¬¼¶Á´½Ó 2 3 3" xfId="6961"/>
    <cellStyle name="ºó¼Ì³¬¼¶Á´½Ó 2 3 3 2" xfId="34184"/>
    <cellStyle name="ºó¼Ì³¬¼¶Á´½Ó 2 3 4" xfId="18893"/>
    <cellStyle name="ºó¼Ì³¬¼¶Á´½Ó 2 3 5" xfId="16598"/>
    <cellStyle name="ºó¼Ì³¬¼¶Á´½Ó 2 30" xfId="34179"/>
    <cellStyle name="ºó¼Ì³¬¼¶Á´½Ó 2 30 2" xfId="10271"/>
    <cellStyle name="ºó¼Ì³¬¼¶Á´½Ó 2 31" xfId="34181"/>
    <cellStyle name="ºó¼Ì³¬¼¶Á´½Ó 2 31 2" xfId="32358"/>
    <cellStyle name="ºó¼Ì³¬¼¶Á´½Ó 2 32" xfId="4032"/>
    <cellStyle name="ºó¼Ì³¬¼¶Á´½Ó 2 32 2" xfId="24714"/>
    <cellStyle name="ºó¼Ì³¬¼¶Á´½Ó 2 33" xfId="26208"/>
    <cellStyle name="ºó¼Ì³¬¼¶Á´½Ó 2 33 2" xfId="27072"/>
    <cellStyle name="ºó¼Ì³¬¼¶Á´½Ó 2 34" xfId="9218"/>
    <cellStyle name="ºó¼Ì³¬¼¶Á´½Ó 2 34 2" xfId="9221"/>
    <cellStyle name="ºó¼Ì³¬¼¶Á´½Ó 2 34 2 2" xfId="34185"/>
    <cellStyle name="ºó¼Ì³¬¼¶Á´½Ó 2 34 3" xfId="34186"/>
    <cellStyle name="ºó¼Ì³¬¼¶Á´½Ó 2 35" xfId="8724"/>
    <cellStyle name="ºó¼Ì³¬¼¶Á´½Ó 2 35 2" xfId="11728"/>
    <cellStyle name="ºó¼Ì³¬¼¶Á´½Ó 2 36" xfId="11730"/>
    <cellStyle name="ºó¼Ì³¬¼¶Á´½Ó 2 37" xfId="11411"/>
    <cellStyle name="ºó¼Ì³¬¼¶Á´½Ó 2 37 2" xfId="11413"/>
    <cellStyle name="ºó¼Ì³¬¼¶Á´½Ó 2 4" xfId="17212"/>
    <cellStyle name="ºó¼Ì³¬¼¶Á´½Ó 2 4 2" xfId="34187"/>
    <cellStyle name="ºó¼Ì³¬¼¶Á´½Ó 2 4 2 2" xfId="34188"/>
    <cellStyle name="ºó¼Ì³¬¼¶Á´½Ó 2 4 3" xfId="6966"/>
    <cellStyle name="ºó¼Ì³¬¼¶Á´½Ó 2 4 3 2" xfId="27608"/>
    <cellStyle name="ºó¼Ì³¬¼¶Á´½Ó 2 4 4" xfId="20991"/>
    <cellStyle name="ºó¼Ì³¬¼¶Á´½Ó 2 4 5" xfId="34190"/>
    <cellStyle name="ºó¼Ì³¬¼¶Á´½Ó 2 5" xfId="6743"/>
    <cellStyle name="ºó¼Ì³¬¼¶Á´½Ó 2 5 2" xfId="29310"/>
    <cellStyle name="ºó¼Ì³¬¼¶Á´½Ó 2 5 2 2" xfId="29312"/>
    <cellStyle name="ºó¼Ì³¬¼¶Á´½Ó 2 5 3" xfId="29314"/>
    <cellStyle name="ºó¼Ì³¬¼¶Á´½Ó 2 5 3 2" xfId="34191"/>
    <cellStyle name="ºó¼Ì³¬¼¶Á´½Ó 2 5 4" xfId="29316"/>
    <cellStyle name="ºó¼Ì³¬¼¶Á´½Ó 2 5 5" xfId="7984"/>
    <cellStyle name="ºó¼Ì³¬¼¶Á´½Ó 2 6" xfId="27416"/>
    <cellStyle name="ºó¼Ì³¬¼¶Á´½Ó 2 6 2" xfId="29320"/>
    <cellStyle name="ºó¼Ì³¬¼¶Á´½Ó 2 6 2 2" xfId="33724"/>
    <cellStyle name="ºó¼Ì³¬¼¶Á´½Ó 2 6 3" xfId="19757"/>
    <cellStyle name="ºó¼Ì³¬¼¶Á´½Ó 2 6 3 2" xfId="33733"/>
    <cellStyle name="ºó¼Ì³¬¼¶Á´½Ó 2 6 4" xfId="33736"/>
    <cellStyle name="ºó¼Ì³¬¼¶Á´½Ó 2 6 5" xfId="25122"/>
    <cellStyle name="ºó¼Ì³¬¼¶Á´½Ó 2 7" xfId="29322"/>
    <cellStyle name="ºó¼Ì³¬¼¶Á´½Ó 2 7 2" xfId="6285"/>
    <cellStyle name="ºó¼Ì³¬¼¶Á´½Ó 2 7 2 2" xfId="34192"/>
    <cellStyle name="ºó¼Ì³¬¼¶Á´½Ó 2 7 3" xfId="12645"/>
    <cellStyle name="ºó¼Ì³¬¼¶Á´½Ó 2 7 3 2" xfId="12650"/>
    <cellStyle name="ºó¼Ì³¬¼¶Á´½Ó 2 7 4" xfId="34193"/>
    <cellStyle name="ºó¼Ì³¬¼¶Á´½Ó 2 7 5" xfId="34194"/>
    <cellStyle name="ºó¼Ì³¬¼¶Á´½Ó 2 8" xfId="5787"/>
    <cellStyle name="ºó¼Ì³¬¼¶Á´½Ó 2 8 2" xfId="26218"/>
    <cellStyle name="ºó¼Ì³¬¼¶Á´½Ó 2 8 2 2" xfId="34195"/>
    <cellStyle name="ºó¼Ì³¬¼¶Á´½Ó 2 8 3" xfId="34196"/>
    <cellStyle name="ºó¼Ì³¬¼¶Á´½Ó 2 8 3 2" xfId="34197"/>
    <cellStyle name="ºó¼Ì³¬¼¶Á´½Ó 2 8 4" xfId="8896"/>
    <cellStyle name="ºó¼Ì³¬¼¶Á´½Ó 2 8 5" xfId="5339"/>
    <cellStyle name="ºó¼Ì³¬¼¶Á´½Ó 2 9" xfId="29325"/>
    <cellStyle name="ºó¼Ì³¬¼¶Á´½Ó 2 9 2" xfId="30803"/>
    <cellStyle name="ºó¼Ì³¬¼¶Á´½Ó 2 9 2 2" xfId="30805"/>
    <cellStyle name="ºó¼Ì³¬¼¶Á´½Ó 2 9 3" xfId="30807"/>
    <cellStyle name="ºó¼Ì³¬¼¶Á´½Ó 2 9 3 2" xfId="27441"/>
    <cellStyle name="ºó¼Ì³¬¼¶Á´½Ó 2 9 4" xfId="5924"/>
    <cellStyle name="ºó¼Ì³¬¼¶Á´½Ó 2 9 5" xfId="34198"/>
    <cellStyle name="ºó¼Ì³¬¼¶Á´½Ó 2_Sheet3" xfId="34199"/>
    <cellStyle name="ºó¼Ì³¬¼¶Á´½Ó 20" xfId="34154"/>
    <cellStyle name="ºó¼Ì³¬¼¶Á´½Ó 20 2" xfId="27419"/>
    <cellStyle name="ºó¼Ì³¬¼¶Á´½Ó 21" xfId="34156"/>
    <cellStyle name="ºó¼Ì³¬¼¶Á´½Ó 21 2" xfId="34158"/>
    <cellStyle name="ºó¼Ì³¬¼¶Á´½Ó 22" xfId="21361"/>
    <cellStyle name="ºó¼Ì³¬¼¶Á´½Ó 22 2" xfId="21365"/>
    <cellStyle name="ºó¼Ì³¬¼¶Á´½Ó 23" xfId="20882"/>
    <cellStyle name="ºó¼Ì³¬¼¶Á´½Ó 23 2" xfId="20888"/>
    <cellStyle name="ºó¼Ì³¬¼¶Á´½Ó 24" xfId="5314"/>
    <cellStyle name="ºó¼Ì³¬¼¶Á´½Ó 24 2" xfId="21691"/>
    <cellStyle name="ºó¼Ì³¬¼¶Á´½Ó 25" xfId="31493"/>
    <cellStyle name="ºó¼Ì³¬¼¶Á´½Ó 25 2" xfId="6332"/>
    <cellStyle name="ºó¼Ì³¬¼¶Á´½Ó 26" xfId="31496"/>
    <cellStyle name="ºó¼Ì³¬¼¶Á´½Ó 26 2" xfId="4774"/>
    <cellStyle name="ºó¼Ì³¬¼¶Á´½Ó 27" xfId="19544"/>
    <cellStyle name="ºó¼Ì³¬¼¶Á´½Ó 27 2" xfId="22554"/>
    <cellStyle name="ºó¼Ì³¬¼¶Á´½Ó 28" xfId="31499"/>
    <cellStyle name="ºó¼Ì³¬¼¶Á´½Ó 28 2" xfId="10197"/>
    <cellStyle name="ºó¼Ì³¬¼¶Á´½Ó 29" xfId="5316"/>
    <cellStyle name="ºó¼Ì³¬¼¶Á´½Ó 29 2" xfId="14615"/>
    <cellStyle name="ºó¼Ì³¬¼¶Á´½Ó 3" xfId="34200"/>
    <cellStyle name="ºó¼Ì³¬¼¶Á´½Ó 3 2" xfId="24603"/>
    <cellStyle name="ºó¼Ì³¬¼¶Á´½Ó 3 3" xfId="33666"/>
    <cellStyle name="ºó¼Ì³¬¼¶Á´½Ó 3 3 2" xfId="11449"/>
    <cellStyle name="ºó¼Ì³¬¼¶Á´½Ó 3 4" xfId="17216"/>
    <cellStyle name="ºó¼Ì³¬¼¶Á´½Ó 30" xfId="31494"/>
    <cellStyle name="ºó¼Ì³¬¼¶Á´½Ó 30 2" xfId="6333"/>
    <cellStyle name="ºó¼Ì³¬¼¶Á´½Ó 31" xfId="31497"/>
    <cellStyle name="ºó¼Ì³¬¼¶Á´½Ó 31 2" xfId="4775"/>
    <cellStyle name="ºó¼Ì³¬¼¶Á´½Ó 32" xfId="19545"/>
    <cellStyle name="ºó¼Ì³¬¼¶Á´½Ó 32 2" xfId="22555"/>
    <cellStyle name="ºó¼Ì³¬¼¶Á´½Ó 33" xfId="31500"/>
    <cellStyle name="ºó¼Ì³¬¼¶Á´½Ó 33 2" xfId="10198"/>
    <cellStyle name="ºó¼Ì³¬¼¶Á´½Ó 34" xfId="5317"/>
    <cellStyle name="ºó¼Ì³¬¼¶Á´½Ó 34 2" xfId="14616"/>
    <cellStyle name="ºó¼Ì³¬¼¶Á´½Ó 35" xfId="26695"/>
    <cellStyle name="ºó¼Ì³¬¼¶Á´½Ó 35 2" xfId="14589"/>
    <cellStyle name="ºó¼Ì³¬¼¶Á´½Ó 35 2 2" xfId="14591"/>
    <cellStyle name="ºó¼Ì³¬¼¶Á´½Ó 35 3" xfId="14593"/>
    <cellStyle name="ºó¼Ì³¬¼¶Á´½Ó 36" xfId="34202"/>
    <cellStyle name="ºó¼Ì³¬¼¶Á´½Ó 36 2" xfId="32377"/>
    <cellStyle name="ºó¼Ì³¬¼¶Á´½Ó 37" xfId="34204"/>
    <cellStyle name="ºó¼Ì³¬¼¶Á´½Ó 37 2" xfId="13053"/>
    <cellStyle name="ºó¼Ì³¬¼¶Á´½Ó 38" xfId="32841"/>
    <cellStyle name="ºó¼Ì³¬¼¶Á´½Ó 38 2" xfId="2898"/>
    <cellStyle name="ºó¼Ì³¬¼¶Á´½Ó 39" xfId="5322"/>
    <cellStyle name="ºó¼Ì³¬¼¶Á´½Ó 4" xfId="34205"/>
    <cellStyle name="ºó¼Ì³¬¼¶Á´½Ó 4 2" xfId="26321"/>
    <cellStyle name="ºó¼Ì³¬¼¶Á´½Ó 4 2 2" xfId="34206"/>
    <cellStyle name="ºó¼Ì³¬¼¶Á´½Ó 4 2 2 2" xfId="28605"/>
    <cellStyle name="ºó¼Ì³¬¼¶Á´½Ó 4 2 3" xfId="34207"/>
    <cellStyle name="ºó¼Ì³¬¼¶Á´½Ó 4 3" xfId="34208"/>
    <cellStyle name="ºó¼Ì³¬¼¶Á´½Ó 4 3 2" xfId="34209"/>
    <cellStyle name="ºó¼Ì³¬¼¶Á´½Ó 4 4" xfId="34210"/>
    <cellStyle name="ºó¼Ì³¬¼¶Á´½Ó 4 4 2" xfId="34211"/>
    <cellStyle name="ºó¼Ì³¬¼¶Á´½Ó 4 5" xfId="6802"/>
    <cellStyle name="ºó¼Ì³¬¼¶Á´½Ó 4 6" xfId="29334"/>
    <cellStyle name="ºó¼Ì³¬¼¶Á´½Ó 4 6 2" xfId="13125"/>
    <cellStyle name="ºó¼Ì³¬¼¶Á´½Ó 4 7" xfId="29336"/>
    <cellStyle name="ºó¼Ì³¬¼¶Á´½Ó 4_长珠兴调整分录" xfId="7785"/>
    <cellStyle name="ºó¼Ì³¬¼¶Á´½Ó 40" xfId="26696"/>
    <cellStyle name="ºó¼Ì³¬¼¶Á´½Ó 41" xfId="34201"/>
    <cellStyle name="ºó¼Ì³¬¼¶Á´½Ó 42" xfId="34203"/>
    <cellStyle name="ºó¼Ì³¬¼¶Á´½Ó 5" xfId="9599"/>
    <cellStyle name="ºó¼Ì³¬¼¶Á´½Ó 5 2" xfId="8185"/>
    <cellStyle name="ºó¼Ì³¬¼¶Á´½Ó 5 3" xfId="34212"/>
    <cellStyle name="ºó¼Ì³¬¼¶Á´½Ó 5 3 2" xfId="15782"/>
    <cellStyle name="ºó¼Ì³¬¼¶Á´½Ó 5 4" xfId="34213"/>
    <cellStyle name="ºó¼Ì³¬¼¶Á´½Ó 6" xfId="34214"/>
    <cellStyle name="ºó¼Ì³¬¼¶Á´½Ó 6 2" xfId="26229"/>
    <cellStyle name="ºó¼Ì³¬¼¶Á´½Ó 6 3" xfId="27729"/>
    <cellStyle name="ºó¼Ì³¬¼¶Á´½Ó 6 3 2" xfId="27732"/>
    <cellStyle name="ºó¼Ì³¬¼¶Á´½Ó 6 4" xfId="27735"/>
    <cellStyle name="ºó¼Ì³¬¼¶Á´½Ó 7" xfId="16589"/>
    <cellStyle name="ºó¼Ì³¬¼¶Á´½Ó 7 2" xfId="16592"/>
    <cellStyle name="ºó¼Ì³¬¼¶Á´½Ó 7 3" xfId="27743"/>
    <cellStyle name="ºó¼Ì³¬¼¶Á´½Ó 7 3 2" xfId="27746"/>
    <cellStyle name="ºó¼Ì³¬¼¶Á´½Ó 7 4" xfId="8747"/>
    <cellStyle name="ºó¼Ì³¬¼¶Á´½Ó 8" xfId="16595"/>
    <cellStyle name="ºó¼Ì³¬¼¶Á´½Ó 8 2" xfId="16599"/>
    <cellStyle name="ºó¼Ì³¬¼¶Á´½Ó 8 3" xfId="18895"/>
    <cellStyle name="ºó¼Ì³¬¼¶Á´½Ó 8 3 2" xfId="34215"/>
    <cellStyle name="ºó¼Ì³¬¼¶Á´½Ó 8 4" xfId="34216"/>
    <cellStyle name="ºó¼Ì³¬¼¶Á´½Ó 9" xfId="16601"/>
    <cellStyle name="ºó¼Ì³¬¼¶Á´½Ó 9 2" xfId="34189"/>
    <cellStyle name="ºó¼Ì³¬¼¶Á´½Ó 9 3" xfId="34217"/>
    <cellStyle name="ºó¼Ì³¬¼¶Á´½Ó 9 3 2" xfId="25037"/>
    <cellStyle name="ºó¼Ì³¬¼¶Á´½Ó 9 4" xfId="34218"/>
    <cellStyle name="Output 10" xfId="3897"/>
    <cellStyle name="Output 2" xfId="3912"/>
    <cellStyle name="Output 2 2" xfId="21859"/>
    <cellStyle name="Output 2 3" xfId="8378"/>
    <cellStyle name="Output 2 3 2" xfId="34219"/>
    <cellStyle name="Output 2 3 2 2" xfId="24928"/>
    <cellStyle name="Output 2 3 2 2 2" xfId="26607"/>
    <cellStyle name="Output 2 3 2 2 3" xfId="34220"/>
    <cellStyle name="Output 2 3 2 2 4" xfId="34221"/>
    <cellStyle name="Output 2 3 2 3" xfId="34222"/>
    <cellStyle name="Output 2 3 2 3 2" xfId="34223"/>
    <cellStyle name="Output 2 3 2 3 3" xfId="34224"/>
    <cellStyle name="Output 2 3 2 3 4" xfId="34226"/>
    <cellStyle name="Output 2 3 2 4" xfId="28211"/>
    <cellStyle name="Output 2 3 2 4 2" xfId="10443"/>
    <cellStyle name="Output 2 3 2 4 3" xfId="18127"/>
    <cellStyle name="Output 2 3 2 4 4" xfId="34227"/>
    <cellStyle name="Output 2 3 2 5" xfId="34228"/>
    <cellStyle name="Output 2 3 2 5 2" xfId="20660"/>
    <cellStyle name="Output 2 3 2 5 3" xfId="34229"/>
    <cellStyle name="Output 2 3 2 5 4" xfId="23920"/>
    <cellStyle name="Output 2 3 2 6" xfId="34230"/>
    <cellStyle name="Output 2 3 3" xfId="26293"/>
    <cellStyle name="Output 2 3 3 2" xfId="17169"/>
    <cellStyle name="Output 2 3 3 3" xfId="17171"/>
    <cellStyle name="Output 2 3 3 4" xfId="17173"/>
    <cellStyle name="Output 2 3 4" xfId="26295"/>
    <cellStyle name="Output 2 3 4 2" xfId="24669"/>
    <cellStyle name="Output 2 3 4 3" xfId="34231"/>
    <cellStyle name="Output 2 3 4 4" xfId="14150"/>
    <cellStyle name="Output 2 3 5" xfId="34232"/>
    <cellStyle name="Output 2 3 5 2" xfId="34233"/>
    <cellStyle name="Output 2 3 5 3" xfId="31213"/>
    <cellStyle name="Output 2 3 5 4" xfId="14766"/>
    <cellStyle name="Output 2 3 6" xfId="34234"/>
    <cellStyle name="Output 2 3 6 2" xfId="34235"/>
    <cellStyle name="Output 2 3 6 3" xfId="32004"/>
    <cellStyle name="Output 2 3 6 4" xfId="32006"/>
    <cellStyle name="Output 2 3 7" xfId="34236"/>
    <cellStyle name="Output 3" xfId="34237"/>
    <cellStyle name="Output 3 2" xfId="26460"/>
    <cellStyle name="Output 3 2 2" xfId="13764"/>
    <cellStyle name="Output 3 2 2 2" xfId="33057"/>
    <cellStyle name="Output 3 2 2 3" xfId="7607"/>
    <cellStyle name="Output 3 2 2 4" xfId="18991"/>
    <cellStyle name="Output 3 2 3" xfId="34238"/>
    <cellStyle name="Output 3 2 3 2" xfId="34239"/>
    <cellStyle name="Output 3 2 3 3" xfId="34240"/>
    <cellStyle name="Output 3 2 3 4" xfId="34241"/>
    <cellStyle name="Output 3 2 4" xfId="34242"/>
    <cellStyle name="Output 3 2 4 2" xfId="34243"/>
    <cellStyle name="Output 3 2 4 3" xfId="34244"/>
    <cellStyle name="Output 3 2 4 4" xfId="34245"/>
    <cellStyle name="Output 3 2 5" xfId="17470"/>
    <cellStyle name="Output 3 2 5 2" xfId="9333"/>
    <cellStyle name="Output 3 2 5 3" xfId="34246"/>
    <cellStyle name="Output 3 2 5 4" xfId="22313"/>
    <cellStyle name="Output 3 2 6" xfId="34247"/>
    <cellStyle name="Output 3 3" xfId="34248"/>
    <cellStyle name="Output 3 3 2" xfId="34249"/>
    <cellStyle name="Output 3 3 3" xfId="34250"/>
    <cellStyle name="Output 3 3 4" xfId="34251"/>
    <cellStyle name="Output 3 4" xfId="34252"/>
    <cellStyle name="Output 3 4 2" xfId="34253"/>
    <cellStyle name="Output 3 4 3" xfId="2015"/>
    <cellStyle name="Output 3 4 4" xfId="34254"/>
    <cellStyle name="Output 3 5" xfId="10758"/>
    <cellStyle name="Output 3 5 2" xfId="10763"/>
    <cellStyle name="Output 3 5 3" xfId="870"/>
    <cellStyle name="Output 3 5 4" xfId="877"/>
    <cellStyle name="Output 3 6" xfId="10777"/>
    <cellStyle name="Output 3 6 2" xfId="34255"/>
    <cellStyle name="Output 3 6 3" xfId="862"/>
    <cellStyle name="Output 3 6 4" xfId="34256"/>
    <cellStyle name="Output 3 7" xfId="34257"/>
    <cellStyle name="Output 4" xfId="17052"/>
    <cellStyle name="Output 4 2" xfId="17054"/>
    <cellStyle name="Output 4 2 2" xfId="10684"/>
    <cellStyle name="Output 4 2 3" xfId="2169"/>
    <cellStyle name="Output 4 2 4" xfId="10488"/>
    <cellStyle name="Output 4 3" xfId="10653"/>
    <cellStyle name="Output 4 3 2" xfId="10657"/>
    <cellStyle name="Output 4 3 3" xfId="10629"/>
    <cellStyle name="Output 4 3 4" xfId="10636"/>
    <cellStyle name="Output 4 4" xfId="17057"/>
    <cellStyle name="Output 4 4 2" xfId="19028"/>
    <cellStyle name="Output 4 4 3" xfId="31680"/>
    <cellStyle name="Output 4 4 4" xfId="34258"/>
    <cellStyle name="Output 4 5" xfId="17060"/>
    <cellStyle name="Output 4 5 2" xfId="34259"/>
    <cellStyle name="Output 4 5 3" xfId="21424"/>
    <cellStyle name="Output 4 5 4" xfId="34260"/>
    <cellStyle name="Output 4 6" xfId="34261"/>
    <cellStyle name="Output 5" xfId="34262"/>
    <cellStyle name="Output 5 2" xfId="34263"/>
    <cellStyle name="Output 5 3" xfId="34264"/>
    <cellStyle name="Output 5 4" xfId="34265"/>
    <cellStyle name="Output 6" xfId="34266"/>
    <cellStyle name="Output 6 2" xfId="34267"/>
    <cellStyle name="Output 6 3" xfId="11168"/>
    <cellStyle name="Output 6 4" xfId="11171"/>
    <cellStyle name="Output 7" xfId="5065"/>
    <cellStyle name="Output 7 2" xfId="8636"/>
    <cellStyle name="Output 7 3" xfId="34268"/>
    <cellStyle name="Output 7 4" xfId="34269"/>
    <cellStyle name="Output 8" xfId="34270"/>
    <cellStyle name="Output 8 2" xfId="23212"/>
    <cellStyle name="Output 8 3" xfId="34271"/>
    <cellStyle name="Output 8 4" xfId="34272"/>
    <cellStyle name="Output 9" xfId="34273"/>
    <cellStyle name="Output Amounts" xfId="24250"/>
    <cellStyle name="OUTPUT AMOUNTS 10" xfId="8579"/>
    <cellStyle name="Output Amounts 2" xfId="6247"/>
    <cellStyle name="Output Amounts 2 2" xfId="17444"/>
    <cellStyle name="Output Amounts 2 2 2" xfId="732"/>
    <cellStyle name="Output Amounts 2 2 2 2" xfId="20934"/>
    <cellStyle name="Output Amounts 2 2 2 2 2" xfId="28942"/>
    <cellStyle name="Output Amounts 2 2 2 3" xfId="27624"/>
    <cellStyle name="Output Amounts 2 2 2 3 2" xfId="27627"/>
    <cellStyle name="Output Amounts 2 2 2 4" xfId="28985"/>
    <cellStyle name="Output Amounts 2 2 2 5" xfId="28999"/>
    <cellStyle name="Output Amounts 2 2 3" xfId="707"/>
    <cellStyle name="Output Amounts 2 2 3 2" xfId="2790"/>
    <cellStyle name="Output Amounts 2 2 4" xfId="2562"/>
    <cellStyle name="Output Amounts 2 2 5" xfId="34274"/>
    <cellStyle name="Output Amounts 2 3" xfId="7924"/>
    <cellStyle name="Output Amounts 2 3 2" xfId="9515"/>
    <cellStyle name="Output Amounts 2 3 3" xfId="17672"/>
    <cellStyle name="Output Amounts 2 4" xfId="34275"/>
    <cellStyle name="Output Amounts 2 4 2" xfId="34276"/>
    <cellStyle name="Output Amounts 2 5" xfId="19875"/>
    <cellStyle name="Output Amounts 2 6" xfId="19877"/>
    <cellStyle name="OUTPUT AMOUNTS 2 7" xfId="19879"/>
    <cellStyle name="OUTPUT AMOUNTS 2 8" xfId="34278"/>
    <cellStyle name="OUTPUT AMOUNTS 2 9" xfId="29629"/>
    <cellStyle name="Output Amounts 3" xfId="26156"/>
    <cellStyle name="Output Amounts 3 2" xfId="26158"/>
    <cellStyle name="Output Amounts 3 2 2" xfId="34279"/>
    <cellStyle name="Output Amounts 3 2 3" xfId="34280"/>
    <cellStyle name="Output Amounts 3 3" xfId="26160"/>
    <cellStyle name="Output Amounts 3 4" xfId="25625"/>
    <cellStyle name="Output Amounts 4" xfId="34281"/>
    <cellStyle name="Output Amounts 5" xfId="34282"/>
    <cellStyle name="Output Amounts 6" xfId="34283"/>
    <cellStyle name="Output Amounts 7" xfId="26555"/>
    <cellStyle name="OUTPUT AMOUNTS 8" xfId="34284"/>
    <cellStyle name="OUTPUT AMOUNTS 9" xfId="34285"/>
    <cellStyle name="OUTPUT COLUMN HEADINGS" xfId="12984"/>
    <cellStyle name="OUTPUT COLUMN HEADINGS 10" xfId="30376"/>
    <cellStyle name="OUTPUT COLUMN HEADINGS 11" xfId="30378"/>
    <cellStyle name="OUTPUT COLUMN HEADINGS 12" xfId="34286"/>
    <cellStyle name="OUTPUT COLUMN HEADINGS 2" xfId="10023"/>
    <cellStyle name="OUTPUT COLUMN HEADINGS 2 10" xfId="26268"/>
    <cellStyle name="OUTPUT COLUMN HEADINGS 2 11" xfId="26270"/>
    <cellStyle name="Output Column Headings 2 2" xfId="34287"/>
    <cellStyle name="Output Column Headings 2 2 2" xfId="34288"/>
    <cellStyle name="OUTPUT COLUMN HEADINGS 2 3" xfId="34289"/>
    <cellStyle name="OUTPUT COLUMN HEADINGS 2 4" xfId="34290"/>
    <cellStyle name="OUTPUT COLUMN HEADINGS 2 5" xfId="23069"/>
    <cellStyle name="OUTPUT COLUMN HEADINGS 2 6" xfId="34293"/>
    <cellStyle name="OUTPUT COLUMN HEADINGS 2 7" xfId="34295"/>
    <cellStyle name="OUTPUT COLUMN HEADINGS 2 8" xfId="15503"/>
    <cellStyle name="OUTPUT COLUMN HEADINGS 2 9" xfId="34297"/>
    <cellStyle name="Output Column Headings 3" xfId="34161"/>
    <cellStyle name="Output Column Headings 3 2" xfId="34298"/>
    <cellStyle name="Output Column Headings 4" xfId="32452"/>
    <cellStyle name="Output Column Headings 4 2" xfId="6391"/>
    <cellStyle name="OUTPUT COLUMN HEADINGS 5" xfId="8176"/>
    <cellStyle name="OUTPUT COLUMN HEADINGS 6" xfId="21530"/>
    <cellStyle name="OUTPUT COLUMN HEADINGS 7" xfId="32938"/>
    <cellStyle name="OUTPUT COLUMN HEADINGS 8" xfId="32941"/>
    <cellStyle name="OUTPUT COLUMN HEADINGS 9" xfId="13020"/>
    <cellStyle name="Output Line Items" xfId="34299"/>
    <cellStyle name="OUTPUT LINE ITEMS 10" xfId="33137"/>
    <cellStyle name="Output Line Items 2" xfId="34300"/>
    <cellStyle name="Output Line Items 2 2" xfId="8736"/>
    <cellStyle name="Output Line Items 2 2 2" xfId="11653"/>
    <cellStyle name="Output Line Items 2 2 2 2" xfId="26734"/>
    <cellStyle name="Output Line Items 2 2 2 2 2" xfId="18057"/>
    <cellStyle name="Output Line Items 2 2 2 3" xfId="34301"/>
    <cellStyle name="Output Line Items 2 2 2 3 2" xfId="26486"/>
    <cellStyle name="Output Line Items 2 2 2 4" xfId="7692"/>
    <cellStyle name="Output Line Items 2 2 2 5" xfId="34302"/>
    <cellStyle name="Output Line Items 2 2 3" xfId="34303"/>
    <cellStyle name="Output Line Items 2 2 3 2" xfId="4680"/>
    <cellStyle name="Output Line Items 2 2 4" xfId="34304"/>
    <cellStyle name="Output Line Items 2 2 5" xfId="34305"/>
    <cellStyle name="Output Line Items 2 3" xfId="6278"/>
    <cellStyle name="Output Line Items 2 3 2" xfId="34307"/>
    <cellStyle name="Output Line Items 2 3 3" xfId="34308"/>
    <cellStyle name="Output Line Items 2 4" xfId="34309"/>
    <cellStyle name="Output Line Items 2 4 2" xfId="34310"/>
    <cellStyle name="Output Line Items 2 5" xfId="34311"/>
    <cellStyle name="Output Line Items 2 6" xfId="34312"/>
    <cellStyle name="OUTPUT LINE ITEMS 2 7" xfId="34313"/>
    <cellStyle name="OUTPUT LINE ITEMS 2 8" xfId="34314"/>
    <cellStyle name="OUTPUT LINE ITEMS 2 9" xfId="34315"/>
    <cellStyle name="Output Line Items 3" xfId="34316"/>
    <cellStyle name="Output Line Items 3 2" xfId="18099"/>
    <cellStyle name="Output Line Items 3 2 2" xfId="18102"/>
    <cellStyle name="Output Line Items 3 2 2 2" xfId="18530"/>
    <cellStyle name="Output Line Items 3 2 3" xfId="7284"/>
    <cellStyle name="Output Line Items 3 2 3 2" xfId="34317"/>
    <cellStyle name="Output Line Items 3 2 4" xfId="32627"/>
    <cellStyle name="Output Line Items 3 2 5" xfId="22744"/>
    <cellStyle name="Output Line Items 3 3" xfId="34318"/>
    <cellStyle name="Output Line Items 3 3 2" xfId="34319"/>
    <cellStyle name="Output Line Items 3 4" xfId="34320"/>
    <cellStyle name="Output Line Items 3 5" xfId="34321"/>
    <cellStyle name="Output Line Items 4" xfId="34322"/>
    <cellStyle name="Output Line Items 4 2" xfId="34323"/>
    <cellStyle name="Output Line Items 5" xfId="14099"/>
    <cellStyle name="Output Line Items 6" xfId="17007"/>
    <cellStyle name="Output Line Items 7" xfId="34324"/>
    <cellStyle name="Output Line Items 8" xfId="34325"/>
    <cellStyle name="OUTPUT LINE ITEMS 9" xfId="34326"/>
    <cellStyle name="OUTPUT REPORT HEADING" xfId="6729"/>
    <cellStyle name="OUTPUT REPORT HEADING 10" xfId="16935"/>
    <cellStyle name="OUTPUT REPORT HEADING 11" xfId="28446"/>
    <cellStyle name="OUTPUT REPORT HEADING 12" xfId="3892"/>
    <cellStyle name="OUTPUT REPORT HEADING 2" xfId="3053"/>
    <cellStyle name="OUTPUT REPORT HEADING 2 10" xfId="34327"/>
    <cellStyle name="OUTPUT REPORT HEADING 2 11" xfId="27339"/>
    <cellStyle name="Output Report Heading 2 2" xfId="34328"/>
    <cellStyle name="Output Report Heading 2 2 2" xfId="32321"/>
    <cellStyle name="OUTPUT REPORT HEADING 2 3" xfId="34329"/>
    <cellStyle name="OUTPUT REPORT HEADING 2 4" xfId="34330"/>
    <cellStyle name="OUTPUT REPORT HEADING 2 5" xfId="32661"/>
    <cellStyle name="OUTPUT REPORT HEADING 2 6" xfId="32664"/>
    <cellStyle name="OUTPUT REPORT HEADING 2 7" xfId="616"/>
    <cellStyle name="OUTPUT REPORT HEADING 2 8" xfId="32667"/>
    <cellStyle name="OUTPUT REPORT HEADING 2 9" xfId="32669"/>
    <cellStyle name="Output Report Heading 3" xfId="7499"/>
    <cellStyle name="Output Report Heading 3 2" xfId="34331"/>
    <cellStyle name="Output Report Heading 4" xfId="2303"/>
    <cellStyle name="Output Report Heading 4 2" xfId="34332"/>
    <cellStyle name="OUTPUT REPORT HEADING 5" xfId="34333"/>
    <cellStyle name="OUTPUT REPORT HEADING 6" xfId="8980"/>
    <cellStyle name="OUTPUT REPORT HEADING 7" xfId="34334"/>
    <cellStyle name="OUTPUT REPORT HEADING 8" xfId="28873"/>
    <cellStyle name="OUTPUT REPORT HEADING 9" xfId="29835"/>
    <cellStyle name="OUTPUT REPORT TITLE" xfId="8986"/>
    <cellStyle name="OUTPUT REPORT TITLE 10" xfId="3843"/>
    <cellStyle name="OUTPUT REPORT TITLE 11" xfId="3884"/>
    <cellStyle name="OUTPUT REPORT TITLE 12" xfId="3920"/>
    <cellStyle name="OUTPUT REPORT TITLE 2" xfId="10129"/>
    <cellStyle name="OUTPUT REPORT TITLE 2 10" xfId="641"/>
    <cellStyle name="OUTPUT REPORT TITLE 2 11" xfId="1030"/>
    <cellStyle name="Output Report Title 2 2" xfId="10133"/>
    <cellStyle name="Output Report Title 2 2 2" xfId="21961"/>
    <cellStyle name="OUTPUT REPORT TITLE 2 3" xfId="9480"/>
    <cellStyle name="OUTPUT REPORT TITLE 2 4" xfId="32275"/>
    <cellStyle name="OUTPUT REPORT TITLE 2 5" xfId="32277"/>
    <cellStyle name="OUTPUT REPORT TITLE 2 6" xfId="12451"/>
    <cellStyle name="OUTPUT REPORT TITLE 2 7" xfId="12456"/>
    <cellStyle name="OUTPUT REPORT TITLE 2 8" xfId="29779"/>
    <cellStyle name="OUTPUT REPORT TITLE 2 9" xfId="34336"/>
    <cellStyle name="Output Report Title 3" xfId="32279"/>
    <cellStyle name="Output Report Title 3 2" xfId="32281"/>
    <cellStyle name="Output Report Title 4" xfId="28680"/>
    <cellStyle name="Output Report Title 4 2" xfId="34337"/>
    <cellStyle name="OUTPUT REPORT TITLE 5" xfId="22727"/>
    <cellStyle name="OUTPUT REPORT TITLE 6" xfId="30616"/>
    <cellStyle name="OUTPUT REPORT TITLE 7" xfId="33915"/>
    <cellStyle name="OUTPUT REPORT TITLE 8" xfId="25861"/>
    <cellStyle name="OUTPUT REPORT TITLE 9" xfId="4895"/>
    <cellStyle name="p/n" xfId="22605"/>
    <cellStyle name="p/n 2" xfId="18392"/>
    <cellStyle name="p/n 2 2" xfId="14888"/>
    <cellStyle name="p/n 3" xfId="34338"/>
    <cellStyle name="p/n 3 2" xfId="1931"/>
    <cellStyle name="p/n 4" xfId="15596"/>
    <cellStyle name="p/n 5" xfId="24759"/>
    <cellStyle name="per.style" xfId="34339"/>
    <cellStyle name="per.style 2" xfId="6008"/>
    <cellStyle name="per.style 3" xfId="6010"/>
    <cellStyle name="per.style 4" xfId="34340"/>
    <cellStyle name="per.style 5" xfId="8498"/>
    <cellStyle name="Percent" xfId="6" builtinId="5"/>
    <cellStyle name="Percent (0)" xfId="422"/>
    <cellStyle name="Percent (0) 2" xfId="34341"/>
    <cellStyle name="Percent [0%]" xfId="34343"/>
    <cellStyle name="Percent [0%] 2" xfId="34344"/>
    <cellStyle name="Percent [0.00%]" xfId="34345"/>
    <cellStyle name="Percent [0.00%] 2" xfId="19838"/>
    <cellStyle name="Percent [0]" xfId="34346"/>
    <cellStyle name="Percent [0] 2" xfId="7796"/>
    <cellStyle name="Percent [0] 2 2" xfId="34347"/>
    <cellStyle name="Percent [0] 2 2 2" xfId="34348"/>
    <cellStyle name="Percent [0] 2 2 2 2" xfId="17288"/>
    <cellStyle name="Percent [0] 2 2 2 2 2" xfId="15141"/>
    <cellStyle name="Percent [0] 2 2 2 3" xfId="19661"/>
    <cellStyle name="Percent [0] 2 2 2 3 2" xfId="29671"/>
    <cellStyle name="Percent [0] 2 2 2 4" xfId="4807"/>
    <cellStyle name="Percent [0] 2 2 2 5" xfId="11139"/>
    <cellStyle name="Percent [0] 2 2 3" xfId="34349"/>
    <cellStyle name="Percent [0] 2 2 3 2" xfId="20648"/>
    <cellStyle name="Percent [0] 2 2 4" xfId="14128"/>
    <cellStyle name="Percent [0] 2 2 5" xfId="14131"/>
    <cellStyle name="Percent [0] 2 3" xfId="29868"/>
    <cellStyle name="Percent [0] 2 3 2" xfId="29870"/>
    <cellStyle name="Percent [0] 2 4" xfId="29872"/>
    <cellStyle name="Percent [0] 2 4 2" xfId="29874"/>
    <cellStyle name="Percent [0] 2 5" xfId="5145"/>
    <cellStyle name="Percent [0] 2 6" xfId="2586"/>
    <cellStyle name="Percent [0] 3" xfId="15742"/>
    <cellStyle name="Percent [0] 3 2" xfId="3280"/>
    <cellStyle name="Percent [0] 3 2 2" xfId="3286"/>
    <cellStyle name="Percent [0] 3 3" xfId="34350"/>
    <cellStyle name="Percent [0] 4" xfId="15744"/>
    <cellStyle name="Percent [0] 4 2" xfId="5587"/>
    <cellStyle name="Percent [0] 5" xfId="15747"/>
    <cellStyle name="Percent [0] 6" xfId="23454"/>
    <cellStyle name="Percent [0] 7" xfId="23456"/>
    <cellStyle name="Percent [0] 8" xfId="959"/>
    <cellStyle name="Percent [00]" xfId="15618"/>
    <cellStyle name="Percent [00] 2" xfId="20525"/>
    <cellStyle name="Percent [00] 2 2" xfId="34351"/>
    <cellStyle name="Percent [00] 2 2 2" xfId="32120"/>
    <cellStyle name="Percent [00] 2 2 2 2" xfId="7171"/>
    <cellStyle name="Percent [00] 2 2 2 2 2" xfId="5662"/>
    <cellStyle name="Percent [00] 2 2 2 3" xfId="7174"/>
    <cellStyle name="Percent [00] 2 2 2 3 2" xfId="5677"/>
    <cellStyle name="Percent [00] 2 2 2 4" xfId="10137"/>
    <cellStyle name="Percent [00] 2 2 3" xfId="34352"/>
    <cellStyle name="Percent [00] 2 2 3 2" xfId="34353"/>
    <cellStyle name="Percent [00] 2 2 4" xfId="30643"/>
    <cellStyle name="Percent [00] 2 3" xfId="10692"/>
    <cellStyle name="Percent [00] 2 3 2" xfId="32182"/>
    <cellStyle name="Percent [00] 2 4" xfId="34354"/>
    <cellStyle name="Percent [00] 2 4 2" xfId="34355"/>
    <cellStyle name="Percent [00] 2 5" xfId="2628"/>
    <cellStyle name="Percent [00] 2 6" xfId="7698"/>
    <cellStyle name="Percent [00] 3" xfId="34356"/>
    <cellStyle name="Percent [00] 3 2" xfId="34357"/>
    <cellStyle name="Percent [00] 3 2 2" xfId="34358"/>
    <cellStyle name="Percent [00] 3 2 3" xfId="34359"/>
    <cellStyle name="Percent [00] 3 3" xfId="23415"/>
    <cellStyle name="Percent [00] 3 4" xfId="8055"/>
    <cellStyle name="Percent [00] 4" xfId="34360"/>
    <cellStyle name="Percent [00] 4 2" xfId="34361"/>
    <cellStyle name="Percent [00] 5" xfId="1006"/>
    <cellStyle name="Percent [00] 6" xfId="1012"/>
    <cellStyle name="Percent [00] 7" xfId="1020"/>
    <cellStyle name="Percent [2]" xfId="201"/>
    <cellStyle name="Percent [2] 2" xfId="34362"/>
    <cellStyle name="Percent [2] 2 2" xfId="34363"/>
    <cellStyle name="Percent [2] 2 2 2" xfId="34365"/>
    <cellStyle name="Percent [2] 2 2 2 2" xfId="25554"/>
    <cellStyle name="Percent [2] 2 2 3" xfId="34366"/>
    <cellStyle name="Percent [2] 2 3" xfId="34367"/>
    <cellStyle name="Percent [2] 2 3 2" xfId="25417"/>
    <cellStyle name="Percent [2] 2 4" xfId="27986"/>
    <cellStyle name="Percent [2] 2 5" xfId="27988"/>
    <cellStyle name="Percent [2] 3" xfId="34368"/>
    <cellStyle name="Percent [2] 3 2" xfId="6099"/>
    <cellStyle name="Percent [2] 3 2 2" xfId="4956"/>
    <cellStyle name="Percent [2] 3 3" xfId="7892"/>
    <cellStyle name="Percent [2] 4" xfId="17586"/>
    <cellStyle name="Percent [2] 5" xfId="34369"/>
    <cellStyle name="Percent [2] 6" xfId="34364"/>
    <cellStyle name="Percent [2] 7" xfId="18408"/>
    <cellStyle name="Percent [2]_Sheet2" xfId="16160"/>
    <cellStyle name="Percent 10" xfId="553"/>
    <cellStyle name="Percent 11" xfId="46090"/>
    <cellStyle name="Percent 12" xfId="46162"/>
    <cellStyle name="Percent 2" xfId="202"/>
    <cellStyle name="Percent 2 10" xfId="46028"/>
    <cellStyle name="Percent 2 11" xfId="528"/>
    <cellStyle name="Percent 2 12" xfId="476"/>
    <cellStyle name="Percent 2 2" xfId="203"/>
    <cellStyle name="Percent 2 2 2" xfId="34372"/>
    <cellStyle name="Percent 2 2 2 2" xfId="34373"/>
    <cellStyle name="Percent 2 2 3" xfId="16959"/>
    <cellStyle name="Percent 2 2 3 2" xfId="13175"/>
    <cellStyle name="Percent 2 2 4" xfId="18929"/>
    <cellStyle name="Percent 2 2 5" xfId="794"/>
    <cellStyle name="Percent 2 2 6" xfId="34371"/>
    <cellStyle name="Percent 2 3" xfId="34374"/>
    <cellStyle name="Percent 2 3 2" xfId="34375"/>
    <cellStyle name="Percent 2 3 3" xfId="34376"/>
    <cellStyle name="Percent 2 4" xfId="2618"/>
    <cellStyle name="Percent 2 4 2" xfId="34377"/>
    <cellStyle name="Percent 2 5" xfId="12695"/>
    <cellStyle name="Percent 2 5 2" xfId="12698"/>
    <cellStyle name="Percent 2 6" xfId="7596"/>
    <cellStyle name="Percent 2 7" xfId="6943"/>
    <cellStyle name="Percent 2 8" xfId="21508"/>
    <cellStyle name="Percent 2 9" xfId="34370"/>
    <cellStyle name="Percent 2_Sheet3" xfId="28004"/>
    <cellStyle name="Percent 3" xfId="206"/>
    <cellStyle name="Percent 3 2" xfId="425"/>
    <cellStyle name="Percent 3 2 2" xfId="449"/>
    <cellStyle name="Percent 3 2 2 2" xfId="34378"/>
    <cellStyle name="Percent 3 2 3" xfId="4256"/>
    <cellStyle name="Percent 3 3" xfId="424"/>
    <cellStyle name="Percent 3 3 2" xfId="34380"/>
    <cellStyle name="Percent 3 3 3" xfId="34379"/>
    <cellStyle name="Percent 3 4" xfId="448"/>
    <cellStyle name="Percent 3 4 2" xfId="34381"/>
    <cellStyle name="Percent 3 5" xfId="34382"/>
    <cellStyle name="Percent 3 6" xfId="4000"/>
    <cellStyle name="Percent 3 7" xfId="567"/>
    <cellStyle name="Percent 3 8" xfId="530"/>
    <cellStyle name="Percent 3 9" xfId="491"/>
    <cellStyle name="Percent 4" xfId="540"/>
    <cellStyle name="Percent 4 2" xfId="1759"/>
    <cellStyle name="Percent 4 2 2" xfId="26263"/>
    <cellStyle name="Percent 4 3" xfId="34383"/>
    <cellStyle name="Percent 4 3 2" xfId="21314"/>
    <cellStyle name="Percent 4 4" xfId="34091"/>
    <cellStyle name="Percent 4 5" xfId="34384"/>
    <cellStyle name="Percent 4 6" xfId="4260"/>
    <cellStyle name="Percent 5" xfId="571"/>
    <cellStyle name="Percent 6" xfId="34385"/>
    <cellStyle name="Percent 6 2" xfId="34386"/>
    <cellStyle name="Percent 7" xfId="46018"/>
    <cellStyle name="Percent 8" xfId="46051"/>
    <cellStyle name="Percent 9" xfId="400"/>
    <cellStyle name="Percent 9 2" xfId="46053"/>
    <cellStyle name="Percent[0]" xfId="10985"/>
    <cellStyle name="Percent[0] 2" xfId="10987"/>
    <cellStyle name="Percent[2]" xfId="34387"/>
    <cellStyle name="Percent[2] 2" xfId="34388"/>
    <cellStyle name="PERCENTAGE" xfId="32555"/>
    <cellStyle name="PERCENTAGE 10" xfId="30653"/>
    <cellStyle name="PERCENTAGE 11" xfId="30655"/>
    <cellStyle name="PERCENTAGE 12" xfId="9614"/>
    <cellStyle name="percentage 2" xfId="34389"/>
    <cellStyle name="percentage 2 10" xfId="26592"/>
    <cellStyle name="PERCENTAGE 2 2" xfId="34390"/>
    <cellStyle name="PERCENTAGE 2 2 2" xfId="34391"/>
    <cellStyle name="PERCENTAGE 2 2 2 2" xfId="30335"/>
    <cellStyle name="PERCENTAGE 2 2 2 2 2" xfId="2228"/>
    <cellStyle name="PERCENTAGE 2 2 2 3" xfId="34392"/>
    <cellStyle name="PERCENTAGE 2 2 2 3 2" xfId="34393"/>
    <cellStyle name="PERCENTAGE 2 2 2 4" xfId="34394"/>
    <cellStyle name="PERCENTAGE 2 2 3" xfId="17160"/>
    <cellStyle name="PERCENTAGE 2 2 3 2" xfId="17162"/>
    <cellStyle name="PERCENTAGE 2 2 4" xfId="17165"/>
    <cellStyle name="PERCENTAGE 2 3" xfId="34395"/>
    <cellStyle name="PERCENTAGE 2 3 2" xfId="34396"/>
    <cellStyle name="PERCENTAGE 2 4" xfId="14232"/>
    <cellStyle name="PERCENTAGE 2 4 2" xfId="21909"/>
    <cellStyle name="percentage 2 5" xfId="1130"/>
    <cellStyle name="percentage 2 6" xfId="34397"/>
    <cellStyle name="percentage 2 7" xfId="34398"/>
    <cellStyle name="percentage 2 8" xfId="11894"/>
    <cellStyle name="percentage 2 9" xfId="34399"/>
    <cellStyle name="PERCENTAGE 3" xfId="34400"/>
    <cellStyle name="PERCENTAGE 3 2" xfId="34401"/>
    <cellStyle name="PERCENTAGE 3 2 2" xfId="34402"/>
    <cellStyle name="PERCENTAGE 3 3" xfId="14789"/>
    <cellStyle name="percentage 4" xfId="8502"/>
    <cellStyle name="percentage 4 2" xfId="21308"/>
    <cellStyle name="PERCENTAGE 5" xfId="23332"/>
    <cellStyle name="PERCENTAGE 6" xfId="23406"/>
    <cellStyle name="PERCENTAGE 7" xfId="1473"/>
    <cellStyle name="PERCENTAGE 8" xfId="34403"/>
    <cellStyle name="PERCENTAGE 9" xfId="34404"/>
    <cellStyle name="periodEndBalanceOrigAmountDrD" xfId="46004"/>
    <cellStyle name="Prefilled" xfId="2014"/>
    <cellStyle name="Prefilled 2" xfId="34405"/>
    <cellStyle name="Prefilled 2 2" xfId="34406"/>
    <cellStyle name="Prefilled 2 2 2" xfId="34407"/>
    <cellStyle name="Prefilled 2 2 2 2" xfId="34408"/>
    <cellStyle name="Prefilled 2 2 2 2 2" xfId="34409"/>
    <cellStyle name="Prefilled 2 2 2 2 3" xfId="23728"/>
    <cellStyle name="Prefilled 2 2 2 3" xfId="34410"/>
    <cellStyle name="Prefilled 2 2 2 4" xfId="2464"/>
    <cellStyle name="Prefilled 2 2 3" xfId="29515"/>
    <cellStyle name="Prefilled 2 2 3 2" xfId="34411"/>
    <cellStyle name="Prefilled 2 2 3 3" xfId="34412"/>
    <cellStyle name="Prefilled 2 2 4" xfId="19639"/>
    <cellStyle name="Prefilled 2 2 5" xfId="34413"/>
    <cellStyle name="Prefilled 2 3" xfId="34414"/>
    <cellStyle name="Prefilled 2 3 2" xfId="34277"/>
    <cellStyle name="Prefilled 2 3 2 2" xfId="17600"/>
    <cellStyle name="Prefilled 2 3 2 3" xfId="33569"/>
    <cellStyle name="Prefilled 2 3 3" xfId="29630"/>
    <cellStyle name="Prefilled 2 3 4" xfId="32071"/>
    <cellStyle name="Prefilled 2 4" xfId="34415"/>
    <cellStyle name="Prefilled 2 4 2" xfId="34416"/>
    <cellStyle name="Prefilled 2 4 3" xfId="29633"/>
    <cellStyle name="Prefilled 2 5" xfId="15100"/>
    <cellStyle name="Prefilled 2 5 2" xfId="34417"/>
    <cellStyle name="Prefilled 2 5 2 2" xfId="17491"/>
    <cellStyle name="Prefilled 2 5 2 2 2" xfId="34418"/>
    <cellStyle name="Prefilled 2 5 2 2 3" xfId="34419"/>
    <cellStyle name="Prefilled 2 5 2 2 4" xfId="34420"/>
    <cellStyle name="Prefilled 2 5 2 3" xfId="9832"/>
    <cellStyle name="Prefilled 2 5 2 3 2" xfId="34421"/>
    <cellStyle name="Prefilled 2 5 2 3 3" xfId="34422"/>
    <cellStyle name="Prefilled 2 5 2 3 4" xfId="34423"/>
    <cellStyle name="Prefilled 2 5 2 4" xfId="32831"/>
    <cellStyle name="Prefilled 2 5 2 4 2" xfId="27275"/>
    <cellStyle name="Prefilled 2 5 2 4 3" xfId="14328"/>
    <cellStyle name="Prefilled 2 5 2 4 4" xfId="27282"/>
    <cellStyle name="Prefilled 2 5 2 5" xfId="15228"/>
    <cellStyle name="Prefilled 2 5 2 5 2" xfId="21299"/>
    <cellStyle name="Prefilled 2 5 2 5 3" xfId="34424"/>
    <cellStyle name="Prefilled 2 5 2 5 4" xfId="34425"/>
    <cellStyle name="Prefilled 2 5 2 6" xfId="34426"/>
    <cellStyle name="Prefilled 2 5 2 7" xfId="14464"/>
    <cellStyle name="Prefilled 2 5 3" xfId="21326"/>
    <cellStyle name="Prefilled 2 5 3 2" xfId="21328"/>
    <cellStyle name="Prefilled 2 5 3 3" xfId="34427"/>
    <cellStyle name="Prefilled 2 5 3 4" xfId="34428"/>
    <cellStyle name="Prefilled 2 5 4" xfId="34429"/>
    <cellStyle name="Prefilled 2 5 4 2" xfId="29582"/>
    <cellStyle name="Prefilled 2 5 4 3" xfId="29587"/>
    <cellStyle name="Prefilled 2 5 4 4" xfId="29590"/>
    <cellStyle name="Prefilled 2 5 5" xfId="15818"/>
    <cellStyle name="Prefilled 2 5 5 2" xfId="17259"/>
    <cellStyle name="Prefilled 2 5 5 3" xfId="34430"/>
    <cellStyle name="Prefilled 2 5 5 4" xfId="21427"/>
    <cellStyle name="Prefilled 2 5 6" xfId="34431"/>
    <cellStyle name="Prefilled 2 5 6 2" xfId="6077"/>
    <cellStyle name="Prefilled 2 5 6 3" xfId="6085"/>
    <cellStyle name="Prefilled 2 5 6 4" xfId="7899"/>
    <cellStyle name="Prefilled 2 5 7" xfId="34432"/>
    <cellStyle name="Prefilled 2 5 8" xfId="34433"/>
    <cellStyle name="Prefilled 3" xfId="10686"/>
    <cellStyle name="Prefilled 3 2" xfId="24626"/>
    <cellStyle name="Prefilled 3 2 2" xfId="34434"/>
    <cellStyle name="Prefilled 3 2 2 2" xfId="28897"/>
    <cellStyle name="Prefilled 3 2 2 3" xfId="28907"/>
    <cellStyle name="Prefilled 3 2 3" xfId="34435"/>
    <cellStyle name="Prefilled 3 2 4" xfId="12890"/>
    <cellStyle name="Prefilled 3 3" xfId="34436"/>
    <cellStyle name="Prefilled 3 3 2" xfId="22120"/>
    <cellStyle name="Prefilled 3 3 3" xfId="34437"/>
    <cellStyle name="Prefilled 3 4" xfId="13707"/>
    <cellStyle name="Prefilled 3 5" xfId="15105"/>
    <cellStyle name="Prefilled 4" xfId="23480"/>
    <cellStyle name="Prefilled 4 2" xfId="23482"/>
    <cellStyle name="Prefilled 4 2 2" xfId="23485"/>
    <cellStyle name="Prefilled 4 2 2 2" xfId="25650"/>
    <cellStyle name="Prefilled 4 2 3" xfId="34438"/>
    <cellStyle name="Prefilled 4 3" xfId="9004"/>
    <cellStyle name="Prefilled 4 3 2" xfId="23487"/>
    <cellStyle name="Prefilled 4 4" xfId="13711"/>
    <cellStyle name="Prefilled 4 5" xfId="23489"/>
    <cellStyle name="Prefilled 5" xfId="23042"/>
    <cellStyle name="Prefilled 5 2" xfId="23044"/>
    <cellStyle name="Prefilled 5 2 2" xfId="20464"/>
    <cellStyle name="Prefilled 5 2 3" xfId="34439"/>
    <cellStyle name="Prefilled 5 2 4" xfId="34440"/>
    <cellStyle name="Prefilled 5 3" xfId="34441"/>
    <cellStyle name="Prefilled 6" xfId="16950"/>
    <cellStyle name="Prefilled 6 2" xfId="26251"/>
    <cellStyle name="Prefilled 6 3" xfId="24916"/>
    <cellStyle name="Prefilled 7" xfId="34442"/>
    <cellStyle name="PrePop Currency (0)" xfId="19460"/>
    <cellStyle name="PrePop Currency (0) 2" xfId="19463"/>
    <cellStyle name="PrePop Currency (0) 2 2" xfId="9207"/>
    <cellStyle name="PrePop Currency (0) 2 2 2" xfId="9209"/>
    <cellStyle name="PrePop Currency (0) 2 2 2 2" xfId="34443"/>
    <cellStyle name="PrePop Currency (0) 2 2 2 2 2" xfId="34444"/>
    <cellStyle name="PrePop Currency (0) 2 2 2 3" xfId="34445"/>
    <cellStyle name="PrePop Currency (0) 2 2 2 3 2" xfId="34446"/>
    <cellStyle name="PrePop Currency (0) 2 2 2 4" xfId="34447"/>
    <cellStyle name="PrePop Currency (0) 2 2 3" xfId="20168"/>
    <cellStyle name="PrePop Currency (0) 2 2 3 2" xfId="24773"/>
    <cellStyle name="PrePop Currency (0) 2 2 4" xfId="34448"/>
    <cellStyle name="PrePop Currency (0) 2 3" xfId="34449"/>
    <cellStyle name="PrePop Currency (0) 2 3 2" xfId="11878"/>
    <cellStyle name="PrePop Currency (0) 2 4" xfId="31043"/>
    <cellStyle name="PrePop Currency (0) 2 4 2" xfId="31045"/>
    <cellStyle name="PrePop Currency (0) 2 5" xfId="12708"/>
    <cellStyle name="PrePop Currency (0) 3" xfId="6754"/>
    <cellStyle name="PrePop Currency (0) 3 2" xfId="6759"/>
    <cellStyle name="PrePop Currency (0) 3 2 2" xfId="22109"/>
    <cellStyle name="PrePop Currency (0) 3 3" xfId="27214"/>
    <cellStyle name="PrePop Currency (0) 4" xfId="34450"/>
    <cellStyle name="PrePop Currency (0) 4 2" xfId="27222"/>
    <cellStyle name="PrePop Currency (0) 5" xfId="34451"/>
    <cellStyle name="PrePop Currency (0) 6" xfId="974"/>
    <cellStyle name="PrePop Currency (0) 7" xfId="34452"/>
    <cellStyle name="PrePop Currency (2)" xfId="22704"/>
    <cellStyle name="PrePop Currency (2) 2" xfId="22706"/>
    <cellStyle name="PrePop Currency (2) 2 2" xfId="20965"/>
    <cellStyle name="PrePop Currency (2) 2 2 2" xfId="20975"/>
    <cellStyle name="PrePop Currency (2) 2 2 2 2" xfId="14337"/>
    <cellStyle name="PrePop Currency (2) 2 2 2 2 2" xfId="14341"/>
    <cellStyle name="PrePop Currency (2) 2 2 2 3" xfId="14343"/>
    <cellStyle name="PrePop Currency (2) 2 2 2 3 2" xfId="14345"/>
    <cellStyle name="PrePop Currency (2) 2 2 2 4" xfId="14347"/>
    <cellStyle name="PrePop Currency (2) 2 2 3" xfId="3067"/>
    <cellStyle name="PrePop Currency (2) 2 2 3 2" xfId="2693"/>
    <cellStyle name="PrePop Currency (2) 2 2 4" xfId="27378"/>
    <cellStyle name="PrePop Currency (2) 2 3" xfId="34453"/>
    <cellStyle name="PrePop Currency (2) 2 3 2" xfId="34454"/>
    <cellStyle name="PrePop Currency (2) 2 4" xfId="20144"/>
    <cellStyle name="PrePop Currency (2) 2 4 2" xfId="34455"/>
    <cellStyle name="PrePop Currency (2) 2 5" xfId="3734"/>
    <cellStyle name="PrePop Currency (2) 3" xfId="34456"/>
    <cellStyle name="PrePop Currency (2) 3 2" xfId="34457"/>
    <cellStyle name="PrePop Currency (2) 3 2 2" xfId="34458"/>
    <cellStyle name="PrePop Currency (2) 3 3" xfId="34459"/>
    <cellStyle name="PrePop Currency (2) 4" xfId="18316"/>
    <cellStyle name="PrePop Currency (2) 4 2" xfId="10305"/>
    <cellStyle name="PrePop Currency (2) 5" xfId="4470"/>
    <cellStyle name="PrePop Currency (2) 6" xfId="34460"/>
    <cellStyle name="PrePop Currency (2) 7" xfId="34461"/>
    <cellStyle name="PrePop Units (0)" xfId="30749"/>
    <cellStyle name="PrePop Units (0) 2" xfId="18701"/>
    <cellStyle name="PrePop Units (0) 2 2" xfId="18705"/>
    <cellStyle name="PrePop Units (0) 2 2 2" xfId="29458"/>
    <cellStyle name="PrePop Units (0) 2 2 2 2" xfId="6509"/>
    <cellStyle name="PrePop Units (0) 2 2 2 2 2" xfId="6513"/>
    <cellStyle name="PrePop Units (0) 2 2 2 3" xfId="29461"/>
    <cellStyle name="PrePop Units (0) 2 2 2 3 2" xfId="26310"/>
    <cellStyle name="PrePop Units (0) 2 2 2 4" xfId="29464"/>
    <cellStyle name="PrePop Units (0) 2 2 3" xfId="4509"/>
    <cellStyle name="PrePop Units (0) 2 2 3 2" xfId="29466"/>
    <cellStyle name="PrePop Units (0) 2 2 4" xfId="10050"/>
    <cellStyle name="PrePop Units (0) 2 3" xfId="29469"/>
    <cellStyle name="PrePop Units (0) 2 3 2" xfId="29473"/>
    <cellStyle name="PrePop Units (0) 2 4" xfId="19081"/>
    <cellStyle name="PrePop Units (0) 2 4 2" xfId="19084"/>
    <cellStyle name="PrePop Units (0) 2 5" xfId="19087"/>
    <cellStyle name="PrePop Units (0) 3" xfId="18708"/>
    <cellStyle name="PrePop Units (0) 3 2" xfId="30757"/>
    <cellStyle name="PrePop Units (0) 3 2 2" xfId="1508"/>
    <cellStyle name="PrePop Units (0) 3 3" xfId="30759"/>
    <cellStyle name="PrePop Units (0) 4" xfId="18712"/>
    <cellStyle name="PrePop Units (0) 4 2" xfId="15308"/>
    <cellStyle name="PrePop Units (0) 5" xfId="30012"/>
    <cellStyle name="PrePop Units (0) 6" xfId="30015"/>
    <cellStyle name="PrePop Units (0) 7" xfId="24037"/>
    <cellStyle name="PrePop Units (1)" xfId="30923"/>
    <cellStyle name="PrePop Units (1) 2" xfId="30926"/>
    <cellStyle name="PrePop Units (1) 2 2" xfId="30928"/>
    <cellStyle name="PrePop Units (1) 2 2 2" xfId="30930"/>
    <cellStyle name="PrePop Units (1) 2 2 2 2" xfId="34462"/>
    <cellStyle name="PrePop Units (1) 2 2 2 2 2" xfId="26240"/>
    <cellStyle name="PrePop Units (1) 2 2 2 3" xfId="23833"/>
    <cellStyle name="PrePop Units (1) 2 2 2 3 2" xfId="20658"/>
    <cellStyle name="PrePop Units (1) 2 2 2 4" xfId="23835"/>
    <cellStyle name="PrePop Units (1) 2 2 3" xfId="12073"/>
    <cellStyle name="PrePop Units (1) 2 2 3 2" xfId="12075"/>
    <cellStyle name="PrePop Units (1) 2 2 4" xfId="12077"/>
    <cellStyle name="PrePop Units (1) 2 3" xfId="30932"/>
    <cellStyle name="PrePop Units (1) 2 3 2" xfId="34463"/>
    <cellStyle name="PrePop Units (1) 2 4" xfId="29526"/>
    <cellStyle name="PrePop Units (1) 2 4 2" xfId="33664"/>
    <cellStyle name="PrePop Units (1) 2 5" xfId="33669"/>
    <cellStyle name="PrePop Units (1) 3" xfId="8059"/>
    <cellStyle name="PrePop Units (1) 3 2" xfId="30934"/>
    <cellStyle name="PrePop Units (1) 3 2 2" xfId="34464"/>
    <cellStyle name="PrePop Units (1) 3 3" xfId="30936"/>
    <cellStyle name="PrePop Units (1) 4" xfId="30938"/>
    <cellStyle name="PrePop Units (1) 4 2" xfId="30940"/>
    <cellStyle name="PrePop Units (1) 5" xfId="21477"/>
    <cellStyle name="PrePop Units (1) 6" xfId="30041"/>
    <cellStyle name="PrePop Units (1) 7" xfId="30943"/>
    <cellStyle name="PrePop Units (2)" xfId="34465"/>
    <cellStyle name="PrePop Units (2) 2" xfId="17030"/>
    <cellStyle name="PrePop Units (2) 2 2" xfId="13772"/>
    <cellStyle name="PrePop Units (2) 2 2 2" xfId="6937"/>
    <cellStyle name="PrePop Units (2) 2 2 2 2" xfId="5765"/>
    <cellStyle name="PrePop Units (2) 2 2 2 2 2" xfId="30172"/>
    <cellStyle name="PrePop Units (2) 2 2 2 3" xfId="34466"/>
    <cellStyle name="PrePop Units (2) 2 2 2 3 2" xfId="26401"/>
    <cellStyle name="PrePop Units (2) 2 2 2 4" xfId="8529"/>
    <cellStyle name="PrePop Units (2) 2 2 3" xfId="34467"/>
    <cellStyle name="PrePop Units (2) 2 2 3 2" xfId="34468"/>
    <cellStyle name="PrePop Units (2) 2 2 4" xfId="34469"/>
    <cellStyle name="PrePop Units (2) 2 3" xfId="9730"/>
    <cellStyle name="PrePop Units (2) 2 3 2" xfId="17032"/>
    <cellStyle name="PrePop Units (2) 2 4" xfId="17036"/>
    <cellStyle name="PrePop Units (2) 2 4 2" xfId="34470"/>
    <cellStyle name="PrePop Units (2) 2 5" xfId="17040"/>
    <cellStyle name="PrePop Units (2) 3" xfId="33723"/>
    <cellStyle name="PrePop Units (2) 3 2" xfId="34471"/>
    <cellStyle name="PrePop Units (2) 3 2 2" xfId="34472"/>
    <cellStyle name="PrePop Units (2) 3 3" xfId="34473"/>
    <cellStyle name="PrePop Units (2) 4" xfId="13388"/>
    <cellStyle name="PrePop Units (2) 4 2" xfId="34474"/>
    <cellStyle name="PrePop Units (2) 5" xfId="34475"/>
    <cellStyle name="PrePop Units (2) 6" xfId="34476"/>
    <cellStyle name="PrePop Units (2) 7" xfId="34477"/>
    <cellStyle name="price" xfId="30784"/>
    <cellStyle name="price 2" xfId="34478"/>
    <cellStyle name="price 3" xfId="34479"/>
    <cellStyle name="price 4" xfId="34480"/>
    <cellStyle name="pricing" xfId="34482"/>
    <cellStyle name="pricing 2" xfId="33518"/>
    <cellStyle name="pricing 2 2" xfId="33520"/>
    <cellStyle name="pricing 2 2 2" xfId="34483"/>
    <cellStyle name="pricing 2 2 2 2" xfId="34484"/>
    <cellStyle name="pricing 2 2 3" xfId="32562"/>
    <cellStyle name="pricing 2 2 4" xfId="34485"/>
    <cellStyle name="pricing 2 3" xfId="33522"/>
    <cellStyle name="pricing 2 3 2" xfId="34486"/>
    <cellStyle name="pricing 2 4" xfId="6272"/>
    <cellStyle name="pricing 2 5" xfId="3767"/>
    <cellStyle name="pricing 2 6" xfId="22999"/>
    <cellStyle name="pricing 3" xfId="30411"/>
    <cellStyle name="pricing 3 2" xfId="30414"/>
    <cellStyle name="pricing 3 2 2" xfId="17194"/>
    <cellStyle name="pricing 3 2 2 2" xfId="34488"/>
    <cellStyle name="pricing 3 2 3" xfId="27524"/>
    <cellStyle name="pricing 3 2 3 2" xfId="27526"/>
    <cellStyle name="pricing 3 2 4" xfId="4367"/>
    <cellStyle name="pricing 3 2 5" xfId="27528"/>
    <cellStyle name="pricing 3 3" xfId="30416"/>
    <cellStyle name="pricing 3 3 2" xfId="25766"/>
    <cellStyle name="pricing 3 4" xfId="7051"/>
    <cellStyle name="pricing 3 5" xfId="34489"/>
    <cellStyle name="pricing 4" xfId="30418"/>
    <cellStyle name="pricing 4 2" xfId="18077"/>
    <cellStyle name="pricing 5" xfId="20686"/>
    <cellStyle name="pricing 6" xfId="30420"/>
    <cellStyle name="pricing 7" xfId="30422"/>
    <cellStyle name="pricing 8" xfId="4236"/>
    <cellStyle name="pricing_Sheet2" xfId="34490"/>
    <cellStyle name="Product" xfId="2463"/>
    <cellStyle name="Product 2" xfId="25102"/>
    <cellStyle name="Product 2 2" xfId="9997"/>
    <cellStyle name="Product 3" xfId="25106"/>
    <cellStyle name="Product 3 2" xfId="31551"/>
    <cellStyle name="Product 4" xfId="21863"/>
    <cellStyle name="PSChar" xfId="4661"/>
    <cellStyle name="PSChar 2" xfId="34491"/>
    <cellStyle name="PSChar 2 2" xfId="34492"/>
    <cellStyle name="PSChar 2 2 2" xfId="34493"/>
    <cellStyle name="PSChar 2 2 2 2" xfId="34494"/>
    <cellStyle name="PSChar 2 2 3" xfId="34495"/>
    <cellStyle name="PSChar 2 3" xfId="34496"/>
    <cellStyle name="PSChar 2 3 2" xfId="11896"/>
    <cellStyle name="PSChar 2 4" xfId="15565"/>
    <cellStyle name="PSChar 2 5" xfId="2167"/>
    <cellStyle name="PSChar 3" xfId="2443"/>
    <cellStyle name="PSChar 3 2" xfId="2448"/>
    <cellStyle name="PSChar 3 2 2" xfId="13403"/>
    <cellStyle name="PSChar 3 3" xfId="21743"/>
    <cellStyle name="PSChar 4" xfId="2608"/>
    <cellStyle name="PSChar 5" xfId="30544"/>
    <cellStyle name="PSChar 6" xfId="30547"/>
    <cellStyle name="PSDate" xfId="20082"/>
    <cellStyle name="PSDate 2" xfId="20084"/>
    <cellStyle name="PSDate 2 2" xfId="13301"/>
    <cellStyle name="PSDate 2 2 2" xfId="34497"/>
    <cellStyle name="PSDate 2 2 2 2" xfId="31878"/>
    <cellStyle name="PSDate 2 2 3" xfId="34498"/>
    <cellStyle name="PSDate 2 3" xfId="14113"/>
    <cellStyle name="PSDate 2 3 2" xfId="5667"/>
    <cellStyle name="PSDate 2 4" xfId="30727"/>
    <cellStyle name="PSDate 3" xfId="22637"/>
    <cellStyle name="PSDate 3 2" xfId="22639"/>
    <cellStyle name="PSDate 3 2 2" xfId="23158"/>
    <cellStyle name="PSDate 3 3" xfId="30731"/>
    <cellStyle name="PSDate 4" xfId="34499"/>
    <cellStyle name="PSDate 5" xfId="26242"/>
    <cellStyle name="PSDate 6" xfId="34500"/>
    <cellStyle name="PSDec" xfId="22359"/>
    <cellStyle name="PSDec 2" xfId="13397"/>
    <cellStyle name="PSDec 2 2" xfId="13399"/>
    <cellStyle name="PSDec 2 2 2" xfId="34501"/>
    <cellStyle name="PSDec 2 2 2 2" xfId="2337"/>
    <cellStyle name="PSDec 2 2 3" xfId="8117"/>
    <cellStyle name="PSDec 2 3" xfId="34502"/>
    <cellStyle name="PSDec 2 3 2" xfId="34503"/>
    <cellStyle name="PSDec 2 4" xfId="34504"/>
    <cellStyle name="PSDec 3" xfId="32420"/>
    <cellStyle name="PSDec 3 2" xfId="24433"/>
    <cellStyle name="PSDec 3 2 2" xfId="32422"/>
    <cellStyle name="PSDec 3 3" xfId="32425"/>
    <cellStyle name="PSDec 4" xfId="13288"/>
    <cellStyle name="PSDec 5" xfId="11159"/>
    <cellStyle name="PSDec 6" xfId="5247"/>
    <cellStyle name="PSHeading" xfId="1257"/>
    <cellStyle name="PSHeading 2" xfId="6951"/>
    <cellStyle name="PSHeading 2 2" xfId="6953"/>
    <cellStyle name="PSHeading 2 2 2" xfId="34505"/>
    <cellStyle name="PSHeading 2 2 2 2" xfId="19746"/>
    <cellStyle name="PSHeading 2 2 3" xfId="34506"/>
    <cellStyle name="PSHeading 2 3" xfId="26290"/>
    <cellStyle name="PSHeading 2 3 2" xfId="11494"/>
    <cellStyle name="PSHeading 2 4" xfId="34507"/>
    <cellStyle name="PSHeading 3" xfId="5509"/>
    <cellStyle name="PSHeading 3 2" xfId="25971"/>
    <cellStyle name="PSHeading 3 2 2" xfId="25973"/>
    <cellStyle name="PSHeading 3 3" xfId="34509"/>
    <cellStyle name="PSHeading 4" xfId="6057"/>
    <cellStyle name="PSHeading 5" xfId="34510"/>
    <cellStyle name="PSHeading 6" xfId="34511"/>
    <cellStyle name="PSInt" xfId="19998"/>
    <cellStyle name="PSInt 2" xfId="34512"/>
    <cellStyle name="PSSpacer" xfId="26214"/>
    <cellStyle name="PSSpacer 2" xfId="34513"/>
    <cellStyle name="PSSpacer 2 2" xfId="30874"/>
    <cellStyle name="PSSpacer 2 2 2" xfId="34514"/>
    <cellStyle name="PSSpacer 2 2 2 2" xfId="34515"/>
    <cellStyle name="PSSpacer 2 2 3" xfId="13896"/>
    <cellStyle name="PSSpacer 2 3" xfId="16708"/>
    <cellStyle name="PSSpacer 2 3 2" xfId="30522"/>
    <cellStyle name="PSSpacer 2 4" xfId="34516"/>
    <cellStyle name="PSSpacer 3" xfId="34517"/>
    <cellStyle name="PSSpacer 3 2" xfId="34518"/>
    <cellStyle name="PSSpacer 3 2 2" xfId="34519"/>
    <cellStyle name="PSSpacer 3 3" xfId="34520"/>
    <cellStyle name="PSSpacer 4" xfId="16425"/>
    <cellStyle name="PSSpacer 5" xfId="34521"/>
    <cellStyle name="PSSpacer 6" xfId="34522"/>
    <cellStyle name="Red" xfId="34525"/>
    <cellStyle name="Red 2" xfId="34526"/>
    <cellStyle name="regstoresfromspecstores" xfId="23805"/>
    <cellStyle name="regstoresfromspecstores 2" xfId="23938"/>
    <cellStyle name="regstoresfromspecstores 2 2" xfId="34527"/>
    <cellStyle name="regstoresfromspecstores 2 2 2" xfId="34528"/>
    <cellStyle name="regstoresfromspecstores 2 2 2 2" xfId="25711"/>
    <cellStyle name="regstoresfromspecstores 2 2 3" xfId="34529"/>
    <cellStyle name="regstoresfromspecstores 2 3" xfId="33112"/>
    <cellStyle name="regstoresfromspecstores 2 3 2" xfId="34530"/>
    <cellStyle name="regstoresfromspecstores 2 4" xfId="12665"/>
    <cellStyle name="regstoresfromspecstores 3" xfId="34531"/>
    <cellStyle name="regstoresfromspecstores 3 2" xfId="34532"/>
    <cellStyle name="regstoresfromspecstores 3 2 2" xfId="34533"/>
    <cellStyle name="regstoresfromspecstores 3 3" xfId="33116"/>
    <cellStyle name="regstoresfromspecstores 4" xfId="29651"/>
    <cellStyle name="regstoresfromspecstores 5" xfId="34534"/>
    <cellStyle name="regstoresfromspecstores 6" xfId="34535"/>
    <cellStyle name="ReportTitlePrompt" xfId="30249"/>
    <cellStyle name="ReportTitlePrompt 2" xfId="33113"/>
    <cellStyle name="ReportTitleValue" xfId="34536"/>
    <cellStyle name="ReportTitleValue 2" xfId="4250"/>
    <cellStyle name="revised" xfId="28058"/>
    <cellStyle name="revised 2" xfId="34537"/>
    <cellStyle name="revised 2 2" xfId="34538"/>
    <cellStyle name="revised 2 2 2" xfId="34539"/>
    <cellStyle name="revised 2 2 2 2" xfId="34540"/>
    <cellStyle name="revised 2 2 3" xfId="10175"/>
    <cellStyle name="revised 2 3" xfId="31993"/>
    <cellStyle name="revised 2 3 2" xfId="31995"/>
    <cellStyle name="revised 2 4" xfId="31997"/>
    <cellStyle name="revised 3" xfId="27789"/>
    <cellStyle name="revised 3 2" xfId="10717"/>
    <cellStyle name="revised 3 2 2" xfId="10720"/>
    <cellStyle name="revised 3 3" xfId="20172"/>
    <cellStyle name="revised 4" xfId="26836"/>
    <cellStyle name="revised 5" xfId="27828"/>
    <cellStyle name="revised 6" xfId="4073"/>
    <cellStyle name="revised_Sheet2" xfId="34541"/>
    <cellStyle name="RevList" xfId="34542"/>
    <cellStyle name="RevList 2" xfId="19931"/>
    <cellStyle name="RevList 2 2" xfId="19934"/>
    <cellStyle name="RevList 2 2 2" xfId="34294"/>
    <cellStyle name="RevList 2 2 2 2" xfId="34543"/>
    <cellStyle name="RevList 2 2 2 2 2" xfId="34544"/>
    <cellStyle name="RevList 2 2 2 3" xfId="34545"/>
    <cellStyle name="RevList 2 2 2 3 2" xfId="25359"/>
    <cellStyle name="RevList 2 2 2 4" xfId="34546"/>
    <cellStyle name="RevList 2 2 3" xfId="15504"/>
    <cellStyle name="RevList 2 2 3 2" xfId="34547"/>
    <cellStyle name="RevList 2 2 4" xfId="34296"/>
    <cellStyle name="RevList 2 3" xfId="24074"/>
    <cellStyle name="RevList 2 3 2" xfId="18002"/>
    <cellStyle name="RevList 2 4" xfId="34548"/>
    <cellStyle name="RevList 2 4 2" xfId="34549"/>
    <cellStyle name="RevList 2 5" xfId="20574"/>
    <cellStyle name="RevList 2 6" xfId="25261"/>
    <cellStyle name="RevList 3" xfId="19937"/>
    <cellStyle name="RevList 3 2" xfId="19939"/>
    <cellStyle name="RevList 3 2 2" xfId="34550"/>
    <cellStyle name="RevList 3 3" xfId="34551"/>
    <cellStyle name="RevList 4" xfId="19943"/>
    <cellStyle name="RevList 4 2" xfId="29107"/>
    <cellStyle name="RevList 5" xfId="29109"/>
    <cellStyle name="RevList 6" xfId="34552"/>
    <cellStyle name="RevList 7" xfId="34553"/>
    <cellStyle name="RevList 8" xfId="10390"/>
    <cellStyle name="RM" xfId="31777"/>
    <cellStyle name="RM 2" xfId="34554"/>
    <cellStyle name="RM 3" xfId="34555"/>
    <cellStyle name="RM 3 2" xfId="34556"/>
    <cellStyle name="RM 3 2 2" xfId="9809"/>
    <cellStyle name="RM 3 2 3" xfId="30310"/>
    <cellStyle name="RM 3 2 4" xfId="34561"/>
    <cellStyle name="RM 4" xfId="26458"/>
    <cellStyle name="row_def_array" xfId="204"/>
    <cellStyle name="RowAcctAbovePrompt" xfId="21353"/>
    <cellStyle name="RowAcctAbovePrompt 2" xfId="21786"/>
    <cellStyle name="RowAcctSOBAbovePrompt" xfId="8972"/>
    <cellStyle name="RowAcctSOBAbovePrompt 2" xfId="8974"/>
    <cellStyle name="RowAcctSOBValue" xfId="34562"/>
    <cellStyle name="RowAcctSOBValue 2" xfId="34563"/>
    <cellStyle name="RowAcctValue" xfId="34564"/>
    <cellStyle name="RowAcctValue 2" xfId="34565"/>
    <cellStyle name="RowAttrAbovePrompt" xfId="5804"/>
    <cellStyle name="RowAttrAbovePrompt 2" xfId="34566"/>
    <cellStyle name="RowAttrValue" xfId="8063"/>
    <cellStyle name="RowAttrValue 2" xfId="18287"/>
    <cellStyle name="RowColSetAbovePrompt" xfId="34567"/>
    <cellStyle name="RowColSetAbovePrompt 2" xfId="34568"/>
    <cellStyle name="RowColSetLeftPrompt" xfId="15641"/>
    <cellStyle name="RowColSetLeftPrompt 2" xfId="15645"/>
    <cellStyle name="RowColSetValue" xfId="32718"/>
    <cellStyle name="RowColSetValue 2" xfId="32720"/>
    <cellStyle name="RowLeftPrompt" xfId="34569"/>
    <cellStyle name="RowLeftPrompt 2" xfId="30607"/>
    <cellStyle name="RowLevel_0" xfId="34086"/>
    <cellStyle name="s]_x000d__x000a_load=_x000d__x000a_run=_x000d__x000a_NullPort=None_x000d__x000a_device=HP LaserJet 4 Plus,HPPCL5MS,LPT1:_x000d__x000a__x000d__x000a_[Desktop]_x000d__x000a_Wallpaper=(无)_x000d__x000a_TileWallpaper=0_x000d_" xfId="26005"/>
    <cellStyle name="s]_x000d__x000a_load=_x000d__x000a_run=_x000d__x000a_NullPort=None_x000d__x000a_device=HP LaserJet 4 Plus,HPPCL5MS,LPT1:_x000d__x000a__x000d__x000a_[Desktop]_x000d__x000a_Wallpaper=(无)_x000d__x000a_TileWallpaper=0_x000d_ 2" xfId="26007"/>
    <cellStyle name="SampleUsingFormatMask" xfId="28056"/>
    <cellStyle name="SampleUsingFormatMask 2" xfId="5604"/>
    <cellStyle name="SampleWithNoFormatMask" xfId="26505"/>
    <cellStyle name="SampleWithNoFormatMask 2" xfId="34570"/>
    <cellStyle name="SAPBEXaggData" xfId="34571"/>
    <cellStyle name="SAPBEXaggData 2" xfId="34572"/>
    <cellStyle name="SAPBEXaggDataEmph" xfId="7257"/>
    <cellStyle name="SAPBEXaggDataEmph 2" xfId="29883"/>
    <cellStyle name="SAPBEXaggItem" xfId="785"/>
    <cellStyle name="SAPBEXaggItem 2" xfId="20357"/>
    <cellStyle name="SAPBEXaggItemX" xfId="21440"/>
    <cellStyle name="SAPBEXaggItemX 2" xfId="25464"/>
    <cellStyle name="SAPBEXchaText" xfId="14189"/>
    <cellStyle name="SAPBEXchaText 2" xfId="23106"/>
    <cellStyle name="SAPBEXexcBad7" xfId="33892"/>
    <cellStyle name="SAPBEXexcBad7 2" xfId="33894"/>
    <cellStyle name="SAPBEXexcBad8" xfId="12797"/>
    <cellStyle name="SAPBEXexcBad8 2" xfId="12803"/>
    <cellStyle name="SAPBEXexcBad9" xfId="2005"/>
    <cellStyle name="SAPBEXexcBad9 2" xfId="33920"/>
    <cellStyle name="SAPBEXexcCritical4" xfId="31245"/>
    <cellStyle name="SAPBEXexcCritical4 2" xfId="34573"/>
    <cellStyle name="SAPBEXexcCritical5" xfId="34123"/>
    <cellStyle name="SAPBEXexcCritical5 2" xfId="34574"/>
    <cellStyle name="SAPBEXexcCritical6" xfId="34575"/>
    <cellStyle name="SAPBEXexcCritical6 2" xfId="34576"/>
    <cellStyle name="SAPBEXexcGood1" xfId="10025"/>
    <cellStyle name="SAPBEXexcGood1 2" xfId="34577"/>
    <cellStyle name="SAPBEXexcGood2" xfId="1593"/>
    <cellStyle name="SAPBEXexcGood2 2" xfId="976"/>
    <cellStyle name="SAPBEXexcGood3" xfId="34578"/>
    <cellStyle name="SAPBEXexcGood3 2" xfId="34579"/>
    <cellStyle name="SAPBEXfilterDrill" xfId="2548"/>
    <cellStyle name="SAPBEXfilterDrill 2" xfId="2555"/>
    <cellStyle name="SAPBEXfilterItem" xfId="34580"/>
    <cellStyle name="SAPBEXfilterItem 2" xfId="34581"/>
    <cellStyle name="SAPBEXfilterText" xfId="15392"/>
    <cellStyle name="SAPBEXfilterText 2" xfId="34582"/>
    <cellStyle name="SAPBEXformats" xfId="31000"/>
    <cellStyle name="SAPBEXformats 2" xfId="34584"/>
    <cellStyle name="SAPBEXheaderItem" xfId="1025"/>
    <cellStyle name="SAPBEXheaderItem 2" xfId="1048"/>
    <cellStyle name="SAPBEXheaderText" xfId="21272"/>
    <cellStyle name="SAPBEXheaderText 2" xfId="20385"/>
    <cellStyle name="SAPBEXHLevel0" xfId="12742"/>
    <cellStyle name="SAPBEXHLevel0 2" xfId="12744"/>
    <cellStyle name="SAPBEXHLevel0X" xfId="17982"/>
    <cellStyle name="SAPBEXHLevel0X 2" xfId="17986"/>
    <cellStyle name="SAPBEXHLevel0X 2 2" xfId="34585"/>
    <cellStyle name="SAPBEXHLevel0X 3" xfId="34586"/>
    <cellStyle name="SAPBEXHLevel1" xfId="34587"/>
    <cellStyle name="SAPBEXHLevel1 2" xfId="34588"/>
    <cellStyle name="SAPBEXHLevel1X" xfId="27005"/>
    <cellStyle name="SAPBEXHLevel1X 2" xfId="27007"/>
    <cellStyle name="SAPBEXHLevel1X 2 2" xfId="34589"/>
    <cellStyle name="SAPBEXHLevel1X 3" xfId="34590"/>
    <cellStyle name="SAPBEXHLevel2" xfId="13637"/>
    <cellStyle name="SAPBEXHLevel2 2" xfId="12005"/>
    <cellStyle name="SAPBEXHLevel2X" xfId="34591"/>
    <cellStyle name="SAPBEXHLevel2X 2" xfId="34592"/>
    <cellStyle name="SAPBEXHLevel2X 2 2" xfId="694"/>
    <cellStyle name="SAPBEXHLevel2X 3" xfId="34593"/>
    <cellStyle name="SAPBEXHLevel3" xfId="15804"/>
    <cellStyle name="SAPBEXHLevel3 2" xfId="34594"/>
    <cellStyle name="SAPBEXHLevel3X" xfId="3758"/>
    <cellStyle name="SAPBEXHLevel3X 2" xfId="34595"/>
    <cellStyle name="SAPBEXHLevel3X 2 2" xfId="22765"/>
    <cellStyle name="SAPBEXHLevel3X 3" xfId="9770"/>
    <cellStyle name="SAPBEXresData" xfId="34596"/>
    <cellStyle name="SAPBEXresData 2" xfId="24205"/>
    <cellStyle name="SAPBEXresDataEmph" xfId="34597"/>
    <cellStyle name="SAPBEXresDataEmph 2" xfId="34598"/>
    <cellStyle name="SAPBEXresItem" xfId="34599"/>
    <cellStyle name="SAPBEXresItem 2" xfId="8450"/>
    <cellStyle name="SAPBEXresItemX" xfId="34600"/>
    <cellStyle name="SAPBEXresItemX 2" xfId="25253"/>
    <cellStyle name="SAPBEXstdData" xfId="6514"/>
    <cellStyle name="SAPBEXstdData 2" xfId="7223"/>
    <cellStyle name="SAPBEXstdData 2 2" xfId="7227"/>
    <cellStyle name="SAPBEXstdData 2 2 2" xfId="34601"/>
    <cellStyle name="SAPBEXstdData 2 2 2 2" xfId="34602"/>
    <cellStyle name="SAPBEXstdData 2 2 2 2 2" xfId="34603"/>
    <cellStyle name="SAPBEXstdData 2 2 2 3" xfId="34604"/>
    <cellStyle name="SAPBEXstdData 2 2 2 3 2" xfId="34605"/>
    <cellStyle name="SAPBEXstdData 2 2 2 4" xfId="34606"/>
    <cellStyle name="SAPBEXstdData 2 2 3" xfId="34607"/>
    <cellStyle name="SAPBEXstdData 2 2 3 2" xfId="34608"/>
    <cellStyle name="SAPBEXstdData 2 2 4" xfId="13734"/>
    <cellStyle name="SAPBEXstdData 2 3" xfId="34609"/>
    <cellStyle name="SAPBEXstdData 2 3 2" xfId="32848"/>
    <cellStyle name="SAPBEXstdData 2 4" xfId="34610"/>
    <cellStyle name="SAPBEXstdData 2 4 2" xfId="18469"/>
    <cellStyle name="SAPBEXstdData 2 5" xfId="34611"/>
    <cellStyle name="SAPBEXstdData 3" xfId="34612"/>
    <cellStyle name="SAPBEXstdData 3 2" xfId="34613"/>
    <cellStyle name="SAPBEXstdData 3 2 2" xfId="34614"/>
    <cellStyle name="SAPBEXstdData 3 3" xfId="34615"/>
    <cellStyle name="SAPBEXstdData 4" xfId="34616"/>
    <cellStyle name="SAPBEXstdData 4 2" xfId="34617"/>
    <cellStyle name="SAPBEXstdData 5" xfId="34618"/>
    <cellStyle name="SAPBEXstdData 6" xfId="34619"/>
    <cellStyle name="SAPBEXstdData 7" xfId="10882"/>
    <cellStyle name="SAPBEXstdDataEmph" xfId="25977"/>
    <cellStyle name="SAPBEXstdDataEmph 2" xfId="34620"/>
    <cellStyle name="SAPBEXstdItem" xfId="34621"/>
    <cellStyle name="SAPBEXstdItem 2" xfId="34622"/>
    <cellStyle name="SAPBEXstdItemX" xfId="10362"/>
    <cellStyle name="SAPBEXstdItemX 2" xfId="10364"/>
    <cellStyle name="SAPBEXtitle" xfId="34623"/>
    <cellStyle name="SAPBEXtitle 2" xfId="15657"/>
    <cellStyle name="SAPBEXundefined" xfId="6697"/>
    <cellStyle name="SAPBEXundefined 2" xfId="6699"/>
    <cellStyle name="section" xfId="14809"/>
    <cellStyle name="section 2" xfId="14991"/>
    <cellStyle name="section 3" xfId="34624"/>
    <cellStyle name="section 4" xfId="34625"/>
    <cellStyle name="shade" xfId="34626"/>
    <cellStyle name="shade 2" xfId="34627"/>
    <cellStyle name="SHADEDSTORES" xfId="5201"/>
    <cellStyle name="SHADEDSTORES 2" xfId="5280"/>
    <cellStyle name="SHADEDSTORES 2 2" xfId="28811"/>
    <cellStyle name="SHADEDSTORES 2 2 2" xfId="28813"/>
    <cellStyle name="SHADEDSTORES 2 2 2 2" xfId="20299"/>
    <cellStyle name="SHADEDSTORES 2 2 3" xfId="14445"/>
    <cellStyle name="SHADEDSTORES 2 3" xfId="28815"/>
    <cellStyle name="SHADEDSTORES 2 3 2" xfId="28817"/>
    <cellStyle name="SHADEDSTORES 2 4" xfId="28819"/>
    <cellStyle name="SHADEDSTORES 3" xfId="31358"/>
    <cellStyle name="SHADEDSTORES 3 2" xfId="28829"/>
    <cellStyle name="SHADEDSTORES 3 2 2" xfId="34628"/>
    <cellStyle name="SHADEDSTORES 3 3" xfId="34629"/>
    <cellStyle name="SHADEDSTORES 4" xfId="31360"/>
    <cellStyle name="SHADEDSTORES 5" xfId="34630"/>
    <cellStyle name="SHADEDSTORES 5 2" xfId="32943"/>
    <cellStyle name="SHADEDSTORES 5 2 2" xfId="34631"/>
    <cellStyle name="SHADEDSTORES 5 2 3" xfId="18282"/>
    <cellStyle name="SHADEDSTORES 5 2 4" xfId="8923"/>
    <cellStyle name="SHADEDSTORES 5 3" xfId="34632"/>
    <cellStyle name="SHADEDSTORES 5 3 2" xfId="1416"/>
    <cellStyle name="SHADEDSTORES 5 3 3" xfId="15606"/>
    <cellStyle name="SHADEDSTORES 5 3 4" xfId="8937"/>
    <cellStyle name="SHADEDSTORES 5 4" xfId="34633"/>
    <cellStyle name="SHADEDSTORES 5 4 2" xfId="34634"/>
    <cellStyle name="SHADEDSTORES 5 4 3" xfId="34635"/>
    <cellStyle name="SHADEDSTORES 5 4 4" xfId="7552"/>
    <cellStyle name="SHADEDSTORES 5 5" xfId="31428"/>
    <cellStyle name="SHADEDSTORES 6" xfId="19858"/>
    <cellStyle name="Sheet Head" xfId="34636"/>
    <cellStyle name="Sheet Head 2" xfId="34637"/>
    <cellStyle name="Sheet Head 3" xfId="13731"/>
    <cellStyle name="SingleLineAcctgn" xfId="32714"/>
    <cellStyle name="SingleLineAcctgn 2" xfId="32716"/>
    <cellStyle name="SingleLineAcctgn 2 2" xfId="2833"/>
    <cellStyle name="SingleLineAcctgn 2 2 2" xfId="34638"/>
    <cellStyle name="SingleLineAcctgn 2 2 2 2" xfId="34639"/>
    <cellStyle name="SingleLineAcctgn 2 2 3" xfId="34640"/>
    <cellStyle name="SingleLineAcctgn 2 3" xfId="34641"/>
    <cellStyle name="SingleLineAcctgn 2 3 2" xfId="34642"/>
    <cellStyle name="SingleLineAcctgn 2 4" xfId="34643"/>
    <cellStyle name="SingleLineAcctgn 3" xfId="34644"/>
    <cellStyle name="SingleLineAcctgn 3 2" xfId="7750"/>
    <cellStyle name="SingleLineAcctgn 3 2 2" xfId="4623"/>
    <cellStyle name="SingleLineAcctgn 3 3" xfId="34645"/>
    <cellStyle name="SingleLineAcctgn 4" xfId="34646"/>
    <cellStyle name="SingleLineAcctgn 5" xfId="34647"/>
    <cellStyle name="SingleLineAcctgn 6" xfId="29807"/>
    <cellStyle name="Special" xfId="33854"/>
    <cellStyle name="Special 2" xfId="20409"/>
    <cellStyle name="Special 2 2" xfId="20414"/>
    <cellStyle name="Special 2 2 2" xfId="15264"/>
    <cellStyle name="Special 2 2 2 2" xfId="17946"/>
    <cellStyle name="Special 2 2 3" xfId="31150"/>
    <cellStyle name="Special 2 3" xfId="20416"/>
    <cellStyle name="Special 2 3 2" xfId="7791"/>
    <cellStyle name="Special 2 4" xfId="17297"/>
    <cellStyle name="Special 3" xfId="33856"/>
    <cellStyle name="Special 3 2" xfId="11107"/>
    <cellStyle name="Special 3 2 2" xfId="11112"/>
    <cellStyle name="Special 3 3" xfId="15012"/>
    <cellStyle name="Special 4" xfId="34648"/>
    <cellStyle name="Special 5" xfId="27059"/>
    <cellStyle name="Special 6" xfId="34649"/>
    <cellStyle name="specstores" xfId="2456"/>
    <cellStyle name="specstores 2" xfId="29046"/>
    <cellStyle name="specstores 2 2" xfId="12495"/>
    <cellStyle name="specstores 2 2 2" xfId="34650"/>
    <cellStyle name="specstores 2 2 2 2" xfId="14078"/>
    <cellStyle name="specstores 2 2 3" xfId="21170"/>
    <cellStyle name="specstores 2 3" xfId="34651"/>
    <cellStyle name="specstores 2 3 2" xfId="11767"/>
    <cellStyle name="specstores 2 4" xfId="34652"/>
    <cellStyle name="specstores 3" xfId="29048"/>
    <cellStyle name="specstores 3 2" xfId="34653"/>
    <cellStyle name="specstores 3 2 2" xfId="34654"/>
    <cellStyle name="specstores 3 3" xfId="25679"/>
    <cellStyle name="specstores 4" xfId="34655"/>
    <cellStyle name="specstores 5" xfId="34656"/>
    <cellStyle name="specstores 6" xfId="34657"/>
    <cellStyle name="STANDARD" xfId="34658"/>
    <cellStyle name="STANDARD 2" xfId="33997"/>
    <cellStyle name="STANDARD 2 2" xfId="33999"/>
    <cellStyle name="STANDARD 2 2 2" xfId="4639"/>
    <cellStyle name="STANDARD 2 3" xfId="30101"/>
    <cellStyle name="STANDARD 2 3 2" xfId="30104"/>
    <cellStyle name="STANDARD 2 4" xfId="30130"/>
    <cellStyle name="STANDARD 3" xfId="34001"/>
    <cellStyle name="STANDARD 3 2" xfId="34003"/>
    <cellStyle name="STANDARD 4" xfId="22751"/>
    <cellStyle name="STANDARD 4 2" xfId="22754"/>
    <cellStyle name="STANDARD 5" xfId="12412"/>
    <cellStyle name="STANDARD 6" xfId="33152"/>
    <cellStyle name="STANDARD 7" xfId="15019"/>
    <cellStyle name="Standard_Income Statement" xfId="3405"/>
    <cellStyle name="style" xfId="10215"/>
    <cellStyle name="Style 1" xfId="426"/>
    <cellStyle name="Style 1 10" xfId="34659"/>
    <cellStyle name="Style 1 11" xfId="29941"/>
    <cellStyle name="Style 1 2" xfId="205"/>
    <cellStyle name="Style 1 2 2" xfId="5372"/>
    <cellStyle name="Style 1 2 2 2" xfId="14283"/>
    <cellStyle name="Style 1 2 3" xfId="24656"/>
    <cellStyle name="Style 1 2 4" xfId="12727"/>
    <cellStyle name="Style 1 2 5" xfId="8044"/>
    <cellStyle name="Style 1 3" xfId="7944"/>
    <cellStyle name="Style 1 3 2" xfId="28510"/>
    <cellStyle name="Style 1 4" xfId="34660"/>
    <cellStyle name="Style 1 4 2" xfId="34661"/>
    <cellStyle name="Style 1 5" xfId="15820"/>
    <cellStyle name="Style 1 5 2" xfId="34662"/>
    <cellStyle name="Style 1 6" xfId="34663"/>
    <cellStyle name="Style 1 6 2" xfId="34664"/>
    <cellStyle name="Style 1 7" xfId="7114"/>
    <cellStyle name="Style 1 8" xfId="34665"/>
    <cellStyle name="Style 1 8 2" xfId="34666"/>
    <cellStyle name="Style 1 8 3" xfId="34667"/>
    <cellStyle name="Style 1 9" xfId="34668"/>
    <cellStyle name="Style 1_Sheet1" xfId="1718"/>
    <cellStyle name="Style 10" xfId="7934"/>
    <cellStyle name="Style 10 2" xfId="592"/>
    <cellStyle name="Style 11" xfId="26342"/>
    <cellStyle name="Style 11 2" xfId="26345"/>
    <cellStyle name="Style 12" xfId="30891"/>
    <cellStyle name="Style 12 2" xfId="30893"/>
    <cellStyle name="Style 13" xfId="20240"/>
    <cellStyle name="Style 13 2" xfId="20244"/>
    <cellStyle name="Style 14" xfId="30896"/>
    <cellStyle name="Style 14 2" xfId="34669"/>
    <cellStyle name="Style 15" xfId="30899"/>
    <cellStyle name="Style 15 2" xfId="34670"/>
    <cellStyle name="Style 16" xfId="26537"/>
    <cellStyle name="Style 16 2" xfId="29265"/>
    <cellStyle name="style 17" xfId="34672"/>
    <cellStyle name="style 18" xfId="29369"/>
    <cellStyle name="style 19" xfId="34675"/>
    <cellStyle name="Style 2" xfId="10218"/>
    <cellStyle name="Style 2 2" xfId="34678"/>
    <cellStyle name="Style 2 2 2" xfId="28549"/>
    <cellStyle name="style 2 2 2 2" xfId="24945"/>
    <cellStyle name="style 2 2 2 3" xfId="34679"/>
    <cellStyle name="style 2 2 3" xfId="34680"/>
    <cellStyle name="style 2 2 4" xfId="2922"/>
    <cellStyle name="style 2 2 5" xfId="26002"/>
    <cellStyle name="style 2 2 6" xfId="16018"/>
    <cellStyle name="Style 2 3" xfId="34681"/>
    <cellStyle name="Style 2 3 2" xfId="34682"/>
    <cellStyle name="style 2 3 2 2" xfId="27186"/>
    <cellStyle name="style 2 3 3" xfId="34006"/>
    <cellStyle name="style 2 3 4" xfId="19344"/>
    <cellStyle name="style 2 3 5" xfId="22420"/>
    <cellStyle name="Style 2 4" xfId="34683"/>
    <cellStyle name="style 2 4 2" xfId="34684"/>
    <cellStyle name="style 2 5" xfId="33013"/>
    <cellStyle name="style 2 6" xfId="33015"/>
    <cellStyle name="style 2 7" xfId="33017"/>
    <cellStyle name="style 20" xfId="30900"/>
    <cellStyle name="style 21" xfId="26538"/>
    <cellStyle name="style 22" xfId="34671"/>
    <cellStyle name="style 23" xfId="29370"/>
    <cellStyle name="style 24" xfId="34674"/>
    <cellStyle name="style 25" xfId="34686"/>
    <cellStyle name="style 26" xfId="9360"/>
    <cellStyle name="style 27" xfId="9375"/>
    <cellStyle name="style 28" xfId="9390"/>
    <cellStyle name="style 29" xfId="26634"/>
    <cellStyle name="Style 3" xfId="33755"/>
    <cellStyle name="Style 3 2" xfId="33757"/>
    <cellStyle name="Style 3 2 2" xfId="34689"/>
    <cellStyle name="style 3 2 2 2" xfId="34690"/>
    <cellStyle name="style 3 2 2 3" xfId="17375"/>
    <cellStyle name="style 3 2 3" xfId="9749"/>
    <cellStyle name="style 3 2 4" xfId="19949"/>
    <cellStyle name="style 3 2 5" xfId="34691"/>
    <cellStyle name="style 3 2 6" xfId="33226"/>
    <cellStyle name="Style 3 3" xfId="34692"/>
    <cellStyle name="Style 3 3 2" xfId="34694"/>
    <cellStyle name="style 3 3 2 2" xfId="34695"/>
    <cellStyle name="style 3 3 3" xfId="34696"/>
    <cellStyle name="style 3 3 4" xfId="19953"/>
    <cellStyle name="style 3 3 5" xfId="10859"/>
    <cellStyle name="Style 3 4" xfId="24402"/>
    <cellStyle name="style 3 4 2" xfId="24404"/>
    <cellStyle name="style 3 5" xfId="33019"/>
    <cellStyle name="style 3 6" xfId="33021"/>
    <cellStyle name="style 3 7" xfId="33023"/>
    <cellStyle name="style 30" xfId="34685"/>
    <cellStyle name="style 31" xfId="9361"/>
    <cellStyle name="style 32" xfId="9376"/>
    <cellStyle name="style 33" xfId="9391"/>
    <cellStyle name="style 34" xfId="26635"/>
    <cellStyle name="style 35" xfId="34697"/>
    <cellStyle name="style 36" xfId="34698"/>
    <cellStyle name="style 37" xfId="26140"/>
    <cellStyle name="Style 4" xfId="33760"/>
    <cellStyle name="Style 4 2" xfId="33762"/>
    <cellStyle name="style 4 2 2" xfId="34699"/>
    <cellStyle name="style 4 2 3" xfId="27002"/>
    <cellStyle name="style 4 3" xfId="34700"/>
    <cellStyle name="style 4 4" xfId="34702"/>
    <cellStyle name="style 4 5" xfId="3277"/>
    <cellStyle name="style 4 6" xfId="1845"/>
    <cellStyle name="Style 5" xfId="33765"/>
    <cellStyle name="Style 5 2" xfId="34704"/>
    <cellStyle name="style 5 2 2" xfId="34705"/>
    <cellStyle name="style 5 3" xfId="34706"/>
    <cellStyle name="style 5 4" xfId="21444"/>
    <cellStyle name="style 5 5" xfId="33027"/>
    <cellStyle name="Style 6" xfId="23613"/>
    <cellStyle name="Style 6 2" xfId="34707"/>
    <cellStyle name="style 6 3" xfId="34708"/>
    <cellStyle name="style 6 4" xfId="34709"/>
    <cellStyle name="style 6 5" xfId="34710"/>
    <cellStyle name="Style 7" xfId="20033"/>
    <cellStyle name="Style 7 2" xfId="20035"/>
    <cellStyle name="Style 8" xfId="20038"/>
    <cellStyle name="Style 8 2" xfId="20040"/>
    <cellStyle name="Style 9" xfId="20042"/>
    <cellStyle name="Style 9 2" xfId="24408"/>
    <cellStyle name="style1" xfId="34711"/>
    <cellStyle name="style1 2" xfId="34712"/>
    <cellStyle name="style1 2 2" xfId="34713"/>
    <cellStyle name="style1 2 3" xfId="20555"/>
    <cellStyle name="style1 3" xfId="34714"/>
    <cellStyle name="style1 3 2" xfId="16207"/>
    <cellStyle name="style1 4" xfId="34715"/>
    <cellStyle name="style2" xfId="17965"/>
    <cellStyle name="style2 2" xfId="25485"/>
    <cellStyle name="style2 2 2" xfId="34716"/>
    <cellStyle name="style2 2 3" xfId="27945"/>
    <cellStyle name="style2 3" xfId="25487"/>
    <cellStyle name="style2 4" xfId="2143"/>
    <cellStyle name="style2 4 2" xfId="7000"/>
    <cellStyle name="style2 5" xfId="7004"/>
    <cellStyle name="sub" xfId="34717"/>
    <cellStyle name="sub 2" xfId="34718"/>
    <cellStyle name="sub 2 2" xfId="8412"/>
    <cellStyle name="sub 3" xfId="34719"/>
    <cellStyle name="sub 3 2" xfId="34720"/>
    <cellStyle name="sub 4" xfId="34721"/>
    <cellStyle name="subhead" xfId="34722"/>
    <cellStyle name="subhead 2" xfId="34723"/>
    <cellStyle name="subhead 2 2" xfId="3890"/>
    <cellStyle name="subhead 2 2 2" xfId="34724"/>
    <cellStyle name="subhead 2 2 2 2" xfId="34725"/>
    <cellStyle name="subhead 2 2 3" xfId="11952"/>
    <cellStyle name="subhead 2 2 4" xfId="11955"/>
    <cellStyle name="subhead 2 3" xfId="9505"/>
    <cellStyle name="subhead 2 3 2" xfId="34726"/>
    <cellStyle name="subhead 2 4" xfId="34727"/>
    <cellStyle name="subhead 2 5" xfId="34728"/>
    <cellStyle name="subhead 3" xfId="632"/>
    <cellStyle name="subhead 3 2" xfId="8236"/>
    <cellStyle name="subhead 3 2 2" xfId="34729"/>
    <cellStyle name="subhead 3 2 3" xfId="34730"/>
    <cellStyle name="subhead 3 3" xfId="34731"/>
    <cellStyle name="subhead 3 4" xfId="34732"/>
    <cellStyle name="subhead 4" xfId="34733"/>
    <cellStyle name="subhead 5" xfId="34734"/>
    <cellStyle name="subhead 6" xfId="34735"/>
    <cellStyle name="Subtotal" xfId="34736"/>
    <cellStyle name="sub-total" xfId="34737"/>
    <cellStyle name="Subtotal 10" xfId="34738"/>
    <cellStyle name="sub-total 10" xfId="34739"/>
    <cellStyle name="Subtotal 11" xfId="34740"/>
    <cellStyle name="sub-total 11" xfId="34741"/>
    <cellStyle name="Subtotal 12" xfId="34742"/>
    <cellStyle name="sub-total 12" xfId="34743"/>
    <cellStyle name="Subtotal 13" xfId="34744"/>
    <cellStyle name="sub-total 13" xfId="34745"/>
    <cellStyle name="Subtotal 14" xfId="34746"/>
    <cellStyle name="sub-total 14" xfId="34747"/>
    <cellStyle name="Subtotal 15" xfId="34748"/>
    <cellStyle name="sub-total 15" xfId="34750"/>
    <cellStyle name="Subtotal 16" xfId="34752"/>
    <cellStyle name="sub-total 16" xfId="34754"/>
    <cellStyle name="Subtotal 17" xfId="34756"/>
    <cellStyle name="sub-total 17" xfId="34758"/>
    <cellStyle name="Subtotal 18" xfId="34760"/>
    <cellStyle name="sub-total 18" xfId="34762"/>
    <cellStyle name="Subtotal 19" xfId="34764"/>
    <cellStyle name="sub-total 19" xfId="25968"/>
    <cellStyle name="Subtotal 2" xfId="34766"/>
    <cellStyle name="sub-total 2" xfId="34767"/>
    <cellStyle name="Subtotal 2 10" xfId="34768"/>
    <cellStyle name="sub-total 2 10" xfId="30895"/>
    <cellStyle name="Subtotal 2 11" xfId="34769"/>
    <cellStyle name="sub-total 2 11" xfId="30898"/>
    <cellStyle name="Subtotal 2 12" xfId="34770"/>
    <cellStyle name="sub-total 2 12" xfId="26536"/>
    <cellStyle name="Subtotal 2 13" xfId="34771"/>
    <cellStyle name="sub-total 2 13" xfId="34673"/>
    <cellStyle name="Subtotal 2 14" xfId="34772"/>
    <cellStyle name="sub-total 2 14" xfId="29368"/>
    <cellStyle name="Subtotal 2 15" xfId="34773"/>
    <cellStyle name="sub-total 2 15" xfId="34676"/>
    <cellStyle name="Subtotal 2 16" xfId="34775"/>
    <cellStyle name="sub-total 2 16" xfId="34687"/>
    <cellStyle name="Subtotal 2 17" xfId="34777"/>
    <cellStyle name="sub-total 2 17" xfId="9358"/>
    <cellStyle name="Subtotal 2 18" xfId="34779"/>
    <cellStyle name="sub-total 2 18" xfId="9373"/>
    <cellStyle name="Subtotal 2 19" xfId="34781"/>
    <cellStyle name="sub-total 2 19" xfId="9388"/>
    <cellStyle name="Subtotal 2 2" xfId="34783"/>
    <cellStyle name="sub-total 2 2" xfId="34784"/>
    <cellStyle name="Subtotal 2 2 10" xfId="34785"/>
    <cellStyle name="sub-total 2 2 10" xfId="34786"/>
    <cellStyle name="Subtotal 2 2 11" xfId="34787"/>
    <cellStyle name="sub-total 2 2 11" xfId="34788"/>
    <cellStyle name="Subtotal 2 2 12" xfId="26744"/>
    <cellStyle name="sub-total 2 2 12" xfId="34789"/>
    <cellStyle name="Subtotal 2 2 13" xfId="34790"/>
    <cellStyle name="sub-total 2 2 13" xfId="34791"/>
    <cellStyle name="Subtotal 2 2 14" xfId="34792"/>
    <cellStyle name="sub-total 2 2 14" xfId="34793"/>
    <cellStyle name="Subtotal 2 2 15" xfId="34794"/>
    <cellStyle name="sub-total 2 2 15" xfId="34796"/>
    <cellStyle name="Subtotal 2 2 16" xfId="34798"/>
    <cellStyle name="sub-total 2 2 16" xfId="34800"/>
    <cellStyle name="Subtotal 2 2 17" xfId="34801"/>
    <cellStyle name="sub-total 2 2 17" xfId="34803"/>
    <cellStyle name="Subtotal 2 2 18" xfId="34804"/>
    <cellStyle name="sub-total 2 2 18" xfId="34806"/>
    <cellStyle name="Subtotal 2 2 19" xfId="34807"/>
    <cellStyle name="sub-total 2 2 19" xfId="34808"/>
    <cellStyle name="Subtotal 2 2 2" xfId="34809"/>
    <cellStyle name="sub-total 2 2 2" xfId="17381"/>
    <cellStyle name="Subtotal 2 2 2 10" xfId="34811"/>
    <cellStyle name="sub-total 2 2 2 10" xfId="34812"/>
    <cellStyle name="Subtotal 2 2 2 11" xfId="34813"/>
    <cellStyle name="sub-total 2 2 2 11" xfId="34814"/>
    <cellStyle name="Subtotal 2 2 2 12" xfId="34815"/>
    <cellStyle name="sub-total 2 2 2 12" xfId="34816"/>
    <cellStyle name="Subtotal 2 2 2 13" xfId="34817"/>
    <cellStyle name="sub-total 2 2 2 13" xfId="34818"/>
    <cellStyle name="Subtotal 2 2 2 14" xfId="34819"/>
    <cellStyle name="sub-total 2 2 2 14" xfId="34820"/>
    <cellStyle name="Subtotal 2 2 2 15" xfId="34821"/>
    <cellStyle name="sub-total 2 2 2 15" xfId="34822"/>
    <cellStyle name="Subtotal 2 2 2 16" xfId="34823"/>
    <cellStyle name="sub-total 2 2 2 16" xfId="34824"/>
    <cellStyle name="Subtotal 2 2 2 17" xfId="34825"/>
    <cellStyle name="sub-total 2 2 2 17" xfId="34826"/>
    <cellStyle name="Subtotal 2 2 2 18" xfId="34827"/>
    <cellStyle name="sub-total 2 2 2 18" xfId="34828"/>
    <cellStyle name="Subtotal 2 2 2 19" xfId="34829"/>
    <cellStyle name="sub-total 2 2 2 19" xfId="34830"/>
    <cellStyle name="Subtotal 2 2 2 2" xfId="34831"/>
    <cellStyle name="sub-total 2 2 2 2" xfId="17384"/>
    <cellStyle name="Subtotal 2 2 2 3" xfId="34833"/>
    <cellStyle name="sub-total 2 2 2 3" xfId="34834"/>
    <cellStyle name="Subtotal 2 2 2 4" xfId="34835"/>
    <cellStyle name="sub-total 2 2 2 4" xfId="34838"/>
    <cellStyle name="Subtotal 2 2 2 5" xfId="34839"/>
    <cellStyle name="sub-total 2 2 2 5" xfId="34840"/>
    <cellStyle name="Subtotal 2 2 2 6" xfId="34841"/>
    <cellStyle name="sub-total 2 2 2 6" xfId="34842"/>
    <cellStyle name="Subtotal 2 2 2 7" xfId="34843"/>
    <cellStyle name="sub-total 2 2 2 7" xfId="34844"/>
    <cellStyle name="Subtotal 2 2 2 8" xfId="34845"/>
    <cellStyle name="sub-total 2 2 2 8" xfId="34846"/>
    <cellStyle name="Subtotal 2 2 2 9" xfId="34847"/>
    <cellStyle name="sub-total 2 2 2 9" xfId="34848"/>
    <cellStyle name="Subtotal 2 2 20" xfId="34795"/>
    <cellStyle name="sub-total 2 2 20" xfId="34797"/>
    <cellStyle name="Subtotal 2 2 21" xfId="34799"/>
    <cellStyle name="Subtotal 2 2 22" xfId="34802"/>
    <cellStyle name="Subtotal 2 2 23" xfId="34805"/>
    <cellStyle name="Subtotal 2 2 3" xfId="26429"/>
    <cellStyle name="sub-total 2 2 3" xfId="31724"/>
    <cellStyle name="Subtotal 2 2 4" xfId="34849"/>
    <cellStyle name="sub-total 2 2 4" xfId="31726"/>
    <cellStyle name="Subtotal 2 2 5" xfId="34850"/>
    <cellStyle name="sub-total 2 2 5" xfId="31730"/>
    <cellStyle name="Subtotal 2 2 6" xfId="34851"/>
    <cellStyle name="sub-total 2 2 6" xfId="34852"/>
    <cellStyle name="Subtotal 2 2 7" xfId="34853"/>
    <cellStyle name="sub-total 2 2 7" xfId="33758"/>
    <cellStyle name="Subtotal 2 2 8" xfId="34854"/>
    <cellStyle name="sub-total 2 2 8" xfId="34693"/>
    <cellStyle name="Subtotal 2 2 9" xfId="17809"/>
    <cellStyle name="sub-total 2 2 9" xfId="24401"/>
    <cellStyle name="Subtotal 2 20" xfId="34774"/>
    <cellStyle name="sub-total 2 20" xfId="34677"/>
    <cellStyle name="Subtotal 2 21" xfId="34776"/>
    <cellStyle name="sub-total 2 21" xfId="34688"/>
    <cellStyle name="Subtotal 2 22" xfId="34778"/>
    <cellStyle name="Subtotal 2 23" xfId="34780"/>
    <cellStyle name="Subtotal 2 24" xfId="34782"/>
    <cellStyle name="Subtotal 2 3" xfId="34855"/>
    <cellStyle name="sub-total 2 3" xfId="34856"/>
    <cellStyle name="Subtotal 2 3 10" xfId="34857"/>
    <cellStyle name="sub-total 2 3 10" xfId="34858"/>
    <cellStyle name="Subtotal 2 3 11" xfId="34859"/>
    <cellStyle name="sub-total 2 3 11" xfId="34860"/>
    <cellStyle name="Subtotal 2 3 12" xfId="34861"/>
    <cellStyle name="sub-total 2 3 12" xfId="34862"/>
    <cellStyle name="Subtotal 2 3 13" xfId="34863"/>
    <cellStyle name="sub-total 2 3 13" xfId="34864"/>
    <cellStyle name="Subtotal 2 3 14" xfId="34865"/>
    <cellStyle name="sub-total 2 3 14" xfId="34866"/>
    <cellStyle name="Subtotal 2 3 15" xfId="34867"/>
    <cellStyle name="sub-total 2 3 15" xfId="34868"/>
    <cellStyle name="Subtotal 2 3 16" xfId="34869"/>
    <cellStyle name="sub-total 2 3 16" xfId="34870"/>
    <cellStyle name="Subtotal 2 3 17" xfId="34871"/>
    <cellStyle name="sub-total 2 3 17" xfId="9148"/>
    <cellStyle name="Subtotal 2 3 18" xfId="3966"/>
    <cellStyle name="sub-total 2 3 18" xfId="34872"/>
    <cellStyle name="Subtotal 2 3 19" xfId="34873"/>
    <cellStyle name="sub-total 2 3 19" xfId="34874"/>
    <cellStyle name="Subtotal 2 3 2" xfId="34875"/>
    <cellStyle name="sub-total 2 3 2" xfId="17534"/>
    <cellStyle name="Subtotal 2 3 3" xfId="34876"/>
    <cellStyle name="sub-total 2 3 3" xfId="20209"/>
    <cellStyle name="Subtotal 2 3 4" xfId="34877"/>
    <cellStyle name="sub-total 2 3 4" xfId="34878"/>
    <cellStyle name="Subtotal 2 3 5" xfId="34879"/>
    <cellStyle name="sub-total 2 3 5" xfId="34880"/>
    <cellStyle name="Subtotal 2 3 6" xfId="34881"/>
    <cellStyle name="sub-total 2 3 6" xfId="34882"/>
    <cellStyle name="Subtotal 2 3 7" xfId="34883"/>
    <cellStyle name="sub-total 2 3 7" xfId="33763"/>
    <cellStyle name="Subtotal 2 3 8" xfId="34884"/>
    <cellStyle name="sub-total 2 3 8" xfId="34701"/>
    <cellStyle name="Subtotal 2 3 9" xfId="34885"/>
    <cellStyle name="sub-total 2 3 9" xfId="34703"/>
    <cellStyle name="Subtotal 2 4" xfId="34888"/>
    <cellStyle name="sub-total 2 4" xfId="34889"/>
    <cellStyle name="Subtotal 2 5" xfId="34890"/>
    <cellStyle name="sub-total 2 5" xfId="34891"/>
    <cellStyle name="Subtotal 2 6" xfId="34892"/>
    <cellStyle name="sub-total 2 6" xfId="34893"/>
    <cellStyle name="Subtotal 2 7" xfId="34894"/>
    <cellStyle name="sub-total 2 7" xfId="34895"/>
    <cellStyle name="Subtotal 2 8" xfId="34896"/>
    <cellStyle name="sub-total 2 8" xfId="34897"/>
    <cellStyle name="Subtotal 2 9" xfId="22042"/>
    <cellStyle name="sub-total 2 9" xfId="34898"/>
    <cellStyle name="Subtotal 20" xfId="34749"/>
    <cellStyle name="sub-total 20" xfId="34751"/>
    <cellStyle name="Subtotal 21" xfId="34753"/>
    <cellStyle name="sub-total 21" xfId="34755"/>
    <cellStyle name="Subtotal 22" xfId="34757"/>
    <cellStyle name="sub-total 22" xfId="34759"/>
    <cellStyle name="Subtotal 23" xfId="34761"/>
    <cellStyle name="sub-total 23" xfId="34763"/>
    <cellStyle name="Subtotal 24" xfId="34765"/>
    <cellStyle name="sub-total 24" xfId="25967"/>
    <cellStyle name="Subtotal 25" xfId="34899"/>
    <cellStyle name="sub-total 25" xfId="34900"/>
    <cellStyle name="Subtotal 26" xfId="34901"/>
    <cellStyle name="sub-total 26" xfId="34902"/>
    <cellStyle name="Subtotal 27" xfId="34903"/>
    <cellStyle name="Subtotal 28" xfId="34904"/>
    <cellStyle name="Subtotal 29" xfId="34905"/>
    <cellStyle name="Subtotal 3" xfId="34906"/>
    <cellStyle name="sub-total 3" xfId="34907"/>
    <cellStyle name="Subtotal 3 10" xfId="34908"/>
    <cellStyle name="sub-total 3 10" xfId="34909"/>
    <cellStyle name="Subtotal 3 11" xfId="34910"/>
    <cellStyle name="sub-total 3 11" xfId="34583"/>
    <cellStyle name="Subtotal 3 12" xfId="34911"/>
    <cellStyle name="sub-total 3 12" xfId="34912"/>
    <cellStyle name="Subtotal 3 13" xfId="34913"/>
    <cellStyle name="sub-total 3 13" xfId="34914"/>
    <cellStyle name="Subtotal 3 14" xfId="3020"/>
    <cellStyle name="sub-total 3 14" xfId="34915"/>
    <cellStyle name="Subtotal 3 15" xfId="4184"/>
    <cellStyle name="sub-total 3 15" xfId="34916"/>
    <cellStyle name="Subtotal 3 16" xfId="34918"/>
    <cellStyle name="sub-total 3 16" xfId="34920"/>
    <cellStyle name="Subtotal 3 17" xfId="34921"/>
    <cellStyle name="sub-total 3 17" xfId="34923"/>
    <cellStyle name="Subtotal 3 18" xfId="34924"/>
    <cellStyle name="sub-total 3 18" xfId="34926"/>
    <cellStyle name="Subtotal 3 19" xfId="34927"/>
    <cellStyle name="sub-total 3 19" xfId="18182"/>
    <cellStyle name="Subtotal 3 2" xfId="34929"/>
    <cellStyle name="sub-total 3 2" xfId="34930"/>
    <cellStyle name="Subtotal 3 2 10" xfId="27803"/>
    <cellStyle name="sub-total 3 2 10" xfId="34931"/>
    <cellStyle name="Subtotal 3 2 11" xfId="27805"/>
    <cellStyle name="sub-total 3 2 11" xfId="34932"/>
    <cellStyle name="Subtotal 3 2 12" xfId="27807"/>
    <cellStyle name="sub-total 3 2 12" xfId="34933"/>
    <cellStyle name="Subtotal 3 2 13" xfId="34934"/>
    <cellStyle name="sub-total 3 2 13" xfId="34935"/>
    <cellStyle name="Subtotal 3 2 14" xfId="34936"/>
    <cellStyle name="sub-total 3 2 14" xfId="34937"/>
    <cellStyle name="Subtotal 3 2 15" xfId="34938"/>
    <cellStyle name="sub-total 3 2 15" xfId="34940"/>
    <cellStyle name="Subtotal 3 2 16" xfId="34941"/>
    <cellStyle name="sub-total 3 2 16" xfId="34943"/>
    <cellStyle name="Subtotal 3 2 17" xfId="5602"/>
    <cellStyle name="sub-total 3 2 17" xfId="34944"/>
    <cellStyle name="Subtotal 3 2 18" xfId="27768"/>
    <cellStyle name="sub-total 3 2 18" xfId="34945"/>
    <cellStyle name="Subtotal 3 2 19" xfId="11655"/>
    <cellStyle name="sub-total 3 2 19" xfId="34946"/>
    <cellStyle name="Subtotal 3 2 2" xfId="34947"/>
    <cellStyle name="sub-total 3 2 2" xfId="31750"/>
    <cellStyle name="Subtotal 3 2 20" xfId="34939"/>
    <cellStyle name="Subtotal 3 2 21" xfId="34942"/>
    <cellStyle name="Subtotal 3 2 22" xfId="5601"/>
    <cellStyle name="Subtotal 3 2 3" xfId="34948"/>
    <cellStyle name="sub-total 3 2 3" xfId="31752"/>
    <cellStyle name="Subtotal 3 2 4" xfId="34949"/>
    <cellStyle name="sub-total 3 2 4" xfId="34951"/>
    <cellStyle name="Subtotal 3 2 5" xfId="34952"/>
    <cellStyle name="sub-total 3 2 5" xfId="34953"/>
    <cellStyle name="Subtotal 3 2 6" xfId="34954"/>
    <cellStyle name="sub-total 3 2 6" xfId="8806"/>
    <cellStyle name="Subtotal 3 2 7" xfId="34955"/>
    <cellStyle name="sub-total 3 2 7" xfId="34956"/>
    <cellStyle name="Subtotal 3 2 8" xfId="34957"/>
    <cellStyle name="sub-total 3 2 8" xfId="34958"/>
    <cellStyle name="Subtotal 3 2 9" xfId="34959"/>
    <cellStyle name="sub-total 3 2 9" xfId="34960"/>
    <cellStyle name="Subtotal 3 20" xfId="4185"/>
    <cellStyle name="sub-total 3 20" xfId="34917"/>
    <cellStyle name="Subtotal 3 21" xfId="34919"/>
    <cellStyle name="Subtotal 3 22" xfId="34922"/>
    <cellStyle name="Subtotal 3 23" xfId="34925"/>
    <cellStyle name="Subtotal 3 3" xfId="34961"/>
    <cellStyle name="sub-total 3 3" xfId="34962"/>
    <cellStyle name="Subtotal 3 4" xfId="34963"/>
    <cellStyle name="sub-total 3 4" xfId="34964"/>
    <cellStyle name="Subtotal 3 5" xfId="34965"/>
    <cellStyle name="sub-total 3 5" xfId="34966"/>
    <cellStyle name="Subtotal 3 6" xfId="34967"/>
    <cellStyle name="sub-total 3 6" xfId="34968"/>
    <cellStyle name="Subtotal 3 7" xfId="34969"/>
    <cellStyle name="sub-total 3 7" xfId="34970"/>
    <cellStyle name="Subtotal 3 8" xfId="34971"/>
    <cellStyle name="sub-total 3 8" xfId="34972"/>
    <cellStyle name="Subtotal 3 9" xfId="34973"/>
    <cellStyle name="sub-total 3 9" xfId="34974"/>
    <cellStyle name="Subtotal 4" xfId="34975"/>
    <cellStyle name="sub-total 4" xfId="34976"/>
    <cellStyle name="Subtotal 5" xfId="34977"/>
    <cellStyle name="sub-total 5" xfId="34978"/>
    <cellStyle name="Subtotal 6" xfId="34979"/>
    <cellStyle name="sub-total 6" xfId="34980"/>
    <cellStyle name="Subtotal 7" xfId="34981"/>
    <cellStyle name="sub-total 7" xfId="34982"/>
    <cellStyle name="Subtotal 8" xfId="34983"/>
    <cellStyle name="sub-total 8" xfId="34984"/>
    <cellStyle name="Subtotal 9" xfId="34986"/>
    <cellStyle name="sub-total 9" xfId="34987"/>
    <cellStyle name="swiss" xfId="34989"/>
    <cellStyle name="swiss 2" xfId="34990"/>
    <cellStyle name="swiss input" xfId="34991"/>
    <cellStyle name="swiss input 2" xfId="24589"/>
    <cellStyle name="swiss input1" xfId="34992"/>
    <cellStyle name="swiss input1 2" xfId="4340"/>
    <cellStyle name="swiss input2" xfId="34993"/>
    <cellStyle name="swiss input2 2" xfId="34994"/>
    <cellStyle name="swiss spec" xfId="34995"/>
    <cellStyle name="swiss spec 2" xfId="34996"/>
    <cellStyle name="t]_x000d__x000a_color schemes=默认 Windows_x000d__x000a__x000d__x000a_[color schemes]_x000d__x000a_Arizona=804000,FFFFFF,FFFFFF,0,FFFFFF,0,808040,C0C0C0,FFFFF" xfId="34997"/>
    <cellStyle name="t]_x000d__x000a_color schemes=默认 Windows_x000d__x000a__x000d__x000a_[color schemes]_x000d__x000a_Arizona=804000,FFFFFF,FFFFFF,0,FFFFFF,0,808040,C0C0C0,FFFFF 2" xfId="34998"/>
    <cellStyle name="t]_x000d__x000a_color schemes=默认 Windows_x000d__x000a__x000d__x000a_[color schemes]_x000d__x000a_Arizona=804000,FFFFFF,FFFFFF,0,FFFFFF,0,808040,C0C0C0,FFFFF 2 2" xfId="34999"/>
    <cellStyle name="t]_x000d__x000a_color schemes=默认 Windows_x000d__x000a__x000d__x000a_[color schemes]_x000d__x000a_Arizona=804000,FFFFFF,FFFFFF,0,FFFFFF,0,808040,C0C0C0,FFFFF 3" xfId="35000"/>
    <cellStyle name="t]_x000d__x000a_color schemes=默认 Windows_x000d__x000a__x000d__x000a_[color schemes]_x000d__x000a_Arizona=804000,FFFFFF,FFFFFF,0,FFFFFF,0,808040,C0C0C0,FFFFF 4" xfId="35001"/>
    <cellStyle name="Temp" xfId="35002"/>
    <cellStyle name="Temp 2" xfId="35003"/>
    <cellStyle name="Temp 2 2" xfId="35004"/>
    <cellStyle name="Temp 3" xfId="35005"/>
    <cellStyle name="Temp 3 2" xfId="35006"/>
    <cellStyle name="Temp 4" xfId="35007"/>
    <cellStyle name="Text Indent A" xfId="35008"/>
    <cellStyle name="Text Indent A 2" xfId="35009"/>
    <cellStyle name="Text Indent A 2 2" xfId="35010"/>
    <cellStyle name="Text Indent A 2 2 2" xfId="35011"/>
    <cellStyle name="Text Indent A 2 2 2 2" xfId="35012"/>
    <cellStyle name="Text Indent A 2 2 3" xfId="35013"/>
    <cellStyle name="Text Indent A 2 3" xfId="35014"/>
    <cellStyle name="Text Indent A 2 3 2" xfId="35015"/>
    <cellStyle name="Text Indent A 2 4" xfId="35016"/>
    <cellStyle name="Text Indent A 3" xfId="35017"/>
    <cellStyle name="Text Indent A 3 2" xfId="35018"/>
    <cellStyle name="Text Indent A 3 2 2" xfId="35019"/>
    <cellStyle name="Text Indent A 3 3" xfId="35020"/>
    <cellStyle name="Text Indent A 4" xfId="32649"/>
    <cellStyle name="Text Indent A 5" xfId="35021"/>
    <cellStyle name="Text Indent A 6" xfId="35022"/>
    <cellStyle name="Text Indent B" xfId="35023"/>
    <cellStyle name="Text Indent B 2" xfId="35024"/>
    <cellStyle name="Text Indent B 2 2" xfId="35025"/>
    <cellStyle name="Text Indent B 2 2 2" xfId="35026"/>
    <cellStyle name="Text Indent B 2 2 2 2" xfId="35027"/>
    <cellStyle name="Text Indent B 2 2 2 2 2" xfId="35028"/>
    <cellStyle name="Text Indent B 2 2 2 3" xfId="35029"/>
    <cellStyle name="Text Indent B 2 2 2 3 2" xfId="35031"/>
    <cellStyle name="Text Indent B 2 2 2 4" xfId="23712"/>
    <cellStyle name="Text Indent B 2 2 3" xfId="35033"/>
    <cellStyle name="Text Indent B 2 2 3 2" xfId="35034"/>
    <cellStyle name="Text Indent B 2 2 4" xfId="35035"/>
    <cellStyle name="Text Indent B 2 3" xfId="35036"/>
    <cellStyle name="Text Indent B 2 3 2" xfId="35037"/>
    <cellStyle name="Text Indent B 2 4" xfId="35038"/>
    <cellStyle name="Text Indent B 2 4 2" xfId="35039"/>
    <cellStyle name="Text Indent B 2 5" xfId="35040"/>
    <cellStyle name="Text Indent B 3" xfId="35041"/>
    <cellStyle name="Text Indent B 3 2" xfId="35042"/>
    <cellStyle name="Text Indent B 3 2 2" xfId="35043"/>
    <cellStyle name="Text Indent B 3 2 2 2" xfId="35044"/>
    <cellStyle name="Text Indent B 3 2 3" xfId="35045"/>
    <cellStyle name="Text Indent B 3 2 3 2" xfId="16562"/>
    <cellStyle name="Text Indent B 3 2 4" xfId="35046"/>
    <cellStyle name="Text Indent B 3 3" xfId="35047"/>
    <cellStyle name="Text Indent B 3 3 2" xfId="35048"/>
    <cellStyle name="Text Indent B 3 4" xfId="22670"/>
    <cellStyle name="Text Indent B 4" xfId="35049"/>
    <cellStyle name="Text Indent B 4 2" xfId="35050"/>
    <cellStyle name="Text Indent B 5" xfId="35051"/>
    <cellStyle name="Text Indent B 6" xfId="35052"/>
    <cellStyle name="Text Indent B 7" xfId="35053"/>
    <cellStyle name="Text Indent C" xfId="35054"/>
    <cellStyle name="Text Indent C 2" xfId="35055"/>
    <cellStyle name="Text Indent C 2 2" xfId="35056"/>
    <cellStyle name="Text Indent C 2 2 2" xfId="35057"/>
    <cellStyle name="Text Indent C 2 2 2 2" xfId="35058"/>
    <cellStyle name="Text Indent C 2 2 2 2 2" xfId="35059"/>
    <cellStyle name="Text Indent C 2 2 2 3" xfId="35060"/>
    <cellStyle name="Text Indent C 2 2 2 3 2" xfId="35061"/>
    <cellStyle name="Text Indent C 2 2 2 4" xfId="35062"/>
    <cellStyle name="Text Indent C 2 2 3" xfId="35063"/>
    <cellStyle name="Text Indent C 2 2 3 2" xfId="35064"/>
    <cellStyle name="Text Indent C 2 2 4" xfId="35065"/>
    <cellStyle name="Text Indent C 2 3" xfId="35066"/>
    <cellStyle name="Text Indent C 2 3 2" xfId="35067"/>
    <cellStyle name="Text Indent C 2 4" xfId="35068"/>
    <cellStyle name="Text Indent C 2 4 2" xfId="35069"/>
    <cellStyle name="Text Indent C 2 5" xfId="35070"/>
    <cellStyle name="Text Indent C 3" xfId="35071"/>
    <cellStyle name="Text Indent C 3 2" xfId="35072"/>
    <cellStyle name="Text Indent C 3 2 2" xfId="35073"/>
    <cellStyle name="Text Indent C 3 3" xfId="35074"/>
    <cellStyle name="Text Indent C 4" xfId="35075"/>
    <cellStyle name="Text Indent C 4 2" xfId="35076"/>
    <cellStyle name="Text Indent C 5" xfId="35077"/>
    <cellStyle name="Text Indent C 6" xfId="35078"/>
    <cellStyle name="Text Indent C 7" xfId="35079"/>
    <cellStyle name="þ_x001d_ðG_x000c_íþ_x0017__x000d_àþU_x0001_G_x0005_§_x000d__x0007__x0001__x0001_" xfId="35080"/>
    <cellStyle name="þ_x001d_ðG_x000c_íþ_x0017__x000d_àþU_x0001_G_x0005_§_x000d__x0007__x0001__x0001_ 2" xfId="35081"/>
    <cellStyle name="þ_x001d_ðK_x000c_Fý_x001b__x000d_9ýU_x0001_Ð_x0008_¦)_x0007__x0001__x0001_" xfId="35082"/>
    <cellStyle name="þ_x001d_ðK_x000c_Fý_x001b__x000d_9ýU_x0001_Ð_x0008_¦)_x0007__x0001__x0001_ 2" xfId="35083"/>
    <cellStyle name="þ_x001d_ðK_x000c_Fý_x001b__x000d_9ýU_x0001_Ð_x0008_¦)_x0007__x0001__x0001_ 2 2" xfId="35084"/>
    <cellStyle name="þ_x001d_ðK_x000c_Fý_x001b__x000d_9ýU_x0001_Ð_x0008_¦)_x0007__x0001__x0001_ 2 2 2" xfId="35085"/>
    <cellStyle name="þ_x001d_ðK_x000c_Fý_x001b__x000d_9ýU_x0001_Ð_x0008_¦)_x0007__x0001__x0001_ 2 2 2 2" xfId="35086"/>
    <cellStyle name="þ_x001d_ðK_x000c_Fý_x001b__x000d_9ýU_x0001_Ð_x0008_¦)_x0007__x0001__x0001_ 2 2 3" xfId="35087"/>
    <cellStyle name="þ_x001d_ðK_x000c_Fý_x001b__x000d_9ýU_x0001_Ð_x0008_¦)_x0007__x0001__x0001_ 2 3" xfId="35088"/>
    <cellStyle name="þ_x001d_ðK_x000c_Fý_x001b__x000d_9ýU_x0001_Ð_x0008_¦)_x0007__x0001__x0001_ 2 3 2" xfId="35089"/>
    <cellStyle name="þ_x001d_ðK_x000c_Fý_x001b__x000d_9ýU_x0001_Ð_x0008_¦)_x0007__x0001__x0001_ 2 4" xfId="35090"/>
    <cellStyle name="þ_x001d_ðK_x000c_Fý_x001b__x000d_9ýU_x0001_Ð_x0008_¦)_x0007__x0001__x0001_ 3" xfId="35091"/>
    <cellStyle name="þ_x001d_ðK_x000c_Fý_x001b__x000d_9ýU_x0001_Ð_x0008_¦)_x0007__x0001__x0001_ 3 2" xfId="35092"/>
    <cellStyle name="þ_x001d_ðK_x000c_Fý_x001b__x000d_9ýU_x0001_Ð_x0008_¦)_x0007__x0001__x0001_ 3 2 2" xfId="35093"/>
    <cellStyle name="þ_x001d_ðK_x000c_Fý_x001b__x000d_9ýU_x0001_Ð_x0008_¦)_x0007__x0001__x0001_ 3 3" xfId="35094"/>
    <cellStyle name="þ_x001d_ðK_x000c_Fý_x001b__x000d_9ýU_x0001_Ð_x0008_¦)_x0007__x0001__x0001_ 4" xfId="12845"/>
    <cellStyle name="þ_x001d_ðK_x000c_Fý_x001b__x000d_9ýU_x0001_Ð_x0008_¦)_x0007__x0001__x0001_ 5" xfId="24853"/>
    <cellStyle name="þ_x001d_ðK_x000c_Fý_x001b__x000d_9ýU_x0001_Ð_x0008_¦)_x0007__x0001__x0001_ 6" xfId="35095"/>
    <cellStyle name="þ_x001d_ðK_x000c_Fý_x001b__x000d_9ýU_x0001_Ð_x0008_¦)_x0007__x0001__x0001_?_x0002_ÿÿÿÿÿÿÿÿÿÿÿÿÿÿÿ¯?(_x0002_$- ???&amp;&lt;ÿÿÿÿ??Î_x0005__x0006__x0014_??????????????Í!Ë??????????           ?????           ?????????_x000d_._x000d__DELL2\VOL1:NET_CONF\MESSAGE2.TXT_" xfId="35096"/>
    <cellStyle name="Thousands" xfId="31335"/>
    <cellStyle name="Thousands 2" xfId="35097"/>
    <cellStyle name="ti" xfId="35098"/>
    <cellStyle name="ti 2" xfId="24540"/>
    <cellStyle name="Tickmark" xfId="427"/>
    <cellStyle name="Tickmark 2" xfId="9987"/>
    <cellStyle name="Tickmark 3" xfId="35099"/>
    <cellStyle name="Tickmark 4" xfId="14755"/>
    <cellStyle name="Times New Roman" xfId="35101"/>
    <cellStyle name="Times New Roman 2" xfId="35102"/>
    <cellStyle name="Times New Roman 3" xfId="35103"/>
    <cellStyle name="Times New Roman 4" xfId="35104"/>
    <cellStyle name="Title 10" xfId="35106"/>
    <cellStyle name="title 11" xfId="35107"/>
    <cellStyle name="title 12" xfId="35108"/>
    <cellStyle name="title 13" xfId="35109"/>
    <cellStyle name="Title 14" xfId="35105"/>
    <cellStyle name="Title 2" xfId="35110"/>
    <cellStyle name="Title 2 10" xfId="35111"/>
    <cellStyle name="Title 2 11" xfId="35112"/>
    <cellStyle name="title 2 2" xfId="35113"/>
    <cellStyle name="title 2 2 2" xfId="35114"/>
    <cellStyle name="title 2 3" xfId="35115"/>
    <cellStyle name="title 2 3 2" xfId="35116"/>
    <cellStyle name="Title 2 4" xfId="35117"/>
    <cellStyle name="Title 2 5" xfId="35118"/>
    <cellStyle name="Title 2 6" xfId="35119"/>
    <cellStyle name="Title 2 7" xfId="35120"/>
    <cellStyle name="Title 2 8" xfId="35121"/>
    <cellStyle name="Title 2 9" xfId="35122"/>
    <cellStyle name="title 3" xfId="35123"/>
    <cellStyle name="title 3 2" xfId="35124"/>
    <cellStyle name="Title 4" xfId="35125"/>
    <cellStyle name="Title 5" xfId="35126"/>
    <cellStyle name="Title 6" xfId="35127"/>
    <cellStyle name="Title 7" xfId="35128"/>
    <cellStyle name="Title 8" xfId="35129"/>
    <cellStyle name="Title 9" xfId="35130"/>
    <cellStyle name="TNRoman10U" xfId="3322"/>
    <cellStyle name="TNRoman10U 2" xfId="35131"/>
    <cellStyle name="TNRoman11" xfId="11033"/>
    <cellStyle name="TNRoman11 2" xfId="18860"/>
    <cellStyle name="TNRoman11U" xfId="35132"/>
    <cellStyle name="TNRoman11U 2" xfId="35133"/>
    <cellStyle name="TNRoman12" xfId="35134"/>
    <cellStyle name="TNRoman12 2" xfId="35135"/>
    <cellStyle name="TNRoman14" xfId="35136"/>
    <cellStyle name="TNRoman14 2" xfId="35137"/>
    <cellStyle name="Total 10" xfId="35139"/>
    <cellStyle name="Total 10 2" xfId="35140"/>
    <cellStyle name="Total 10 2 2" xfId="35141"/>
    <cellStyle name="Total 10 3" xfId="1900"/>
    <cellStyle name="Total 10 3 2" xfId="35142"/>
    <cellStyle name="Total 10 4" xfId="35143"/>
    <cellStyle name="Total 10 5" xfId="35144"/>
    <cellStyle name="Total 11" xfId="35145"/>
    <cellStyle name="Total 11 2" xfId="35146"/>
    <cellStyle name="Total 11 2 2" xfId="35147"/>
    <cellStyle name="Total 11 3" xfId="1918"/>
    <cellStyle name="Total 11 3 2" xfId="35148"/>
    <cellStyle name="Total 11 4" xfId="35149"/>
    <cellStyle name="Total 12" xfId="35150"/>
    <cellStyle name="Total 12 2" xfId="35151"/>
    <cellStyle name="Total 13" xfId="35152"/>
    <cellStyle name="Total 13 2" xfId="35153"/>
    <cellStyle name="Total 14" xfId="35154"/>
    <cellStyle name="Total 14 2" xfId="35155"/>
    <cellStyle name="Total 15" xfId="35156"/>
    <cellStyle name="Total 15 2" xfId="35158"/>
    <cellStyle name="Total 15 2 2" xfId="35160"/>
    <cellStyle name="Total 15 2 2 2" xfId="35161"/>
    <cellStyle name="Total 15 2 2 3" xfId="35162"/>
    <cellStyle name="Total 15 2 2 4" xfId="35165"/>
    <cellStyle name="Total 15 2 3" xfId="35166"/>
    <cellStyle name="Total 15 2 3 2" xfId="35167"/>
    <cellStyle name="Total 15 2 3 3" xfId="35168"/>
    <cellStyle name="Total 15 2 3 4" xfId="35169"/>
    <cellStyle name="Total 15 2 4" xfId="16999"/>
    <cellStyle name="Total 15 2 4 2" xfId="35170"/>
    <cellStyle name="Total 15 2 4 3" xfId="15815"/>
    <cellStyle name="Total 15 2 4 4" xfId="35171"/>
    <cellStyle name="Total 15 2 5" xfId="35172"/>
    <cellStyle name="Total 15 2 5 2" xfId="35173"/>
    <cellStyle name="Total 15 2 5 3" xfId="35174"/>
    <cellStyle name="Total 15 2 5 4" xfId="35175"/>
    <cellStyle name="Total 15 2 6" xfId="35176"/>
    <cellStyle name="Total 15 2 7" xfId="35177"/>
    <cellStyle name="Total 15 3" xfId="35178"/>
    <cellStyle name="Total 15 3 2" xfId="35181"/>
    <cellStyle name="Total 15 3 3" xfId="35182"/>
    <cellStyle name="Total 15 3 4" xfId="17002"/>
    <cellStyle name="Total 15 4" xfId="35183"/>
    <cellStyle name="Total 15 4 2" xfId="35185"/>
    <cellStyle name="Total 15 4 3" xfId="35186"/>
    <cellStyle name="Total 15 4 4" xfId="35187"/>
    <cellStyle name="Total 15 5" xfId="35188"/>
    <cellStyle name="Total 15 5 2" xfId="35189"/>
    <cellStyle name="Total 15 5 3" xfId="35190"/>
    <cellStyle name="Total 15 5 4" xfId="35191"/>
    <cellStyle name="Total 15 6" xfId="35192"/>
    <cellStyle name="Total 15 6 2" xfId="35193"/>
    <cellStyle name="Total 15 6 3" xfId="35194"/>
    <cellStyle name="Total 15 6 4" xfId="35195"/>
    <cellStyle name="Total 15 7" xfId="19841"/>
    <cellStyle name="Total 15 7 2" xfId="19845"/>
    <cellStyle name="Total 15 7 3" xfId="35196"/>
    <cellStyle name="Total 15 7 4" xfId="35197"/>
    <cellStyle name="Total 15 8" xfId="19847"/>
    <cellStyle name="Total 15 9" xfId="19851"/>
    <cellStyle name="Total 16" xfId="35198"/>
    <cellStyle name="Total 16 2" xfId="35200"/>
    <cellStyle name="Total 16 2 2" xfId="35201"/>
    <cellStyle name="Total 16 2 3" xfId="35202"/>
    <cellStyle name="Total 16 3" xfId="35203"/>
    <cellStyle name="Total 16 3 2" xfId="35204"/>
    <cellStyle name="Total 16 3 3" xfId="35205"/>
    <cellStyle name="Total 16 4" xfId="35206"/>
    <cellStyle name="Total 16 4 2" xfId="35207"/>
    <cellStyle name="Total 16 4 3" xfId="9084"/>
    <cellStyle name="Total 16 4 4" xfId="35208"/>
    <cellStyle name="Total 16 5" xfId="35209"/>
    <cellStyle name="Total 16 5 2" xfId="35210"/>
    <cellStyle name="Total 16 5 3" xfId="35211"/>
    <cellStyle name="Total 16 6" xfId="35212"/>
    <cellStyle name="Total 17" xfId="35213"/>
    <cellStyle name="Total 17 2" xfId="35214"/>
    <cellStyle name="Total 17 3" xfId="35215"/>
    <cellStyle name="Total 18" xfId="35216"/>
    <cellStyle name="Total 18 2" xfId="35217"/>
    <cellStyle name="Total 18 3" xfId="35218"/>
    <cellStyle name="Total 18 4" xfId="35219"/>
    <cellStyle name="Total 19" xfId="35220"/>
    <cellStyle name="Total 19 2" xfId="35221"/>
    <cellStyle name="Total 19 3" xfId="35222"/>
    <cellStyle name="Total 2" xfId="35223"/>
    <cellStyle name="Total 2 10" xfId="35224"/>
    <cellStyle name="Total 2 11" xfId="35225"/>
    <cellStyle name="Total 2 2" xfId="35226"/>
    <cellStyle name="Total 2 2 2" xfId="35227"/>
    <cellStyle name="Total 2 2 3" xfId="35228"/>
    <cellStyle name="Total 2 3" xfId="35229"/>
    <cellStyle name="Total 2 3 2" xfId="35230"/>
    <cellStyle name="Total 2 4" xfId="35231"/>
    <cellStyle name="Total 2 4 2" xfId="35232"/>
    <cellStyle name="Total 2 5" xfId="35233"/>
    <cellStyle name="Total 2 5 2" xfId="35234"/>
    <cellStyle name="Total 2 6" xfId="35235"/>
    <cellStyle name="Total 2 6 2" xfId="35236"/>
    <cellStyle name="Total 2 7" xfId="35237"/>
    <cellStyle name="Total 2 7 2" xfId="35238"/>
    <cellStyle name="Total 2 8" xfId="35239"/>
    <cellStyle name="Total 2 8 2" xfId="35240"/>
    <cellStyle name="Total 2 9" xfId="35241"/>
    <cellStyle name="Total 2 9 2" xfId="35242"/>
    <cellStyle name="Total 2_Sheet2" xfId="35243"/>
    <cellStyle name="Total 20" xfId="35157"/>
    <cellStyle name="Total 20 2" xfId="35159"/>
    <cellStyle name="Total 20 3" xfId="35179"/>
    <cellStyle name="Total 20 4" xfId="35184"/>
    <cellStyle name="Total 21" xfId="35199"/>
    <cellStyle name="Total 22" xfId="35138"/>
    <cellStyle name="Total 3" xfId="35244"/>
    <cellStyle name="Total 3 10" xfId="35245"/>
    <cellStyle name="Total 3 11" xfId="35246"/>
    <cellStyle name="Total 3 2" xfId="35247"/>
    <cellStyle name="Total 3 2 2" xfId="35248"/>
    <cellStyle name="Total 3 2 3" xfId="35249"/>
    <cellStyle name="Total 3 3" xfId="35250"/>
    <cellStyle name="Total 3 3 2" xfId="4271"/>
    <cellStyle name="Total 3 3 3" xfId="35251"/>
    <cellStyle name="Total 3 4" xfId="35252"/>
    <cellStyle name="Total 3 4 2" xfId="35253"/>
    <cellStyle name="Total 3 4 3" xfId="35254"/>
    <cellStyle name="Total 3 5" xfId="35255"/>
    <cellStyle name="Total 3 5 2" xfId="35256"/>
    <cellStyle name="Total 3 5 3" xfId="35257"/>
    <cellStyle name="Total 3 6" xfId="35258"/>
    <cellStyle name="Total 3 6 2" xfId="35259"/>
    <cellStyle name="Total 3 6 3" xfId="35260"/>
    <cellStyle name="Total 3 7" xfId="35261"/>
    <cellStyle name="Total 3 7 2" xfId="35262"/>
    <cellStyle name="Total 3 7 3" xfId="35263"/>
    <cellStyle name="Total 3 8" xfId="35264"/>
    <cellStyle name="Total 3 8 2" xfId="35265"/>
    <cellStyle name="Total 3 9" xfId="35266"/>
    <cellStyle name="Total 3 9 2" xfId="35267"/>
    <cellStyle name="Total 3_Sheet2" xfId="6949"/>
    <cellStyle name="Total 4" xfId="35268"/>
    <cellStyle name="Total 4 10" xfId="35269"/>
    <cellStyle name="Total 4 2" xfId="35270"/>
    <cellStyle name="Total 4 2 2" xfId="35271"/>
    <cellStyle name="Total 4 3" xfId="35272"/>
    <cellStyle name="Total 4 3 2" xfId="35273"/>
    <cellStyle name="Total 4 4" xfId="35274"/>
    <cellStyle name="Total 4 4 2" xfId="35275"/>
    <cellStyle name="Total 4 5" xfId="35276"/>
    <cellStyle name="Total 4 5 2" xfId="35277"/>
    <cellStyle name="Total 4 6" xfId="35278"/>
    <cellStyle name="Total 4 6 2" xfId="35279"/>
    <cellStyle name="Total 4 7" xfId="35280"/>
    <cellStyle name="Total 4 7 2" xfId="29284"/>
    <cellStyle name="Total 4 8" xfId="35281"/>
    <cellStyle name="Total 4 8 2" xfId="35282"/>
    <cellStyle name="Total 4 9" xfId="35283"/>
    <cellStyle name="Total 5" xfId="35284"/>
    <cellStyle name="Total 5 10" xfId="35285"/>
    <cellStyle name="Total 5 2" xfId="19827"/>
    <cellStyle name="Total 5 2 2" xfId="35286"/>
    <cellStyle name="Total 5 3" xfId="19797"/>
    <cellStyle name="Total 5 3 2" xfId="35287"/>
    <cellStyle name="Total 5 4" xfId="19829"/>
    <cellStyle name="Total 5 4 2" xfId="35288"/>
    <cellStyle name="Total 5 5" xfId="16767"/>
    <cellStyle name="Total 5 5 2" xfId="35289"/>
    <cellStyle name="Total 5 6" xfId="12553"/>
    <cellStyle name="Total 5 6 2" xfId="35290"/>
    <cellStyle name="Total 5 7" xfId="19831"/>
    <cellStyle name="Total 5 7 2" xfId="35291"/>
    <cellStyle name="Total 5 8" xfId="19834"/>
    <cellStyle name="Total 5 8 2" xfId="35292"/>
    <cellStyle name="Total 5 9" xfId="19836"/>
    <cellStyle name="Total 6" xfId="35293"/>
    <cellStyle name="Total 6 10" xfId="35294"/>
    <cellStyle name="Total 6 2" xfId="35295"/>
    <cellStyle name="Total 6 2 2" xfId="35296"/>
    <cellStyle name="Total 6 3" xfId="35297"/>
    <cellStyle name="Total 6 3 2" xfId="35298"/>
    <cellStyle name="Total 6 4" xfId="35299"/>
    <cellStyle name="Total 6 4 2" xfId="35300"/>
    <cellStyle name="Total 6 5" xfId="35301"/>
    <cellStyle name="Total 6 5 2" xfId="35302"/>
    <cellStyle name="Total 6 6" xfId="35303"/>
    <cellStyle name="Total 6 6 2" xfId="6045"/>
    <cellStyle name="Total 6 7" xfId="35304"/>
    <cellStyle name="Total 6 7 2" xfId="35305"/>
    <cellStyle name="Total 6 8" xfId="35306"/>
    <cellStyle name="Total 6 8 2" xfId="35307"/>
    <cellStyle name="Total 6 9" xfId="35308"/>
    <cellStyle name="Total 7" xfId="35309"/>
    <cellStyle name="Total 7 2" xfId="35310"/>
    <cellStyle name="Total 7 2 2" xfId="35311"/>
    <cellStyle name="Total 7 3" xfId="35312"/>
    <cellStyle name="Total 7 3 2" xfId="35313"/>
    <cellStyle name="Total 7 4" xfId="35314"/>
    <cellStyle name="Total 7 4 2" xfId="35315"/>
    <cellStyle name="Total 7 5" xfId="35316"/>
    <cellStyle name="Total 7 5 2" xfId="35317"/>
    <cellStyle name="Total 7 6" xfId="35318"/>
    <cellStyle name="Total 7 6 2" xfId="35319"/>
    <cellStyle name="Total 7 7" xfId="35320"/>
    <cellStyle name="Total 7 8" xfId="35321"/>
    <cellStyle name="Total 8" xfId="35322"/>
    <cellStyle name="Total 8 2" xfId="11041"/>
    <cellStyle name="Total 8 2 2" xfId="11044"/>
    <cellStyle name="Total 8 3" xfId="32773"/>
    <cellStyle name="Total 8 3 2" xfId="32775"/>
    <cellStyle name="Total 8 4" xfId="32777"/>
    <cellStyle name="Total 8 4 2" xfId="35323"/>
    <cellStyle name="Total 8 5" xfId="32779"/>
    <cellStyle name="Total 8 5 2" xfId="35324"/>
    <cellStyle name="Total 8 6" xfId="35325"/>
    <cellStyle name="Total 8 6 2" xfId="35326"/>
    <cellStyle name="Total 8 7" xfId="35327"/>
    <cellStyle name="Total 8 8" xfId="35328"/>
    <cellStyle name="Total 9" xfId="35329"/>
    <cellStyle name="Total 9 2" xfId="11088"/>
    <cellStyle name="Total 9 2 2" xfId="11091"/>
    <cellStyle name="Total 9 3" xfId="32784"/>
    <cellStyle name="Total 9 3 2" xfId="35330"/>
    <cellStyle name="Total 9 4" xfId="32786"/>
    <cellStyle name="Total 9 5" xfId="35331"/>
    <cellStyle name="Tusental (0)_laroux" xfId="35332"/>
    <cellStyle name="Tusental_KRATIO97" xfId="35333"/>
    <cellStyle name="ú|??åh™P??" xfId="35334"/>
    <cellStyle name="ú|??åh™P?? 2" xfId="35335"/>
    <cellStyle name="Ù┼" xfId="35336"/>
    <cellStyle name="Ù┼ 2" xfId="35337"/>
    <cellStyle name="underline" xfId="35338"/>
    <cellStyle name="underline 2" xfId="35339"/>
    <cellStyle name="Unprotect" xfId="35340"/>
    <cellStyle name="Unprotect 2" xfId="35341"/>
    <cellStyle name="UploadThisRowValue" xfId="35342"/>
    <cellStyle name="UploadThisRowValue 2" xfId="35343"/>
    <cellStyle name="US$ [0]" xfId="35344"/>
    <cellStyle name="US$ [0] 2" xfId="35345"/>
    <cellStyle name="US$ [2]" xfId="35346"/>
    <cellStyle name="US$ [2] 2" xfId="5474"/>
    <cellStyle name="User_Defined_C" xfId="35347"/>
    <cellStyle name="Valuta (0)_laroux" xfId="35348"/>
    <cellStyle name="Valuta_KRATIO97" xfId="35349"/>
    <cellStyle name="W?hrung [0]_results" xfId="35350"/>
    <cellStyle name="W?hrung_results" xfId="35351"/>
    <cellStyle name="w1" xfId="35352"/>
    <cellStyle name="w1 2" xfId="35353"/>
    <cellStyle name="Währung [0]_3401" xfId="35354"/>
    <cellStyle name="Währung_3401" xfId="34225"/>
    <cellStyle name="Warning Text 2" xfId="35356"/>
    <cellStyle name="Warning Text 2 2" xfId="35357"/>
    <cellStyle name="Warning Text 2 3" xfId="35358"/>
    <cellStyle name="Warning Text 3" xfId="35355"/>
    <cellStyle name="wei" xfId="35359"/>
    <cellStyle name="wei 2" xfId="34481"/>
    <cellStyle name="wei 3" xfId="35360"/>
    <cellStyle name="wei 4" xfId="35361"/>
    <cellStyle name="wrap" xfId="35362"/>
    <cellStyle name="wrap 2" xfId="11906"/>
    <cellStyle name="ｹ鮗ﾐﾀｲ_ｰ豼ｵﾁ･" xfId="35363"/>
    <cellStyle name="タ盽 - Style1" xfId="27705"/>
    <cellStyle name="タ盽 - Style1 2" xfId="35364"/>
    <cellStyle name="タ盽 - Style2" xfId="35365"/>
    <cellStyle name="タ盽 - Style2 2" xfId="35366"/>
    <cellStyle name="タ盽 - Style3" xfId="35367"/>
    <cellStyle name="タ盽 - Style3 2" xfId="35368"/>
    <cellStyle name="タ盽 - Style4" xfId="35369"/>
    <cellStyle name="タ盽 - Style4 2" xfId="35370"/>
    <cellStyle name="タ盽 - Style5" xfId="35371"/>
    <cellStyle name="タ盽 - Style5 2" xfId="35372"/>
    <cellStyle name="タ盽 - Style6" xfId="35373"/>
    <cellStyle name="タ盽 - Style6 2" xfId="35374"/>
    <cellStyle name="タ盽 - Style7" xfId="35375"/>
    <cellStyle name="タ盽 - Style7 2" xfId="35376"/>
    <cellStyle name="タ盽 - Style8" xfId="4167"/>
    <cellStyle name="タ盽 - Style8 2" xfId="22464"/>
    <cellStyle name="ﾄﾞｸｶ [0]_ｰ霾ｹ" xfId="35377"/>
    <cellStyle name="ﾄﾞｸｶ_ｰ霾ｹ" xfId="35378"/>
    <cellStyle name="ﾅ・ｭ [0]_ｰ霾ｹ" xfId="35379"/>
    <cellStyle name="ﾅ・ｭ_ｰ霾ｹ" xfId="8787"/>
    <cellStyle name="ﾇ･ﾁﾘ_ｰ霾ｹ" xfId="35380"/>
    <cellStyle name="パーセント_laroux" xfId="35381"/>
    <cellStyle name="ハイパーリンク" xfId="35382"/>
    <cellStyle name="ハイパーリンク 2" xfId="35383"/>
    <cellStyle name="ปกติ_1" xfId="35384"/>
    <cellStyle name="褶_????伲" xfId="35385"/>
    <cellStyle name="?锓 [0.00]_?遇" xfId="35386"/>
    <cellStyle name="?锓_?遇" xfId="35387"/>
    <cellStyle name="_Sheet1" xfId="35388"/>
    <cellStyle name="_#0436" xfId="35389"/>
    <cellStyle name="瘉EMMC-CP1" xfId="35390"/>
    <cellStyle name="瘉EMMC-CP1 2" xfId="35392"/>
    <cellStyle name="瘉EMMC-CP1 3" xfId="35394"/>
    <cellStyle name="瘉EMMC-CP1 4" xfId="35396"/>
    <cellStyle name="? [0.00]_guyan" xfId="35398"/>
    <cellStyle name="?_guyan" xfId="35399"/>
    <cellStyle name="_96脖犁綪" xfId="14032"/>
    <cellStyle name="?[0]_#0436))2ma(2" xfId="35400"/>
    <cellStyle name="?_#0436eet1l&amp;L" xfId="35401"/>
    <cellStyle name="だ[0]_#0436))i" xfId="35402"/>
    <cellStyle name="だ_#0436eet" xfId="35403"/>
    <cellStyle name="だ[0]_9811" xfId="35404"/>
    <cellStyle name="だ_9811" xfId="35405"/>
    <cellStyle name="?_Fem.Pro" xfId="35406"/>
    <cellStyle name=" [0]_7-12 act 1-6 ori bud" xfId="35407"/>
    <cellStyle name="籵_9409GZST" xfId="35408"/>
    <cellStyle name="弇[0]_DF1" xfId="35411"/>
    <cellStyle name="弇_DF1" xfId="35412"/>
    <cellStyle name="弇煦路[0]_050978" xfId="35413"/>
    <cellStyle name="弇煦路_050978" xfId="13747"/>
    <cellStyle name="煦弇[0]_06" xfId="35409"/>
    <cellStyle name="煦弇_06" xfId="35410"/>
    <cellStyle name="" xfId="35414"/>
    <cellStyle name=" 2" xfId="35415"/>
    <cellStyle name="똿뗦먛귟 [0.00]_PRODUCT DETAIL Q1" xfId="42245"/>
    <cellStyle name="똿뗦먛귟_PRODUCT DETAIL Q1" xfId="42246"/>
    <cellStyle name="믅됞 [0.00]_PRODUCT DETAIL Q1" xfId="45144"/>
    <cellStyle name="믅됞_PRODUCT DETAIL Q1" xfId="30736"/>
    <cellStyle name="백분율_HOBONG" xfId="45145"/>
    <cellStyle name="뷭?_BOOKSHIP" xfId="45793"/>
    <cellStyle name="콤마 [0]_1202" xfId="45794"/>
    <cellStyle name="콤마_1202" xfId="45795"/>
    <cellStyle name="통화 [0]_1202" xfId="45796"/>
    <cellStyle name="통화_1202" xfId="45797"/>
    <cellStyle name="표준_(정보부문)월별인원계획" xfId="45798"/>
    <cellStyle name="一般 2" xfId="44451"/>
    <cellStyle name="中等" xfId="45147"/>
    <cellStyle name="二? [0.00]_guyan" xfId="40939"/>
    <cellStyle name="二?_guyan" xfId="40940"/>
    <cellStyle name="作媓_7-12 act 1-6 ori bud" xfId="45792"/>
    <cellStyle name="借出原因" xfId="42140"/>
    <cellStyle name="借出原因 2" xfId="42141"/>
    <cellStyle name="借出原因 2 2" xfId="42142"/>
    <cellStyle name="借出原因 2 3" xfId="42144"/>
    <cellStyle name="借出原因 3" xfId="42146"/>
    <cellStyle name="借出原因 3 2" xfId="42147"/>
    <cellStyle name="借出原因 4" xfId="42148"/>
    <cellStyle name="借出原因 5" xfId="42149"/>
    <cellStyle name="備註" xfId="379"/>
    <cellStyle name="備註 2" xfId="2840"/>
    <cellStyle name="備註 2 2" xfId="2848"/>
    <cellStyle name="備註 2 2 2" xfId="35577"/>
    <cellStyle name="備註 2 2 3" xfId="35578"/>
    <cellStyle name="備註 2 2 4" xfId="35579"/>
    <cellStyle name="備註 2 3" xfId="35580"/>
    <cellStyle name="備註 2 3 2" xfId="35581"/>
    <cellStyle name="備註 2 3 3" xfId="35582"/>
    <cellStyle name="備註 2 3 4" xfId="35583"/>
    <cellStyle name="備註 2 4" xfId="35584"/>
    <cellStyle name="備註 2 4 2" xfId="35585"/>
    <cellStyle name="備註 2 4 3" xfId="35586"/>
    <cellStyle name="備註 2 4 4" xfId="35587"/>
    <cellStyle name="備註 2 5" xfId="35588"/>
    <cellStyle name="備註 2 5 2" xfId="35589"/>
    <cellStyle name="備註 2 5 3" xfId="35590"/>
    <cellStyle name="備註 2 5 4" xfId="35591"/>
    <cellStyle name="備註 2 6" xfId="27158"/>
    <cellStyle name="備註 2 7" xfId="27160"/>
    <cellStyle name="備註 3" xfId="14850"/>
    <cellStyle name="備註 3 2" xfId="14938"/>
    <cellStyle name="備註 3 3" xfId="35592"/>
    <cellStyle name="備註 3 4" xfId="35593"/>
    <cellStyle name="備註 4" xfId="35594"/>
    <cellStyle name="備註 4 2" xfId="35595"/>
    <cellStyle name="備註 4 3" xfId="35596"/>
    <cellStyle name="備註 4 4" xfId="19429"/>
    <cellStyle name="備註 5" xfId="15484"/>
    <cellStyle name="備註 5 2" xfId="3528"/>
    <cellStyle name="備註 5 3" xfId="35597"/>
    <cellStyle name="備註 5 4" xfId="19434"/>
    <cellStyle name="備註 6" xfId="35598"/>
    <cellStyle name="備註 6 2" xfId="35599"/>
    <cellStyle name="備註 6 3" xfId="35600"/>
    <cellStyle name="備註 6 4" xfId="35601"/>
    <cellStyle name="備註 7" xfId="35602"/>
    <cellStyle name="備註 7 2" xfId="35603"/>
    <cellStyle name="備註 7 3" xfId="35604"/>
    <cellStyle name="備註 7 4" xfId="35605"/>
    <cellStyle name="備註 8" xfId="35606"/>
    <cellStyle name="備註 9" xfId="35607"/>
    <cellStyle name="僴僀僷乕儕儞僋" xfId="45117"/>
    <cellStyle name="僴僀僷乕儕儞僋 2" xfId="45118"/>
    <cellStyle name="僴僀僷乕儕儞僋 2 2" xfId="45119"/>
    <cellStyle name="僴僀僷乕儕儞僋 2 2 2" xfId="45120"/>
    <cellStyle name="僴僀僷乕儕儞僋 2 2 2 2" xfId="45121"/>
    <cellStyle name="僴僀僷乕儕儞僋 2 2 3" xfId="45122"/>
    <cellStyle name="僴僀僷乕儕儞僋 2 3" xfId="45123"/>
    <cellStyle name="僴僀僷乕儕儞僋 2 3 2" xfId="45124"/>
    <cellStyle name="僴僀僷乕儕儞僋 2 4" xfId="45125"/>
    <cellStyle name="僴僀僷乕儕儞僋 3" xfId="45126"/>
    <cellStyle name="僴僀僷乕儕儞僋 3 2" xfId="17923"/>
    <cellStyle name="僴僀僷乕儕儞僋 3 2 2" xfId="45127"/>
    <cellStyle name="僴僀僷乕儕儞僋 3 3" xfId="45128"/>
    <cellStyle name="僴僀僷乕儕儞僋 4" xfId="12761"/>
    <cellStyle name="僴僀僷乕儕儞僋 5" xfId="26570"/>
    <cellStyle name="僴僀僷乕儕儞僋 6" xfId="45129"/>
    <cellStyle name="億啟[0]_ INVOICE" xfId="45143"/>
    <cellStyle name="億啟_ INVOICE" xfId="20547"/>
    <cellStyle name="公司标准表" xfId="40955"/>
    <cellStyle name="公司标准表 2" xfId="37703"/>
    <cellStyle name="公司标准表 2 2" xfId="40956"/>
    <cellStyle name="公司标准表 3" xfId="40957"/>
    <cellStyle name="公司标准表 4" xfId="40958"/>
    <cellStyle name="几般_RMB-INTRA" xfId="42002"/>
    <cellStyle name="分级显示列_1_a济南其他统计报表0206（合同）" xfId="40942"/>
    <cellStyle name="分级显示行_1_4附件二凯旋评估表" xfId="40941"/>
    <cellStyle name="千为单位" xfId="467"/>
    <cellStyle name="千位[0]_ 方正PC" xfId="42644"/>
    <cellStyle name="千位_ 方正PC" xfId="42645"/>
    <cellStyle name="千位分隔 10" xfId="386"/>
    <cellStyle name="千位分隔 10 10" xfId="42647"/>
    <cellStyle name="千位分隔 10 10 2" xfId="36275"/>
    <cellStyle name="千位分隔 10 10 2 10" xfId="42648"/>
    <cellStyle name="千位分隔 10 10 2 10 2" xfId="42649"/>
    <cellStyle name="千位分隔 10 10 2 10 3" xfId="42650"/>
    <cellStyle name="千位分隔 10 10 2 10 4" xfId="42651"/>
    <cellStyle name="千位分隔 10 10 2 11" xfId="42652"/>
    <cellStyle name="千位分隔 10 10 2 11 2" xfId="42653"/>
    <cellStyle name="千位分隔 10 10 2 11 2 2" xfId="42654"/>
    <cellStyle name="千位分隔 10 10 2 11 2 2 2" xfId="42655"/>
    <cellStyle name="千位分隔 10 10 2 11 2 3" xfId="42656"/>
    <cellStyle name="千位分隔 10 10 2 11 2 5 2" xfId="42657"/>
    <cellStyle name="千位分隔 10 10 2 11 2 6" xfId="42658"/>
    <cellStyle name="千位分隔 10 10 2 11 3" xfId="42659"/>
    <cellStyle name="千位分隔 10 10 2 11 4" xfId="42660"/>
    <cellStyle name="千位分隔 10 10 2 11 4 2" xfId="42661"/>
    <cellStyle name="千位分隔 10 10 2 11 4 2 2" xfId="42662"/>
    <cellStyle name="千位分隔 10 10 2 11 6" xfId="42663"/>
    <cellStyle name="千位分隔 10 10 2 11 7" xfId="42203"/>
    <cellStyle name="千位分隔 10 10 2 11 8" xfId="42209"/>
    <cellStyle name="千位分隔 10 10 2 12" xfId="1777"/>
    <cellStyle name="千位分隔 10 10 2 13" xfId="11037"/>
    <cellStyle name="千位分隔 10 10 2 14" xfId="42664"/>
    <cellStyle name="千位分隔 10 10 2 15" xfId="42665"/>
    <cellStyle name="千位分隔 10 10 2 17" xfId="42666"/>
    <cellStyle name="千位分隔 10 10 2 19" xfId="42667"/>
    <cellStyle name="千位分隔 10 10 2 2" xfId="42668"/>
    <cellStyle name="千位分隔 10 10 2 2 2" xfId="42669"/>
    <cellStyle name="千位分隔 10 10 2 2 2 2" xfId="42670"/>
    <cellStyle name="千位分隔 10 10 2 2 2 2 2" xfId="42671"/>
    <cellStyle name="千位分隔 10 10 2 2 2 3" xfId="42672"/>
    <cellStyle name="千位分隔 10 10 2 2 2 3 2" xfId="42673"/>
    <cellStyle name="千位分隔 10 10 2 23" xfId="42674"/>
    <cellStyle name="千位分隔 10 10 2 3" xfId="42675"/>
    <cellStyle name="千位分隔 10 10 2 31" xfId="42676"/>
    <cellStyle name="千位分隔 10 10 2 4" xfId="42677"/>
    <cellStyle name="千位分隔 10 10 2 4 2" xfId="42678"/>
    <cellStyle name="千位分隔 10 10 2 4 3" xfId="7705"/>
    <cellStyle name="千位分隔 10 10 2 4 4" xfId="42679"/>
    <cellStyle name="千位分隔 10 10 2 5" xfId="42680"/>
    <cellStyle name="千位分隔 10 10 2 6" xfId="22406"/>
    <cellStyle name="千位分隔 10 10 2 7" xfId="11833"/>
    <cellStyle name="千位分隔 10 10 2 8" xfId="42681"/>
    <cellStyle name="千位分隔 10 10 2 9" xfId="28796"/>
    <cellStyle name="千位分隔 10 11" xfId="46024"/>
    <cellStyle name="千位分隔 10 11 2" xfId="11049"/>
    <cellStyle name="千位分隔 10 12" xfId="42646"/>
    <cellStyle name="千位分隔 10 2" xfId="42682"/>
    <cellStyle name="千位分隔 10 2 2" xfId="42683"/>
    <cellStyle name="千位分隔 10 2 2 2" xfId="42684"/>
    <cellStyle name="千位分隔 10 2 2 2 2" xfId="42685"/>
    <cellStyle name="千位分隔 10 2 2 2 2 2" xfId="42686"/>
    <cellStyle name="千位分隔 10 2 2 2 3" xfId="42687"/>
    <cellStyle name="千位分隔 10 2 2 2 3 2" xfId="42688"/>
    <cellStyle name="千位分隔 10 2 2 2 4" xfId="42689"/>
    <cellStyle name="千位分隔 10 2 2 2 5" xfId="42690"/>
    <cellStyle name="千位分隔 10 2 2 2 6" xfId="42691"/>
    <cellStyle name="千位分隔 10 2 2 3" xfId="42692"/>
    <cellStyle name="千位分隔 10 2 2 3 2" xfId="42693"/>
    <cellStyle name="千位分隔 10 2 2 3 3" xfId="42694"/>
    <cellStyle name="千位分隔 10 2 2 3 4" xfId="42695"/>
    <cellStyle name="千位分隔 10 2 2 4" xfId="42696"/>
    <cellStyle name="千位分隔 10 2 2 4 2" xfId="42697"/>
    <cellStyle name="千位分隔 10 2 2 4 2 2" xfId="42698"/>
    <cellStyle name="千位分隔 10 2 2 4 3" xfId="10234"/>
    <cellStyle name="千位分隔 10 2 2 5" xfId="42699"/>
    <cellStyle name="千位分隔 10 2 2 6" xfId="42700"/>
    <cellStyle name="千位分隔 10 2 2 6 2" xfId="42702"/>
    <cellStyle name="千位分隔 10 2 2 7" xfId="42704"/>
    <cellStyle name="千位分隔 10 2 3" xfId="42706"/>
    <cellStyle name="千位分隔 10 2 3 2" xfId="9683"/>
    <cellStyle name="千位分隔 10 2 3 2 2" xfId="42707"/>
    <cellStyle name="千位分隔 10 2 3 3" xfId="42708"/>
    <cellStyle name="千位分隔 10 2 3 4" xfId="42709"/>
    <cellStyle name="千位分隔 10 2 4" xfId="42710"/>
    <cellStyle name="千位分隔 10 2 4 2" xfId="42711"/>
    <cellStyle name="千位分隔 10 2 4 3" xfId="42712"/>
    <cellStyle name="千位分隔 10 2 5" xfId="42713"/>
    <cellStyle name="千位分隔 10 2 5 2" xfId="42714"/>
    <cellStyle name="千位分隔 10 2 6" xfId="42715"/>
    <cellStyle name="千位分隔 10 2 7" xfId="42716"/>
    <cellStyle name="千位分隔 10 2 8" xfId="42717"/>
    <cellStyle name="千位分隔 10 3" xfId="42718"/>
    <cellStyle name="千位分隔 10 3 2" xfId="42719"/>
    <cellStyle name="千位分隔 10 3 2 2" xfId="42720"/>
    <cellStyle name="千位分隔 10 3 2 2 2" xfId="42721"/>
    <cellStyle name="千位分隔 10 3 2 3" xfId="25552"/>
    <cellStyle name="千位分隔 10 3 3" xfId="42722"/>
    <cellStyle name="千位分隔 10 3 3 2" xfId="42723"/>
    <cellStyle name="千位分隔 10 3 4" xfId="42724"/>
    <cellStyle name="千位分隔 10 3 4 2" xfId="42725"/>
    <cellStyle name="千位分隔 10 3 4 6" xfId="42726"/>
    <cellStyle name="千位分隔 10 3 4 6 6" xfId="42728"/>
    <cellStyle name="千位分隔 10 3 4 6 7" xfId="42729"/>
    <cellStyle name="千位分隔 10 3 5" xfId="42730"/>
    <cellStyle name="千位分隔 10 3 6" xfId="42731"/>
    <cellStyle name="千位分隔 10 3 7" xfId="42732"/>
    <cellStyle name="千位分隔 10 4" xfId="42733"/>
    <cellStyle name="千位分隔 10 4 2" xfId="42734"/>
    <cellStyle name="千位分隔 10 4 2 2" xfId="42735"/>
    <cellStyle name="千位分隔 10 4 3" xfId="42736"/>
    <cellStyle name="千位分隔 10 5" xfId="42737"/>
    <cellStyle name="千位分隔 10 5 2" xfId="42738"/>
    <cellStyle name="千位分隔 10 5 3" xfId="42739"/>
    <cellStyle name="千位分隔 10 6" xfId="42740"/>
    <cellStyle name="千位分隔 10 6 2" xfId="42741"/>
    <cellStyle name="千位分隔 10 7" xfId="42742"/>
    <cellStyle name="千位分隔 10 8" xfId="42743"/>
    <cellStyle name="千位分隔 10 9" xfId="42744"/>
    <cellStyle name="千位分隔 100" xfId="42745"/>
    <cellStyle name="千位分隔 101" xfId="42747"/>
    <cellStyle name="千位分隔 101 2" xfId="42749"/>
    <cellStyle name="千位分隔 101 2 2" xfId="3408"/>
    <cellStyle name="千位分隔 102" xfId="42751"/>
    <cellStyle name="千位分隔 103" xfId="42753"/>
    <cellStyle name="千位分隔 104" xfId="42755"/>
    <cellStyle name="千位分隔 105" xfId="42757"/>
    <cellStyle name="千位分隔 106" xfId="42759"/>
    <cellStyle name="千位分隔 107" xfId="42761"/>
    <cellStyle name="千位分隔 108" xfId="42763"/>
    <cellStyle name="千位分隔 109" xfId="42765"/>
    <cellStyle name="千位分隔 11" xfId="437"/>
    <cellStyle name="千位分隔 11 2" xfId="12054"/>
    <cellStyle name="千位分隔 11 2 2" xfId="42767"/>
    <cellStyle name="千位分隔 11 2 3" xfId="42768"/>
    <cellStyle name="千位分隔 11 2 4" xfId="42769"/>
    <cellStyle name="千位分隔 11 2 5" xfId="42770"/>
    <cellStyle name="千位分隔 11 2 8" xfId="42771"/>
    <cellStyle name="千位分隔 11 3" xfId="42772"/>
    <cellStyle name="千位分隔 11 3 2" xfId="42773"/>
    <cellStyle name="千位分隔 11 4" xfId="23971"/>
    <cellStyle name="千位分隔 11 5" xfId="531"/>
    <cellStyle name="千位分隔 11 5 2" xfId="534"/>
    <cellStyle name="千位分隔 11 5 2 2" xfId="46030"/>
    <cellStyle name="千位分隔 11 5 3" xfId="46037"/>
    <cellStyle name="千位分隔 11 5 4" xfId="42774"/>
    <cellStyle name="千位分隔 11 6" xfId="12052"/>
    <cellStyle name="千位分隔 110" xfId="42758"/>
    <cellStyle name="千位分隔 111" xfId="42760"/>
    <cellStyle name="千位分隔 111 2" xfId="42775"/>
    <cellStyle name="千位分隔 112" xfId="42762"/>
    <cellStyle name="千位分隔 113" xfId="42764"/>
    <cellStyle name="千位分隔 114" xfId="42766"/>
    <cellStyle name="千位分隔 115" xfId="26258"/>
    <cellStyle name="千位分隔 116" xfId="45810"/>
    <cellStyle name="千位分隔 117" xfId="42776"/>
    <cellStyle name="千位分隔 118" xfId="45836"/>
    <cellStyle name="千位分隔 119" xfId="42777"/>
    <cellStyle name="千位分隔 12" xfId="456"/>
    <cellStyle name="千位分隔 12 2" xfId="42779"/>
    <cellStyle name="千位分隔 12 2 2" xfId="42780"/>
    <cellStyle name="千位分隔 12 2 3" xfId="42781"/>
    <cellStyle name="千位分隔 12 3" xfId="42782"/>
    <cellStyle name="千位分隔 12 4" xfId="42778"/>
    <cellStyle name="千位分隔 120" xfId="45863"/>
    <cellStyle name="千位分隔 120 2" xfId="42783"/>
    <cellStyle name="千位分隔 121" xfId="45872"/>
    <cellStyle name="千位分隔 122" xfId="562"/>
    <cellStyle name="千位分隔 123" xfId="470"/>
    <cellStyle name="千位分隔 128" xfId="42784"/>
    <cellStyle name="千位分隔 13" xfId="42786"/>
    <cellStyle name="千位分隔 13 2" xfId="42787"/>
    <cellStyle name="千位分隔 13 2 2" xfId="42788"/>
    <cellStyle name="千位分隔 13 2 2 2" xfId="42789"/>
    <cellStyle name="千位分隔 13 2 3" xfId="42790"/>
    <cellStyle name="千位分隔 13 2 3 2" xfId="42791"/>
    <cellStyle name="千位分隔 13 2 4" xfId="42792"/>
    <cellStyle name="千位分隔 13 3" xfId="42793"/>
    <cellStyle name="千位分隔 13 3 2" xfId="42794"/>
    <cellStyle name="千位分隔 13 3 3" xfId="42795"/>
    <cellStyle name="千位分隔 13 3 4" xfId="42796"/>
    <cellStyle name="千位分隔 13 4" xfId="21631"/>
    <cellStyle name="千位分隔 13 4 2" xfId="21633"/>
    <cellStyle name="千位分隔 13 4 3" xfId="42797"/>
    <cellStyle name="千位分隔 13 5" xfId="12862"/>
    <cellStyle name="千位分隔 13 6" xfId="12865"/>
    <cellStyle name="千位分隔 130" xfId="42798"/>
    <cellStyle name="千位分隔 130 2" xfId="42799"/>
    <cellStyle name="千位分隔 131" xfId="42800"/>
    <cellStyle name="千位分隔 132" xfId="42801"/>
    <cellStyle name="千位分隔 133" xfId="42785"/>
    <cellStyle name="千位分隔 134" xfId="42802"/>
    <cellStyle name="千位分隔 135" xfId="42803"/>
    <cellStyle name="千位分隔 137" xfId="42805"/>
    <cellStyle name="千位分隔 137 2" xfId="42808"/>
    <cellStyle name="千位分隔 137 2 14" xfId="42810"/>
    <cellStyle name="千位分隔 137 2 16" xfId="42811"/>
    <cellStyle name="千位分隔 137 2 17" xfId="42812"/>
    <cellStyle name="千位分隔 137 2 2" xfId="42813"/>
    <cellStyle name="千位分隔 137 2 2 10 2" xfId="42815"/>
    <cellStyle name="千位分隔 137 2 2 11" xfId="42816"/>
    <cellStyle name="千位分隔 137 2 2 12" xfId="42817"/>
    <cellStyle name="千位分隔 137 2 2 14" xfId="42818"/>
    <cellStyle name="千位分隔 137 2 2 2" xfId="42819"/>
    <cellStyle name="千位分隔 137 2 2 2 2" xfId="42820"/>
    <cellStyle name="千位分隔 137 2 2 2 3" xfId="42821"/>
    <cellStyle name="千位分隔 137 2 2 3" xfId="42822"/>
    <cellStyle name="千位分隔 137 2 2 4" xfId="42823"/>
    <cellStyle name="千位分隔 137 2 2 5" xfId="42824"/>
    <cellStyle name="千位分隔 137 2 2 8" xfId="42825"/>
    <cellStyle name="千位分隔 137 2 2 9" xfId="42826"/>
    <cellStyle name="千位分隔 137 2 3" xfId="42827"/>
    <cellStyle name="千位分隔 137 2 3 2" xfId="42829"/>
    <cellStyle name="千位分隔 137 2 3 2 2" xfId="42830"/>
    <cellStyle name="千位分隔 137 2 3 2 2 2" xfId="42831"/>
    <cellStyle name="千位分隔 137 2 3 2 2 2 2" xfId="15272"/>
    <cellStyle name="千位分隔 137 2 3 2 2 3" xfId="42832"/>
    <cellStyle name="千位分隔 137 2 3 2 3" xfId="42833"/>
    <cellStyle name="千位分隔 137 2 3 2 3 2" xfId="46023"/>
    <cellStyle name="千位分隔 137 2 3 2 3 3" xfId="46061"/>
    <cellStyle name="千位分隔 137 2 3 2 4" xfId="42834"/>
    <cellStyle name="千位分隔 137 2 3 2 5" xfId="42835"/>
    <cellStyle name="千位分隔 137 2 3 2 6" xfId="42836"/>
    <cellStyle name="千位分隔 137 2 3 3" xfId="42837"/>
    <cellStyle name="千位分隔 137 2 3 3 2" xfId="42838"/>
    <cellStyle name="千位分隔 137 2 3 4" xfId="42839"/>
    <cellStyle name="千位分隔 137 2 3 7" xfId="42840"/>
    <cellStyle name="千位分隔 137 2 3 7 2" xfId="46022"/>
    <cellStyle name="千位分隔 137 2 3 7 3" xfId="46060"/>
    <cellStyle name="千位分隔 137 2 4" xfId="42841"/>
    <cellStyle name="千位分隔 137 2 5" xfId="42842"/>
    <cellStyle name="千位分隔 138 2" xfId="42843"/>
    <cellStyle name="千位分隔 139" xfId="42845"/>
    <cellStyle name="千位分隔 14" xfId="42848"/>
    <cellStyle name="千位分隔 14 2" xfId="42849"/>
    <cellStyle name="千位分隔 14 2 2" xfId="42850"/>
    <cellStyle name="千位分隔 14 2 2 2" xfId="42851"/>
    <cellStyle name="千位分隔 14 2 2 3" xfId="42852"/>
    <cellStyle name="千位分隔 14 2 3" xfId="42853"/>
    <cellStyle name="千位分隔 14 2 3 2" xfId="4172"/>
    <cellStyle name="千位分隔 14 2 3 3" xfId="20256"/>
    <cellStyle name="千位分隔 14 2 4" xfId="42854"/>
    <cellStyle name="千位分隔 14 2 5" xfId="42855"/>
    <cellStyle name="千位分隔 14 2 6" xfId="42856"/>
    <cellStyle name="千位分隔 14 3" xfId="42857"/>
    <cellStyle name="千位分隔 14 3 2" xfId="42858"/>
    <cellStyle name="千位分隔 14 3 3" xfId="42859"/>
    <cellStyle name="千位分隔 14 3 4" xfId="42860"/>
    <cellStyle name="千位分隔 14 4" xfId="42861"/>
    <cellStyle name="千位分隔 14 4 2" xfId="42862"/>
    <cellStyle name="千位分隔 14 4 3" xfId="42863"/>
    <cellStyle name="千位分隔 14 5" xfId="42864"/>
    <cellStyle name="千位分隔 14 5 2" xfId="42865"/>
    <cellStyle name="千位分隔 14 5 3" xfId="42866"/>
    <cellStyle name="千位分隔 14 6" xfId="42867"/>
    <cellStyle name="千位分隔 14 7" xfId="42868"/>
    <cellStyle name="千位分隔 140" xfId="42804"/>
    <cellStyle name="千位分隔 141" xfId="28209"/>
    <cellStyle name="千位分隔 142" xfId="42806"/>
    <cellStyle name="千位分隔 144" xfId="42846"/>
    <cellStyle name="千位分隔 145" xfId="42869"/>
    <cellStyle name="千位分隔 147" xfId="42873"/>
    <cellStyle name="千位分隔 149" xfId="42875"/>
    <cellStyle name="千位分隔 15" xfId="42877"/>
    <cellStyle name="千位分隔 15 2" xfId="42879"/>
    <cellStyle name="千位分隔 15 2 2" xfId="42881"/>
    <cellStyle name="千位分隔 15 2 3" xfId="42883"/>
    <cellStyle name="千位分隔 15 2 4" xfId="42884"/>
    <cellStyle name="千位分隔 15 3" xfId="42885"/>
    <cellStyle name="千位分隔 15 3 2" xfId="42887"/>
    <cellStyle name="千位分隔 15 3 3" xfId="42889"/>
    <cellStyle name="千位分隔 15 4" xfId="15895"/>
    <cellStyle name="千位分隔 15 4 2" xfId="42890"/>
    <cellStyle name="千位分隔 15 4 3" xfId="42891"/>
    <cellStyle name="千位分隔 15 5" xfId="24083"/>
    <cellStyle name="千位分隔 15 5 2" xfId="24085"/>
    <cellStyle name="千位分隔 15 5 3" xfId="42892"/>
    <cellStyle name="千位分隔 15 6" xfId="42893"/>
    <cellStyle name="千位分隔 15 6 2" xfId="42894"/>
    <cellStyle name="千位分隔 15 6 3" xfId="42895"/>
    <cellStyle name="千位分隔 15 7" xfId="42896"/>
    <cellStyle name="千位分隔 15 8" xfId="42897"/>
    <cellStyle name="千位分隔 150" xfId="42870"/>
    <cellStyle name="千位分隔 151" xfId="42898"/>
    <cellStyle name="千位分隔 152" xfId="42874"/>
    <cellStyle name="千位分隔 154" xfId="42876"/>
    <cellStyle name="千位分隔 155" xfId="42901"/>
    <cellStyle name="千位分隔 156" xfId="42905"/>
    <cellStyle name="千位分隔 157" xfId="42908"/>
    <cellStyle name="千位分隔 159" xfId="42911"/>
    <cellStyle name="千位分隔 16" xfId="42914"/>
    <cellStyle name="千位分隔 16 2" xfId="42916"/>
    <cellStyle name="千位分隔 16 2 2" xfId="42918"/>
    <cellStyle name="千位分隔 16 3" xfId="42920"/>
    <cellStyle name="千位分隔 16 3 2" xfId="42922"/>
    <cellStyle name="千位分隔 16 4" xfId="15901"/>
    <cellStyle name="千位分隔 160" xfId="42902"/>
    <cellStyle name="千位分隔 161" xfId="42906"/>
    <cellStyle name="千位分隔 162" xfId="42909"/>
    <cellStyle name="千位分隔 163" xfId="42924"/>
    <cellStyle name="千位分隔 164" xfId="42912"/>
    <cellStyle name="千位分隔 166" xfId="42926"/>
    <cellStyle name="千位分隔 169" xfId="42929"/>
    <cellStyle name="千位分隔 17" xfId="42931"/>
    <cellStyle name="千位分隔 17 2" xfId="42933"/>
    <cellStyle name="千位分隔 17 2 2" xfId="42935"/>
    <cellStyle name="千位分隔 17 2 3" xfId="42937"/>
    <cellStyle name="千位分隔 17 3" xfId="42938"/>
    <cellStyle name="千位分隔 17 3 2" xfId="12160"/>
    <cellStyle name="千位分隔 17 3 3" xfId="12162"/>
    <cellStyle name="千位分隔 17 4" xfId="42939"/>
    <cellStyle name="千位分隔 17 4 2" xfId="42940"/>
    <cellStyle name="千位分隔 17 5" xfId="42941"/>
    <cellStyle name="千位分隔 17 5 2" xfId="42942"/>
    <cellStyle name="千位分隔 17 6" xfId="42943"/>
    <cellStyle name="千位分隔 17 6 2" xfId="42944"/>
    <cellStyle name="千位分隔 17 7" xfId="42945"/>
    <cellStyle name="千位分隔 170" xfId="42946"/>
    <cellStyle name="千位分隔 171" xfId="42927"/>
    <cellStyle name="千位分隔 174" xfId="42930"/>
    <cellStyle name="千位分隔 177" xfId="40133"/>
    <cellStyle name="千位分隔 178" xfId="42948"/>
    <cellStyle name="千位分隔 18" xfId="42949"/>
    <cellStyle name="千位分隔 18 2" xfId="42951"/>
    <cellStyle name="千位分隔 18 2 2" xfId="42953"/>
    <cellStyle name="千位分隔 18 2 2 2" xfId="42955"/>
    <cellStyle name="千位分隔 18 2 2 3" xfId="42956"/>
    <cellStyle name="千位分隔 18 2 3" xfId="42957"/>
    <cellStyle name="千位分隔 18 2 3 2" xfId="42958"/>
    <cellStyle name="千位分隔 18 2 3 3" xfId="42959"/>
    <cellStyle name="千位分隔 18 2 4" xfId="42960"/>
    <cellStyle name="千位分隔 18 2 5" xfId="42961"/>
    <cellStyle name="千位分隔 18 3" xfId="42962"/>
    <cellStyle name="千位分隔 18 3 2" xfId="42964"/>
    <cellStyle name="千位分隔 18 3 2 2" xfId="42965"/>
    <cellStyle name="千位分隔 18 3 3" xfId="42966"/>
    <cellStyle name="千位分隔 18 3 4" xfId="42967"/>
    <cellStyle name="千位分隔 18 4" xfId="42968"/>
    <cellStyle name="千位分隔 18 4 2" xfId="42969"/>
    <cellStyle name="千位分隔 18 4 3" xfId="42970"/>
    <cellStyle name="千位分隔 18 5" xfId="42971"/>
    <cellStyle name="千位分隔 18 5 2" xfId="42972"/>
    <cellStyle name="千位分隔 18 5 3" xfId="42973"/>
    <cellStyle name="千位分隔 18 6" xfId="42974"/>
    <cellStyle name="千位分隔 18 6 2" xfId="42975"/>
    <cellStyle name="千位分隔 18 6 2 2" xfId="42976"/>
    <cellStyle name="千位分隔 18 6 3" xfId="41377"/>
    <cellStyle name="千位分隔 18 7" xfId="42977"/>
    <cellStyle name="千位分隔 18 8" xfId="42978"/>
    <cellStyle name="千位分隔 18 9" xfId="42979"/>
    <cellStyle name="千位分隔 180" xfId="42980"/>
    <cellStyle name="千位分隔 182" xfId="40134"/>
    <cellStyle name="千位分隔 186" xfId="42981"/>
    <cellStyle name="千位分隔 189" xfId="42983"/>
    <cellStyle name="千位分隔 19" xfId="21403"/>
    <cellStyle name="千位分隔 19 2" xfId="21406"/>
    <cellStyle name="千位分隔 19 2 2" xfId="42985"/>
    <cellStyle name="千位分隔 19 3" xfId="42987"/>
    <cellStyle name="千位分隔 19 3 2" xfId="42989"/>
    <cellStyle name="千位分隔 19 4" xfId="42990"/>
    <cellStyle name="千位分隔 190" xfId="42991"/>
    <cellStyle name="千位分隔 191" xfId="42982"/>
    <cellStyle name="千位分隔 192" xfId="42992"/>
    <cellStyle name="千位分隔 195" xfId="42994"/>
    <cellStyle name="千位分隔 196" xfId="42996"/>
    <cellStyle name="千位分隔 197" xfId="42998"/>
    <cellStyle name="千位分隔 199" xfId="43000"/>
    <cellStyle name="千位分隔 2" xfId="30"/>
    <cellStyle name="千位分隔 2 10" xfId="43002"/>
    <cellStyle name="千位分隔 2 10 2" xfId="43003"/>
    <cellStyle name="千位分隔 2 10 2 2 2 2 3" xfId="43004"/>
    <cellStyle name="千位分隔 2 10 2 2 2 6" xfId="43005"/>
    <cellStyle name="千位分隔 2 10 3" xfId="3232"/>
    <cellStyle name="千位分隔 2 10 4" xfId="43006"/>
    <cellStyle name="千位分隔 2 11" xfId="43007"/>
    <cellStyle name="千位分隔 2 12" xfId="43008"/>
    <cellStyle name="千位分隔 2 13" xfId="43009"/>
    <cellStyle name="千位分隔 2 14" xfId="43010"/>
    <cellStyle name="千位分隔 2 15" xfId="45814"/>
    <cellStyle name="千位分隔 2 16" xfId="43001"/>
    <cellStyle name="千位分隔 2 17" xfId="573"/>
    <cellStyle name="千位分隔 2 18" xfId="524"/>
    <cellStyle name="千位分隔 2 19" xfId="516"/>
    <cellStyle name="千位分隔 2 2" xfId="303"/>
    <cellStyle name="千位分隔 2 2 10" xfId="43011"/>
    <cellStyle name="千位分隔 2 2 10 2" xfId="43012"/>
    <cellStyle name="千位分隔 2 2 11" xfId="43013"/>
    <cellStyle name="千位分隔 2 2 12" xfId="45829"/>
    <cellStyle name="千位分隔 2 2 13" xfId="28190"/>
    <cellStyle name="千位分隔 2 2 2" xfId="304"/>
    <cellStyle name="千位分隔 2 2 2 14" xfId="43014"/>
    <cellStyle name="千位分隔 2 2 2 2" xfId="375"/>
    <cellStyle name="千位分隔 2 2 2 2 2" xfId="43016"/>
    <cellStyle name="千位分隔 2 2 2 2 2 2" xfId="13131"/>
    <cellStyle name="千位分隔 2 2 2 2 3" xfId="9784"/>
    <cellStyle name="千位分隔 2 2 2 2 3 2" xfId="43017"/>
    <cellStyle name="千位分隔 2 2 2 2 4" xfId="43018"/>
    <cellStyle name="千位分隔 2 2 2 2 5" xfId="43019"/>
    <cellStyle name="千位分隔 2 2 2 2 6" xfId="43015"/>
    <cellStyle name="千位分隔 2 2 2 3" xfId="43020"/>
    <cellStyle name="千位分隔 2 2 2 3 2" xfId="43021"/>
    <cellStyle name="千位分隔 2 2 2 3 3" xfId="43022"/>
    <cellStyle name="千位分隔 2 2 2 4" xfId="43023"/>
    <cellStyle name="千位分隔 2 2 2 4 2" xfId="43024"/>
    <cellStyle name="千位分隔 2 2 2 5" xfId="43025"/>
    <cellStyle name="千位分隔 2 2 2 6" xfId="43026"/>
    <cellStyle name="千位分隔 2 2 2 7" xfId="5713"/>
    <cellStyle name="千位分隔 2 2 2 8" xfId="28192"/>
    <cellStyle name="千位分隔 2 2 27" xfId="43027"/>
    <cellStyle name="千位分隔 2 2 3" xfId="43028"/>
    <cellStyle name="千位分隔 2 2 3 2" xfId="43029"/>
    <cellStyle name="千位分隔 2 2 3 2 2" xfId="43030"/>
    <cellStyle name="千位分隔 2 2 3 2 2 2" xfId="43031"/>
    <cellStyle name="千位分隔 2 2 3 2 2 3" xfId="43032"/>
    <cellStyle name="千位分隔 2 2 3 2 3" xfId="43033"/>
    <cellStyle name="千位分隔 2 2 3 2 3 2" xfId="43034"/>
    <cellStyle name="千位分隔 2 2 3 2 4" xfId="43035"/>
    <cellStyle name="千位分隔 2 2 3 3" xfId="43036"/>
    <cellStyle name="千位分隔 2 2 3 3 2" xfId="5360"/>
    <cellStyle name="千位分隔 2 2 3 3 2 2" xfId="43037"/>
    <cellStyle name="千位分隔 2 2 3 3 2 2 2" xfId="43038"/>
    <cellStyle name="千位分隔 2 2 3 3 2 3" xfId="43039"/>
    <cellStyle name="千位分隔 2 2 3 3 2 4" xfId="43040"/>
    <cellStyle name="千位分隔 2 2 3 3 2 4 2" xfId="43041"/>
    <cellStyle name="千位分隔 2 2 3 3 2 5" xfId="43042"/>
    <cellStyle name="千位分隔 2 2 3 3 3" xfId="43043"/>
    <cellStyle name="千位分隔 2 2 3 3 4" xfId="43044"/>
    <cellStyle name="千位分隔 2 2 3 3 5" xfId="43045"/>
    <cellStyle name="千位分隔 2 2 3 4" xfId="43046"/>
    <cellStyle name="千位分隔 2 2 3 4 2" xfId="1421"/>
    <cellStyle name="千位分隔 2 2 3 5" xfId="43047"/>
    <cellStyle name="千位分隔 2 2 3 5 2" xfId="21191"/>
    <cellStyle name="千位分隔 2 2 3 6" xfId="43048"/>
    <cellStyle name="千位分隔 2 2 34" xfId="43049"/>
    <cellStyle name="千位分隔 2 2 4" xfId="43050"/>
    <cellStyle name="千位分隔 2 2 4 2" xfId="43051"/>
    <cellStyle name="千位分隔 2 2 4 2 2" xfId="43052"/>
    <cellStyle name="千位分隔 2 2 4 2 2 2" xfId="43053"/>
    <cellStyle name="千位分隔 2 2 4 2 3" xfId="43054"/>
    <cellStyle name="千位分隔 2 2 4 2 4" xfId="43055"/>
    <cellStyle name="千位分隔 2 2 4 3" xfId="43056"/>
    <cellStyle name="千位分隔 2 2 4 3 2" xfId="43057"/>
    <cellStyle name="千位分隔 2 2 4 3 3" xfId="43058"/>
    <cellStyle name="千位分隔 2 2 4 4" xfId="43059"/>
    <cellStyle name="千位分隔 2 2 4 5" xfId="43060"/>
    <cellStyle name="千位分隔 2 2 4 6" xfId="43061"/>
    <cellStyle name="千位分隔 2 2 4 7" xfId="11751"/>
    <cellStyle name="千位分隔 2 2 5" xfId="43062"/>
    <cellStyle name="千位分隔 2 2 5 2" xfId="43063"/>
    <cellStyle name="千位分隔 2 2 5 2 2" xfId="43064"/>
    <cellStyle name="千位分隔 2 2 5 2 2 2" xfId="43065"/>
    <cellStyle name="千位分隔 2 2 5 2 3" xfId="43066"/>
    <cellStyle name="千位分隔 2 2 5 3" xfId="43067"/>
    <cellStyle name="千位分隔 2 2 5 3 2" xfId="43068"/>
    <cellStyle name="千位分隔 2 2 5 4" xfId="43069"/>
    <cellStyle name="千位分隔 2 2 5 5" xfId="43070"/>
    <cellStyle name="千位分隔 2 2 5 6" xfId="43071"/>
    <cellStyle name="千位分隔 2 2 6" xfId="43072"/>
    <cellStyle name="千位分隔 2 2 6 2" xfId="43073"/>
    <cellStyle name="千位分隔 2 2 6 2 2" xfId="43074"/>
    <cellStyle name="千位分隔 2 2 6 2 2 2" xfId="43075"/>
    <cellStyle name="千位分隔 2 2 6 2 3" xfId="43076"/>
    <cellStyle name="千位分隔 2 2 6 3" xfId="43077"/>
    <cellStyle name="千位分隔 2 2 6 3 2" xfId="43078"/>
    <cellStyle name="千位分隔 2 2 6 4" xfId="43079"/>
    <cellStyle name="千位分隔 2 2 6 5" xfId="43080"/>
    <cellStyle name="千位分隔 2 2 6 6" xfId="15663"/>
    <cellStyle name="千位分隔 2 2 7" xfId="43081"/>
    <cellStyle name="千位分隔 2 2 7 2" xfId="16109"/>
    <cellStyle name="千位分隔 2 2 8" xfId="43082"/>
    <cellStyle name="千位分隔 2 2 8 2" xfId="43083"/>
    <cellStyle name="千位分隔 2 2 9" xfId="43084"/>
    <cellStyle name="千位分隔 2 2 9 2" xfId="43085"/>
    <cellStyle name="千位分隔 2 22" xfId="43086"/>
    <cellStyle name="千位分隔 2 3" xfId="302"/>
    <cellStyle name="千位分隔 2 3 2" xfId="28196"/>
    <cellStyle name="千位分隔 2 3 2 2" xfId="43087"/>
    <cellStyle name="千位分隔 2 3 2 3" xfId="43088"/>
    <cellStyle name="千位分隔 2 3 2 4" xfId="43089"/>
    <cellStyle name="千位分隔 2 3 3" xfId="43090"/>
    <cellStyle name="千位分隔 2 3 3 2" xfId="43091"/>
    <cellStyle name="千位分隔 2 3 3 3" xfId="43092"/>
    <cellStyle name="千位分隔 2 3 3 4" xfId="43093"/>
    <cellStyle name="千位分隔 2 3 4" xfId="43094"/>
    <cellStyle name="千位分隔 2 3 5" xfId="43095"/>
    <cellStyle name="千位分隔 2 3 6" xfId="43096"/>
    <cellStyle name="千位分隔 2 3 7" xfId="43097"/>
    <cellStyle name="千位分隔 2 3 8" xfId="28194"/>
    <cellStyle name="千位分隔 2 4" xfId="374"/>
    <cellStyle name="千位分隔 2 4 2" xfId="43098"/>
    <cellStyle name="千位分隔 2 4 2 2" xfId="43099"/>
    <cellStyle name="千位分隔 2 4 2 2 2" xfId="43100"/>
    <cellStyle name="千位分隔 2 4 2 2 3" xfId="43101"/>
    <cellStyle name="千位分隔 2 4 2 3" xfId="43102"/>
    <cellStyle name="千位分隔 2 4 2 3 2" xfId="43103"/>
    <cellStyle name="千位分隔 2 4 2 3 3" xfId="15299"/>
    <cellStyle name="千位分隔 2 4 2 4" xfId="43104"/>
    <cellStyle name="千位分隔 2 4 2 5" xfId="43105"/>
    <cellStyle name="千位分隔 2 4 3" xfId="43106"/>
    <cellStyle name="千位分隔 2 4 3 2" xfId="43107"/>
    <cellStyle name="千位分隔 2 4 3 3" xfId="43108"/>
    <cellStyle name="千位分隔 2 4 4" xfId="43109"/>
    <cellStyle name="千位分隔 2 4 4 2" xfId="43110"/>
    <cellStyle name="千位分隔 2 4 5" xfId="43111"/>
    <cellStyle name="千位分隔 2 4 6" xfId="43112"/>
    <cellStyle name="千位分隔 2 4 7" xfId="28198"/>
    <cellStyle name="千位分隔 2 5" xfId="429"/>
    <cellStyle name="千位分隔 2 5 2" xfId="43113"/>
    <cellStyle name="千位分隔 2 5 2 2" xfId="43114"/>
    <cellStyle name="千位分隔 2 5 2 3" xfId="43115"/>
    <cellStyle name="千位分隔 2 5 2 4" xfId="43116"/>
    <cellStyle name="千位分隔 2 5 3" xfId="43117"/>
    <cellStyle name="千位分隔 2 5 3 2" xfId="43118"/>
    <cellStyle name="千位分隔 2 5 3 3" xfId="43119"/>
    <cellStyle name="千位分隔 2 5 4" xfId="43120"/>
    <cellStyle name="千位分隔 2 5 4 2" xfId="43121"/>
    <cellStyle name="千位分隔 2 5 4 8" xfId="43122"/>
    <cellStyle name="千位分隔 2 5 5" xfId="43123"/>
    <cellStyle name="千位分隔 2 5 6" xfId="43124"/>
    <cellStyle name="千位分隔 2 5 7" xfId="28200"/>
    <cellStyle name="千位分隔 2 52" xfId="43125"/>
    <cellStyle name="千位分隔 2 59" xfId="6470"/>
    <cellStyle name="千位分隔 2 59 2" xfId="43126"/>
    <cellStyle name="千位分隔 2 59 4" xfId="43127"/>
    <cellStyle name="千位分隔 2 6" xfId="43128"/>
    <cellStyle name="千位分隔 2 6 2" xfId="43129"/>
    <cellStyle name="千位分隔 2 6 2 2" xfId="43130"/>
    <cellStyle name="千位分隔 2 6 2 3" xfId="43131"/>
    <cellStyle name="千位分隔 2 6 2 4" xfId="43132"/>
    <cellStyle name="千位分隔 2 6 3" xfId="43133"/>
    <cellStyle name="千位分隔 2 6 3 2" xfId="43134"/>
    <cellStyle name="千位分隔 2 6 4" xfId="43135"/>
    <cellStyle name="千位分隔 2 60" xfId="30213"/>
    <cellStyle name="千位分隔 2 62" xfId="13553"/>
    <cellStyle name="千位分隔 2 65" xfId="305"/>
    <cellStyle name="千位分隔 2 65 2" xfId="18593"/>
    <cellStyle name="千位分隔 2 66" xfId="306"/>
    <cellStyle name="千位分隔 2 66 2" xfId="8914"/>
    <cellStyle name="千位分隔 2 7" xfId="43136"/>
    <cellStyle name="千位分隔 2 7 2" xfId="43137"/>
    <cellStyle name="千位分隔 2 7 2 2" xfId="43138"/>
    <cellStyle name="千位分隔 2 7 3" xfId="16169"/>
    <cellStyle name="千位分隔 2 7 3 2" xfId="43139"/>
    <cellStyle name="千位分隔 2 7 4" xfId="43140"/>
    <cellStyle name="千位分隔 2 8" xfId="43141"/>
    <cellStyle name="千位分隔 2 8 2" xfId="43142"/>
    <cellStyle name="千位分隔 2 8 3" xfId="43143"/>
    <cellStyle name="千位分隔 2 8 4" xfId="43144"/>
    <cellStyle name="千位分隔 2 9" xfId="43145"/>
    <cellStyle name="千位分隔 2 9 2" xfId="43146"/>
    <cellStyle name="千位分隔 2 9 3" xfId="43147"/>
    <cellStyle name="千位分隔 2_底稿审阅" xfId="15786"/>
    <cellStyle name="千位分隔 20" xfId="42878"/>
    <cellStyle name="千位分隔 20 2" xfId="42880"/>
    <cellStyle name="千位分隔 20 2 2" xfId="42882"/>
    <cellStyle name="千位分隔 20 3" xfId="42886"/>
    <cellStyle name="千位分隔 20 3 2" xfId="42888"/>
    <cellStyle name="千位分隔 20 4" xfId="15894"/>
    <cellStyle name="千位分隔 200" xfId="42871"/>
    <cellStyle name="千位分隔 201" xfId="42899"/>
    <cellStyle name="千位分隔 205" xfId="42903"/>
    <cellStyle name="千位分隔 206" xfId="42907"/>
    <cellStyle name="千位分隔 208" xfId="42925"/>
    <cellStyle name="千位分隔 209" xfId="42913"/>
    <cellStyle name="千位分隔 21" xfId="42915"/>
    <cellStyle name="千位分隔 21 2" xfId="42917"/>
    <cellStyle name="千位分隔 21 2 2" xfId="42919"/>
    <cellStyle name="千位分隔 21 2 3" xfId="43148"/>
    <cellStyle name="千位分隔 21 2 4" xfId="43149"/>
    <cellStyle name="千位分隔 21 3" xfId="42921"/>
    <cellStyle name="千位分隔 21 3 2" xfId="42923"/>
    <cellStyle name="千位分隔 21 4" xfId="15900"/>
    <cellStyle name="千位分隔 21 4 2" xfId="43150"/>
    <cellStyle name="千位分隔 21 5" xfId="43151"/>
    <cellStyle name="千位分隔 210" xfId="42904"/>
    <cellStyle name="千位分隔 212" xfId="42910"/>
    <cellStyle name="千位分隔 215" xfId="42947"/>
    <cellStyle name="千位分隔 216" xfId="42928"/>
    <cellStyle name="千位分隔 218" xfId="43152"/>
    <cellStyle name="千位分隔 22" xfId="42932"/>
    <cellStyle name="千位分隔 22 2" xfId="42934"/>
    <cellStyle name="千位分隔 22 2 2" xfId="42936"/>
    <cellStyle name="千位分隔 23" xfId="42950"/>
    <cellStyle name="千位分隔 23 2" xfId="42952"/>
    <cellStyle name="千位分隔 23 2 2" xfId="42954"/>
    <cellStyle name="千位分隔 23 3" xfId="42963"/>
    <cellStyle name="千位分隔 24" xfId="21402"/>
    <cellStyle name="千位分隔 24 2" xfId="21405"/>
    <cellStyle name="千位分隔 24 2 2" xfId="42986"/>
    <cellStyle name="千位分隔 24 3" xfId="42988"/>
    <cellStyle name="千位分隔 25" xfId="43153"/>
    <cellStyle name="千位分隔 25 2" xfId="43155"/>
    <cellStyle name="千位分隔 25 3" xfId="43157"/>
    <cellStyle name="千位分隔 26" xfId="40062"/>
    <cellStyle name="千位分隔 26 2" xfId="40065"/>
    <cellStyle name="千位分隔 26 3" xfId="43159"/>
    <cellStyle name="千位分隔 26 4" xfId="43160"/>
    <cellStyle name="千位分隔 26 5" xfId="43161"/>
    <cellStyle name="千位分隔 26 5 2" xfId="43162"/>
    <cellStyle name="千位分隔 26 6" xfId="43163"/>
    <cellStyle name="千位分隔 27" xfId="40068"/>
    <cellStyle name="千位分隔 27 2" xfId="43164"/>
    <cellStyle name="千位分隔 27 3" xfId="36586"/>
    <cellStyle name="千位分隔 28" xfId="43165"/>
    <cellStyle name="千位分隔 28 2" xfId="43167"/>
    <cellStyle name="千位分隔 28 3" xfId="43169"/>
    <cellStyle name="千位分隔 29" xfId="43171"/>
    <cellStyle name="千位分隔 29 2" xfId="43173"/>
    <cellStyle name="千位分隔 3" xfId="11"/>
    <cellStyle name="千位分隔 3 10" xfId="43176"/>
    <cellStyle name="千位分隔 3 10 2" xfId="43177"/>
    <cellStyle name="千位分隔 3 10 2 2" xfId="43178"/>
    <cellStyle name="千位分隔 3 11" xfId="43179"/>
    <cellStyle name="千位分隔 3 11 2" xfId="43180"/>
    <cellStyle name="千位分隔 3 11 3 6" xfId="43181"/>
    <cellStyle name="千位分隔 3 12" xfId="43182"/>
    <cellStyle name="千位分隔 3 12 2" xfId="43183"/>
    <cellStyle name="千位分隔 3 13" xfId="43184"/>
    <cellStyle name="千位分隔 3 14" xfId="43185"/>
    <cellStyle name="千位分隔 3 15" xfId="43186"/>
    <cellStyle name="千位分隔 3 15 2" xfId="43187"/>
    <cellStyle name="千位分隔 3 16" xfId="45812"/>
    <cellStyle name="千位分隔 3 17" xfId="46011"/>
    <cellStyle name="千位分隔 3 18" xfId="43175"/>
    <cellStyle name="千位分隔 3 19" xfId="575"/>
    <cellStyle name="千位分隔 3 2" xfId="308"/>
    <cellStyle name="千位分隔 3 2 10" xfId="43188"/>
    <cellStyle name="千位分隔 3 2 11" xfId="43189"/>
    <cellStyle name="千位分隔 3 2 12" xfId="43190"/>
    <cellStyle name="千位分隔 3 2 13" xfId="45830"/>
    <cellStyle name="千位分隔 3 2 14" xfId="43191"/>
    <cellStyle name="千位分隔 3 2 15" xfId="28205"/>
    <cellStyle name="千位分隔 3 2 2" xfId="43192"/>
    <cellStyle name="千位分隔 3 2 2 2" xfId="43193"/>
    <cellStyle name="千位分隔 3 2 2 2 2" xfId="43195"/>
    <cellStyle name="千位分隔 3 2 2 2 2 2" xfId="43197"/>
    <cellStyle name="千位分隔 3 2 2 2 2 3" xfId="43198"/>
    <cellStyle name="千位分隔 3 2 2 2 3" xfId="43199"/>
    <cellStyle name="千位分隔 3 2 2 2 3 2" xfId="43200"/>
    <cellStyle name="千位分隔 3 2 2 2 3 3" xfId="43201"/>
    <cellStyle name="千位分隔 3 2 2 2 4" xfId="43202"/>
    <cellStyle name="千位分隔 3 2 2 2 5" xfId="43203"/>
    <cellStyle name="千位分隔 3 2 2 2 6" xfId="16388"/>
    <cellStyle name="千位分隔 3 2 2 3" xfId="43204"/>
    <cellStyle name="千位分隔 3 2 2 3 2" xfId="43206"/>
    <cellStyle name="千位分隔 3 2 2 3 3" xfId="43208"/>
    <cellStyle name="千位分隔 3 2 2 3 4" xfId="43209"/>
    <cellStyle name="千位分隔 3 2 2 4" xfId="43210"/>
    <cellStyle name="千位分隔 3 2 2 4 2" xfId="43212"/>
    <cellStyle name="千位分隔 3 2 2 4 3" xfId="43214"/>
    <cellStyle name="千位分隔 3 2 2 5" xfId="43215"/>
    <cellStyle name="千位分隔 3 2 2 6" xfId="43217"/>
    <cellStyle name="千位分隔 3 2 3" xfId="43219"/>
    <cellStyle name="千位分隔 3 2 3 2" xfId="43220"/>
    <cellStyle name="千位分隔 3 2 3 2 2" xfId="43222"/>
    <cellStyle name="千位分隔 3 2 3 3" xfId="43223"/>
    <cellStyle name="千位分隔 3 2 3 3 2" xfId="43224"/>
    <cellStyle name="千位分隔 3 2 3 4" xfId="43225"/>
    <cellStyle name="千位分隔 3 2 3 8" xfId="43226"/>
    <cellStyle name="千位分隔 3 2 4" xfId="43227"/>
    <cellStyle name="千位分隔 3 2 4 2" xfId="43228"/>
    <cellStyle name="千位分隔 3 2 4 3" xfId="43229"/>
    <cellStyle name="千位分隔 3 2 4 4" xfId="43230"/>
    <cellStyle name="千位分隔 3 2 5" xfId="43231"/>
    <cellStyle name="千位分隔 3 2 5 2" xfId="43232"/>
    <cellStyle name="千位分隔 3 2 5 3" xfId="43233"/>
    <cellStyle name="千位分隔 3 2 6" xfId="43234"/>
    <cellStyle name="千位分隔 3 2 6 2" xfId="43235"/>
    <cellStyle name="千位分隔 3 2 7" xfId="43236"/>
    <cellStyle name="千位分隔 3 2 7 2" xfId="43237"/>
    <cellStyle name="千位分隔 3 2 8" xfId="43238"/>
    <cellStyle name="千位分隔 3 2 8 2" xfId="43239"/>
    <cellStyle name="千位分隔 3 2 9" xfId="43240"/>
    <cellStyle name="千位分隔 3 20" xfId="557"/>
    <cellStyle name="千位分隔 3 21" xfId="46157"/>
    <cellStyle name="千位分隔 3 29 3" xfId="43241"/>
    <cellStyle name="千位分隔 3 3" xfId="309"/>
    <cellStyle name="千位分隔 3 3 2" xfId="43243"/>
    <cellStyle name="千位分隔 3 3 2 2" xfId="43244"/>
    <cellStyle name="千位分隔 3 3 3" xfId="43246"/>
    <cellStyle name="千位分隔 3 3 4" xfId="43247"/>
    <cellStyle name="千位分隔 3 3 5" xfId="43242"/>
    <cellStyle name="千位分隔 3 31" xfId="43248"/>
    <cellStyle name="千位分隔 3 32" xfId="43249"/>
    <cellStyle name="千位分隔 3 33" xfId="43250"/>
    <cellStyle name="千位分隔 3 34" xfId="43251"/>
    <cellStyle name="千位分隔 3 4" xfId="307"/>
    <cellStyle name="千位分隔 3 4 2" xfId="43253"/>
    <cellStyle name="千位分隔 3 4 3" xfId="43252"/>
    <cellStyle name="千位分隔 3 5" xfId="399"/>
    <cellStyle name="千位分隔 3 5 2" xfId="36304"/>
    <cellStyle name="千位分隔 3 5 3" xfId="43254"/>
    <cellStyle name="千位分隔 3 6" xfId="452"/>
    <cellStyle name="千位分隔 3 6 2" xfId="43256"/>
    <cellStyle name="千位分隔 3 6 3" xfId="43255"/>
    <cellStyle name="千位分隔 3 7" xfId="43257"/>
    <cellStyle name="千位分隔 3 7 2" xfId="43258"/>
    <cellStyle name="千位分隔 3 8" xfId="43259"/>
    <cellStyle name="千位分隔 3 8 2" xfId="43260"/>
    <cellStyle name="千位分隔 3 9" xfId="43261"/>
    <cellStyle name="千位分隔 3 9 2" xfId="31329"/>
    <cellStyle name="千位分隔 3_昌泥－林琳" xfId="43262"/>
    <cellStyle name="千位分隔 30" xfId="43154"/>
    <cellStyle name="千位分隔 30 2" xfId="43156"/>
    <cellStyle name="千位分隔 30 3" xfId="43158"/>
    <cellStyle name="千位分隔 31" xfId="40063"/>
    <cellStyle name="千位分隔 31 2" xfId="40066"/>
    <cellStyle name="千位分隔 32" xfId="40069"/>
    <cellStyle name="千位分隔 33" xfId="43166"/>
    <cellStyle name="千位分隔 33 2" xfId="43168"/>
    <cellStyle name="千位分隔 33 3" xfId="43170"/>
    <cellStyle name="千位分隔 33 4" xfId="43263"/>
    <cellStyle name="千位分隔 34" xfId="43172"/>
    <cellStyle name="千位分隔 34 2" xfId="43174"/>
    <cellStyle name="千位分隔 35" xfId="43264"/>
    <cellStyle name="千位分隔 36" xfId="43266"/>
    <cellStyle name="千位分隔 37" xfId="43268"/>
    <cellStyle name="千位分隔 38" xfId="43270"/>
    <cellStyle name="千位分隔 39" xfId="43272"/>
    <cellStyle name="千位分隔 4" xfId="310"/>
    <cellStyle name="千位分隔 4 10" xfId="43275"/>
    <cellStyle name="千位分隔 4 11" xfId="43276"/>
    <cellStyle name="千位分隔 4 12" xfId="43277"/>
    <cellStyle name="千位分隔 4 13" xfId="43278"/>
    <cellStyle name="千位分隔 4 14" xfId="43279"/>
    <cellStyle name="千位分隔 4 14 2" xfId="43280"/>
    <cellStyle name="千位分隔 4 15" xfId="24860"/>
    <cellStyle name="千位分隔 4 16" xfId="24864"/>
    <cellStyle name="千位分隔 4 17" xfId="43281"/>
    <cellStyle name="千位分隔 4 18" xfId="43282"/>
    <cellStyle name="千位分隔 4 19" xfId="43283"/>
    <cellStyle name="千位分隔 4 2" xfId="43284"/>
    <cellStyle name="千位分隔 4 2 10" xfId="32149"/>
    <cellStyle name="千位分隔 4 2 11" xfId="45831"/>
    <cellStyle name="千位分隔 4 2 2" xfId="43285"/>
    <cellStyle name="千位分隔 4 2 2 2" xfId="43286"/>
    <cellStyle name="千位分隔 4 2 2 2 2" xfId="9743"/>
    <cellStyle name="千位分隔 4 2 2 2 2 2" xfId="43287"/>
    <cellStyle name="千位分隔 4 2 2 2 2 2 2" xfId="16765"/>
    <cellStyle name="千位分隔 4 2 2 2 2 2 2 2" xfId="16774"/>
    <cellStyle name="千位分隔 4 2 2 2 2 2 3" xfId="43288"/>
    <cellStyle name="千位分隔 4 2 2 2 2 3" xfId="30945"/>
    <cellStyle name="千位分隔 4 2 2 2 2 3 2" xfId="30947"/>
    <cellStyle name="千位分隔 4 2 2 2 2 4" xfId="30949"/>
    <cellStyle name="千位分隔 4 2 2 2 2 4 2" xfId="43289"/>
    <cellStyle name="千位分隔 4 2 2 2 2 5" xfId="16210"/>
    <cellStyle name="千位分隔 4 2 2 2 2 6" xfId="43290"/>
    <cellStyle name="千位分隔 4 2 2 2 3" xfId="43291"/>
    <cellStyle name="千位分隔 4 2 2 2 3 2" xfId="43292"/>
    <cellStyle name="千位分隔 4 2 2 2 3 2 2" xfId="43293"/>
    <cellStyle name="千位分隔 4 2 2 2 3 3" xfId="22888"/>
    <cellStyle name="千位分隔 4 2 2 2 4" xfId="43294"/>
    <cellStyle name="千位分隔 4 2 2 2 4 2" xfId="43295"/>
    <cellStyle name="千位分隔 4 2 2 2 5" xfId="43296"/>
    <cellStyle name="千位分隔 4 2 2 2 5 2" xfId="43297"/>
    <cellStyle name="千位分隔 4 2 2 2 6" xfId="43298"/>
    <cellStyle name="千位分隔 4 2 2 2 7" xfId="43299"/>
    <cellStyle name="千位分隔 4 2 2 2 8" xfId="43300"/>
    <cellStyle name="千位分隔 4 2 2 3" xfId="43301"/>
    <cellStyle name="千位分隔 4 2 2 3 2" xfId="43302"/>
    <cellStyle name="千位分隔 4 2 2 3 2 2" xfId="5627"/>
    <cellStyle name="千位分隔 4 2 2 3 2 2 2" xfId="43303"/>
    <cellStyle name="千位分隔 4 2 2 3 2 3" xfId="30952"/>
    <cellStyle name="千位分隔 4 2 2 3 3" xfId="43304"/>
    <cellStyle name="千位分隔 4 2 2 3 3 2" xfId="43305"/>
    <cellStyle name="千位分隔 4 2 2 3 4" xfId="43306"/>
    <cellStyle name="千位分隔 4 2 2 3 4 2" xfId="43307"/>
    <cellStyle name="千位分隔 4 2 2 3 5" xfId="43308"/>
    <cellStyle name="千位分隔 4 2 2 3 6" xfId="43309"/>
    <cellStyle name="千位分隔 4 2 2 3 7" xfId="43310"/>
    <cellStyle name="千位分隔 4 2 2 4" xfId="43311"/>
    <cellStyle name="千位分隔 4 2 2 4 2" xfId="43312"/>
    <cellStyle name="千位分隔 4 2 2 4 2 2" xfId="43313"/>
    <cellStyle name="千位分隔 4 2 2 4 3" xfId="43314"/>
    <cellStyle name="千位分隔 4 2 2 5" xfId="43315"/>
    <cellStyle name="千位分隔 4 2 2 5 2" xfId="43316"/>
    <cellStyle name="千位分隔 4 2 2 6" xfId="43317"/>
    <cellStyle name="千位分隔 4 2 2 6 2" xfId="43318"/>
    <cellStyle name="千位分隔 4 2 2 7" xfId="17544"/>
    <cellStyle name="千位分隔 4 2 2 8" xfId="43319"/>
    <cellStyle name="千位分隔 4 2 2 9" xfId="43320"/>
    <cellStyle name="千位分隔 4 2 3" xfId="43321"/>
    <cellStyle name="千位分隔 4 2 3 2" xfId="32815"/>
    <cellStyle name="千位分隔 4 2 3 2 2" xfId="23538"/>
    <cellStyle name="千位分隔 4 2 3 2 2 2" xfId="23540"/>
    <cellStyle name="千位分隔 4 2 3 2 2 2 2" xfId="43322"/>
    <cellStyle name="千位分隔 4 2 3 2 2 3" xfId="43323"/>
    <cellStyle name="千位分隔 4 2 3 2 3" xfId="23543"/>
    <cellStyle name="千位分隔 4 2 3 2 3 2" xfId="43324"/>
    <cellStyle name="千位分隔 4 2 3 2 4" xfId="23545"/>
    <cellStyle name="千位分隔 4 2 3 2 4 2" xfId="43325"/>
    <cellStyle name="千位分隔 4 2 3 2 5" xfId="43326"/>
    <cellStyle name="千位分隔 4 2 3 2 6" xfId="43327"/>
    <cellStyle name="千位分隔 4 2 3 3" xfId="27167"/>
    <cellStyle name="千位分隔 4 2 3 3 2" xfId="27170"/>
    <cellStyle name="千位分隔 4 2 3 3 2 2" xfId="9708"/>
    <cellStyle name="千位分隔 4 2 3 3 3" xfId="27178"/>
    <cellStyle name="千位分隔 4 2 3 4" xfId="31231"/>
    <cellStyle name="千位分隔 4 2 3 4 2" xfId="43328"/>
    <cellStyle name="千位分隔 4 2 3 5" xfId="43329"/>
    <cellStyle name="千位分隔 4 2 3 5 2" xfId="43330"/>
    <cellStyle name="千位分隔 4 2 3 6" xfId="43331"/>
    <cellStyle name="千位分隔 4 2 3 7" xfId="43332"/>
    <cellStyle name="千位分隔 4 2 3 8" xfId="43333"/>
    <cellStyle name="千位分隔 4 2 4" xfId="18822"/>
    <cellStyle name="千位分隔 4 2 4 2" xfId="43334"/>
    <cellStyle name="千位分隔 4 2 4 2 2" xfId="43335"/>
    <cellStyle name="千位分隔 4 2 4 2 2 2" xfId="43336"/>
    <cellStyle name="千位分隔 4 2 4 2 3" xfId="43337"/>
    <cellStyle name="千位分隔 4 2 4 3" xfId="43338"/>
    <cellStyle name="千位分隔 4 2 4 3 2" xfId="16353"/>
    <cellStyle name="千位分隔 4 2 4 4" xfId="43339"/>
    <cellStyle name="千位分隔 4 2 4 4 2" xfId="43340"/>
    <cellStyle name="千位分隔 4 2 4 5" xfId="11873"/>
    <cellStyle name="千位分隔 4 2 4 6" xfId="14645"/>
    <cellStyle name="千位分隔 4 2 4 7" xfId="15250"/>
    <cellStyle name="千位分隔 4 2 5" xfId="43341"/>
    <cellStyle name="千位分隔 4 2 5 2" xfId="43342"/>
    <cellStyle name="千位分隔 4 2 5 2 2" xfId="43343"/>
    <cellStyle name="千位分隔 4 2 5 3" xfId="43344"/>
    <cellStyle name="千位分隔 4 2 6" xfId="43345"/>
    <cellStyle name="千位分隔 4 2 6 2" xfId="43346"/>
    <cellStyle name="千位分隔 4 2 7" xfId="43347"/>
    <cellStyle name="千位分隔 4 2 7 2" xfId="43348"/>
    <cellStyle name="千位分隔 4 2 8" xfId="43349"/>
    <cellStyle name="千位分隔 4 2 9" xfId="43350"/>
    <cellStyle name="千位分隔 4 20" xfId="24859"/>
    <cellStyle name="千位分隔 4 21" xfId="24863"/>
    <cellStyle name="千位分隔 4 22" xfId="45823"/>
    <cellStyle name="千位分隔 4 23" xfId="43274"/>
    <cellStyle name="千位分隔 4 3" xfId="43351"/>
    <cellStyle name="千位分隔 4 3 10" xfId="43352"/>
    <cellStyle name="千位分隔 4 3 11" xfId="43353"/>
    <cellStyle name="千位分隔 4 3 2" xfId="43354"/>
    <cellStyle name="千位分隔 4 3 2 2" xfId="43355"/>
    <cellStyle name="千位分隔 4 3 2 2 2" xfId="43356"/>
    <cellStyle name="千位分隔 4 3 2 2 2 2" xfId="43357"/>
    <cellStyle name="千位分隔 4 3 2 2 2 2 2" xfId="43358"/>
    <cellStyle name="千位分隔 4 3 2 2 2 3" xfId="43359"/>
    <cellStyle name="千位分隔 4 3 2 2 3" xfId="43360"/>
    <cellStyle name="千位分隔 4 3 2 2 3 2" xfId="9530"/>
    <cellStyle name="千位分隔 4 3 2 2 4" xfId="43361"/>
    <cellStyle name="千位分隔 4 3 2 2 4 2" xfId="43362"/>
    <cellStyle name="千位分隔 4 3 2 2 5" xfId="43363"/>
    <cellStyle name="千位分隔 4 3 2 2 6" xfId="43364"/>
    <cellStyle name="千位分隔 4 3 2 3" xfId="43365"/>
    <cellStyle name="千位分隔 4 3 2 3 2" xfId="43366"/>
    <cellStyle name="千位分隔 4 3 2 3 2 2" xfId="43367"/>
    <cellStyle name="千位分隔 4 3 2 3 3" xfId="43368"/>
    <cellStyle name="千位分隔 4 3 2 4" xfId="43369"/>
    <cellStyle name="千位分隔 4 3 2 4 2" xfId="43370"/>
    <cellStyle name="千位分隔 4 3 2 5" xfId="43371"/>
    <cellStyle name="千位分隔 4 3 2 5 2" xfId="43372"/>
    <cellStyle name="千位分隔 4 3 2 6" xfId="43373"/>
    <cellStyle name="千位分隔 4 3 2 7" xfId="43374"/>
    <cellStyle name="千位分隔 4 3 2 8" xfId="43375"/>
    <cellStyle name="千位分隔 4 3 3" xfId="43376"/>
    <cellStyle name="千位分隔 4 3 3 2" xfId="43377"/>
    <cellStyle name="千位分隔 4 3 3 2 2" xfId="43378"/>
    <cellStyle name="千位分隔 4 3 3 2 2 2" xfId="43379"/>
    <cellStyle name="千位分隔 4 3 3 2 3" xfId="43380"/>
    <cellStyle name="千位分隔 4 3 3 3" xfId="43381"/>
    <cellStyle name="千位分隔 4 3 3 3 2" xfId="43382"/>
    <cellStyle name="千位分隔 4 3 3 4" xfId="43383"/>
    <cellStyle name="千位分隔 4 3 3 4 2" xfId="43384"/>
    <cellStyle name="千位分隔 4 3 3 5" xfId="43385"/>
    <cellStyle name="千位分隔 4 3 3 6" xfId="43386"/>
    <cellStyle name="千位分隔 4 3 3 7" xfId="43387"/>
    <cellStyle name="千位分隔 4 3 4" xfId="43388"/>
    <cellStyle name="千位分隔 4 3 4 2" xfId="43389"/>
    <cellStyle name="千位分隔 4 3 4 2 2" xfId="43390"/>
    <cellStyle name="千位分隔 4 3 4 3" xfId="43391"/>
    <cellStyle name="千位分隔 4 3 5" xfId="43392"/>
    <cellStyle name="千位分隔 4 3 5 2" xfId="43393"/>
    <cellStyle name="千位分隔 4 3 6" xfId="19629"/>
    <cellStyle name="千位分隔 4 3 6 2" xfId="19634"/>
    <cellStyle name="千位分隔 4 3 7" xfId="43394"/>
    <cellStyle name="千位分隔 4 3 8" xfId="43395"/>
    <cellStyle name="千位分隔 4 3 9" xfId="43396"/>
    <cellStyle name="千位分隔 4 4" xfId="43397"/>
    <cellStyle name="千位分隔 4 4 2" xfId="43398"/>
    <cellStyle name="千位分隔 4 4 2 2" xfId="43399"/>
    <cellStyle name="千位分隔 4 4 2 2 2" xfId="43400"/>
    <cellStyle name="千位分隔 4 4 2 2 2 2" xfId="43401"/>
    <cellStyle name="千位分隔 4 4 2 2 3" xfId="43402"/>
    <cellStyle name="千位分隔 4 4 2 3" xfId="43403"/>
    <cellStyle name="千位分隔 4 4 2 3 2" xfId="43404"/>
    <cellStyle name="千位分隔 4 4 2 4" xfId="43405"/>
    <cellStyle name="千位分隔 4 4 2 4 2" xfId="43406"/>
    <cellStyle name="千位分隔 4 4 2 5" xfId="14885"/>
    <cellStyle name="千位分隔 4 4 2 6" xfId="14890"/>
    <cellStyle name="千位分隔 4 4 2 7" xfId="14895"/>
    <cellStyle name="千位分隔 4 4 3" xfId="43407"/>
    <cellStyle name="千位分隔 4 4 3 2" xfId="43408"/>
    <cellStyle name="千位分隔 4 4 3 2 2" xfId="43409"/>
    <cellStyle name="千位分隔 4 4 3 3" xfId="43410"/>
    <cellStyle name="千位分隔 4 4 3 4" xfId="43411"/>
    <cellStyle name="千位分隔 4 4 4" xfId="43412"/>
    <cellStyle name="千位分隔 4 4 4 2" xfId="43413"/>
    <cellStyle name="千位分隔 4 4 5" xfId="43414"/>
    <cellStyle name="千位分隔 4 4 5 2" xfId="16391"/>
    <cellStyle name="千位分隔 4 4 6" xfId="43415"/>
    <cellStyle name="千位分隔 4 4 7" xfId="43416"/>
    <cellStyle name="千位分隔 4 4 8" xfId="43417"/>
    <cellStyle name="千位分隔 4 4 9" xfId="43418"/>
    <cellStyle name="千位分隔 4 5" xfId="42746"/>
    <cellStyle name="千位分隔 4 5 2" xfId="43419"/>
    <cellStyle name="千位分隔 4 6" xfId="42748"/>
    <cellStyle name="千位分隔 4 6 2" xfId="42750"/>
    <cellStyle name="千位分隔 4 6 2 2" xfId="3409"/>
    <cellStyle name="千位分隔 4 6 2 2 2" xfId="3412"/>
    <cellStyle name="千位分隔 4 6 2 3" xfId="43420"/>
    <cellStyle name="千位分隔 4 6 3" xfId="43421"/>
    <cellStyle name="千位分隔 4 6 3 2" xfId="3425"/>
    <cellStyle name="千位分隔 4 6 4" xfId="43422"/>
    <cellStyle name="千位分隔 4 6 4 2" xfId="43423"/>
    <cellStyle name="千位分隔 4 6 5" xfId="43424"/>
    <cellStyle name="千位分隔 4 6 6" xfId="43425"/>
    <cellStyle name="千位分隔 4 6 7" xfId="43426"/>
    <cellStyle name="千位分隔 4 7" xfId="42752"/>
    <cellStyle name="千位分隔 4 7 2" xfId="43427"/>
    <cellStyle name="千位分隔 4 7 2 2" xfId="43428"/>
    <cellStyle name="千位分隔 4 7 3" xfId="43429"/>
    <cellStyle name="千位分隔 4 7 4" xfId="15458"/>
    <cellStyle name="千位分隔 4 7 5" xfId="15461"/>
    <cellStyle name="千位分隔 4 8" xfId="42754"/>
    <cellStyle name="千位分隔 4 8 2" xfId="43430"/>
    <cellStyle name="千位分隔 4 9" xfId="42756"/>
    <cellStyle name="千位分隔 4 9 2" xfId="43431"/>
    <cellStyle name="千位分隔 40" xfId="43265"/>
    <cellStyle name="千位分隔 40 2" xfId="43432"/>
    <cellStyle name="千位分隔 41" xfId="43267"/>
    <cellStyle name="千位分隔 42" xfId="43269"/>
    <cellStyle name="千位分隔 42 2" xfId="43433"/>
    <cellStyle name="千位分隔 42 2 2" xfId="43434"/>
    <cellStyle name="千位分隔 42 2 2 2" xfId="43435"/>
    <cellStyle name="千位分隔 42 2 2 2 2" xfId="43436"/>
    <cellStyle name="千位分隔 42 2 2 2 2 2" xfId="43437"/>
    <cellStyle name="千位分隔 42 2 2 2 2 2 2" xfId="43438"/>
    <cellStyle name="千位分隔 42 2 2 2 2 2 2 2" xfId="43439"/>
    <cellStyle name="千位分隔 42 2 2 2 2 2 3" xfId="43440"/>
    <cellStyle name="千位分隔 42 2 2 2 2 3" xfId="43441"/>
    <cellStyle name="千位分隔 42 2 2 2 2 3 2" xfId="43442"/>
    <cellStyle name="千位分隔 42 2 2 2 2 4" xfId="43443"/>
    <cellStyle name="千位分隔 42 2 2 2 3" xfId="33292"/>
    <cellStyle name="千位分隔 42 2 2 2 3 2" xfId="43444"/>
    <cellStyle name="千位分隔 42 2 2 2 3 2 2" xfId="43445"/>
    <cellStyle name="千位分隔 42 2 2 2 3 3" xfId="43446"/>
    <cellStyle name="千位分隔 42 2 2 2 4" xfId="33294"/>
    <cellStyle name="千位分隔 42 2 2 2 4 2" xfId="43447"/>
    <cellStyle name="千位分隔 42 2 2 2 5" xfId="43448"/>
    <cellStyle name="千位分隔 42 2 2 3" xfId="43449"/>
    <cellStyle name="千位分隔 42 2 2 3 2" xfId="43450"/>
    <cellStyle name="千位分隔 42 2 2 3 2 2" xfId="43451"/>
    <cellStyle name="千位分隔 42 2 2 3 2 2 2" xfId="43452"/>
    <cellStyle name="千位分隔 42 2 2 3 2 3" xfId="43453"/>
    <cellStyle name="千位分隔 42 2 2 3 3" xfId="43454"/>
    <cellStyle name="千位分隔 42 2 2 3 3 2" xfId="43455"/>
    <cellStyle name="千位分隔 42 2 2 3 4" xfId="43456"/>
    <cellStyle name="千位分隔 42 2 2 4" xfId="43457"/>
    <cellStyle name="千位分隔 42 2 2 4 2" xfId="43458"/>
    <cellStyle name="千位分隔 42 2 2 4 2 2" xfId="43459"/>
    <cellStyle name="千位分隔 42 2 2 4 3" xfId="43460"/>
    <cellStyle name="千位分隔 42 2 2 5" xfId="43461"/>
    <cellStyle name="千位分隔 42 2 2 5 2" xfId="43462"/>
    <cellStyle name="千位分隔 42 2 2 6" xfId="43463"/>
    <cellStyle name="千位分隔 42 2 3" xfId="43464"/>
    <cellStyle name="千位分隔 42 2 3 2" xfId="43465"/>
    <cellStyle name="千位分隔 42 2 3 2 2" xfId="43466"/>
    <cellStyle name="千位分隔 42 2 3 2 2 2" xfId="43467"/>
    <cellStyle name="千位分隔 42 2 3 2 2 2 2" xfId="43468"/>
    <cellStyle name="千位分隔 42 2 3 2 2 3" xfId="43469"/>
    <cellStyle name="千位分隔 42 2 3 2 3" xfId="43470"/>
    <cellStyle name="千位分隔 42 2 3 2 3 2" xfId="43471"/>
    <cellStyle name="千位分隔 42 2 3 2 4" xfId="28356"/>
    <cellStyle name="千位分隔 42 2 3 3" xfId="43472"/>
    <cellStyle name="千位分隔 42 2 3 3 2" xfId="43473"/>
    <cellStyle name="千位分隔 42 2 3 3 2 2" xfId="43474"/>
    <cellStyle name="千位分隔 42 2 3 3 3" xfId="43475"/>
    <cellStyle name="千位分隔 42 2 3 4" xfId="43476"/>
    <cellStyle name="千位分隔 42 2 3 4 2" xfId="43477"/>
    <cellStyle name="千位分隔 42 2 3 5" xfId="43478"/>
    <cellStyle name="千位分隔 42 2 4" xfId="18839"/>
    <cellStyle name="千位分隔 42 2 4 2" xfId="43479"/>
    <cellStyle name="千位分隔 42 2 4 2 2" xfId="43480"/>
    <cellStyle name="千位分隔 42 2 4 2 2 2" xfId="43481"/>
    <cellStyle name="千位分隔 42 2 4 2 3" xfId="43482"/>
    <cellStyle name="千位分隔 42 2 4 3" xfId="43483"/>
    <cellStyle name="千位分隔 42 2 4 3 2" xfId="43484"/>
    <cellStyle name="千位分隔 42 2 4 4" xfId="43485"/>
    <cellStyle name="千位分隔 42 2 5" xfId="24694"/>
    <cellStyle name="千位分隔 42 2 5 2" xfId="43486"/>
    <cellStyle name="千位分隔 42 2 5 2 2" xfId="43487"/>
    <cellStyle name="千位分隔 42 2 5 3" xfId="43488"/>
    <cellStyle name="千位分隔 42 2 6" xfId="43489"/>
    <cellStyle name="千位分隔 42 2 6 2" xfId="43490"/>
    <cellStyle name="千位分隔 42 2 7" xfId="43491"/>
    <cellStyle name="千位分隔 42 3" xfId="43492"/>
    <cellStyle name="千位分隔 42 3 2" xfId="43493"/>
    <cellStyle name="千位分隔 42 3 2 2" xfId="43494"/>
    <cellStyle name="千位分隔 42 3 2 2 2" xfId="43495"/>
    <cellStyle name="千位分隔 42 3 2 2 2 2" xfId="43496"/>
    <cellStyle name="千位分隔 42 3 2 2 2 2 2" xfId="43497"/>
    <cellStyle name="千位分隔 42 3 2 2 2 3" xfId="43498"/>
    <cellStyle name="千位分隔 42 3 2 2 3" xfId="43499"/>
    <cellStyle name="千位分隔 42 3 2 2 3 2" xfId="43500"/>
    <cellStyle name="千位分隔 42 3 2 2 4" xfId="43501"/>
    <cellStyle name="千位分隔 42 3 2 3" xfId="43502"/>
    <cellStyle name="千位分隔 42 3 2 3 2" xfId="43503"/>
    <cellStyle name="千位分隔 42 3 2 3 2 2" xfId="43504"/>
    <cellStyle name="千位分隔 42 3 2 3 3" xfId="43505"/>
    <cellStyle name="千位分隔 42 3 2 4" xfId="43506"/>
    <cellStyle name="千位分隔 42 3 2 4 2" xfId="43507"/>
    <cellStyle name="千位分隔 42 3 2 5" xfId="43508"/>
    <cellStyle name="千位分隔 42 3 3" xfId="43509"/>
    <cellStyle name="千位分隔 42 3 3 2" xfId="43510"/>
    <cellStyle name="千位分隔 42 3 3 2 2" xfId="43511"/>
    <cellStyle name="千位分隔 42 3 3 2 2 2" xfId="43512"/>
    <cellStyle name="千位分隔 42 3 3 2 3" xfId="43513"/>
    <cellStyle name="千位分隔 42 3 3 3" xfId="43514"/>
    <cellStyle name="千位分隔 42 3 3 3 2" xfId="43515"/>
    <cellStyle name="千位分隔 42 3 3 4" xfId="43516"/>
    <cellStyle name="千位分隔 42 3 4" xfId="43517"/>
    <cellStyle name="千位分隔 42 3 4 2" xfId="43518"/>
    <cellStyle name="千位分隔 42 3 4 2 2" xfId="43519"/>
    <cellStyle name="千位分隔 42 3 4 3" xfId="25846"/>
    <cellStyle name="千位分隔 42 3 5" xfId="43520"/>
    <cellStyle name="千位分隔 42 3 5 2" xfId="43521"/>
    <cellStyle name="千位分隔 42 3 6" xfId="43522"/>
    <cellStyle name="千位分隔 42 4" xfId="43523"/>
    <cellStyle name="千位分隔 42 4 2" xfId="43524"/>
    <cellStyle name="千位分隔 42 4 2 2" xfId="43525"/>
    <cellStyle name="千位分隔 42 4 2 2 2" xfId="43526"/>
    <cellStyle name="千位分隔 42 4 2 2 2 2" xfId="43527"/>
    <cellStyle name="千位分隔 42 4 2 2 3" xfId="43528"/>
    <cellStyle name="千位分隔 42 4 2 3" xfId="13833"/>
    <cellStyle name="千位分隔 42 4 2 3 2" xfId="21610"/>
    <cellStyle name="千位分隔 42 4 2 4" xfId="43529"/>
    <cellStyle name="千位分隔 42 4 3" xfId="43530"/>
    <cellStyle name="千位分隔 42 4 3 2" xfId="43531"/>
    <cellStyle name="千位分隔 42 4 3 2 2" xfId="43532"/>
    <cellStyle name="千位分隔 42 4 3 3" xfId="43533"/>
    <cellStyle name="千位分隔 42 4 4" xfId="43534"/>
    <cellStyle name="千位分隔 42 4 4 2" xfId="43535"/>
    <cellStyle name="千位分隔 42 4 5" xfId="43536"/>
    <cellStyle name="千位分隔 42 5" xfId="43537"/>
    <cellStyle name="千位分隔 42 5 2" xfId="43538"/>
    <cellStyle name="千位分隔 42 5 2 2" xfId="43539"/>
    <cellStyle name="千位分隔 42 5 2 2 2" xfId="43540"/>
    <cellStyle name="千位分隔 42 5 2 3" xfId="43541"/>
    <cellStyle name="千位分隔 42 5 3" xfId="43542"/>
    <cellStyle name="千位分隔 42 5 3 2" xfId="43543"/>
    <cellStyle name="千位分隔 42 5 4" xfId="19742"/>
    <cellStyle name="千位分隔 42 6" xfId="43544"/>
    <cellStyle name="千位分隔 42 6 2" xfId="43545"/>
    <cellStyle name="千位分隔 42 6 2 2" xfId="43546"/>
    <cellStyle name="千位分隔 42 6 3" xfId="43547"/>
    <cellStyle name="千位分隔 42 7" xfId="43548"/>
    <cellStyle name="千位分隔 42 7 2" xfId="43549"/>
    <cellStyle name="千位分隔 42 8" xfId="43550"/>
    <cellStyle name="千位分隔 42 9" xfId="43551"/>
    <cellStyle name="千位分隔 43" xfId="43271"/>
    <cellStyle name="千位分隔 43 2" xfId="43552"/>
    <cellStyle name="千位分隔 43 2 2" xfId="43553"/>
    <cellStyle name="千位分隔 43 2 2 2" xfId="43554"/>
    <cellStyle name="千位分隔 43 2 2 2 2" xfId="43555"/>
    <cellStyle name="千位分隔 43 2 2 2 2 2" xfId="43556"/>
    <cellStyle name="千位分隔 43 2 2 2 2 2 2" xfId="43557"/>
    <cellStyle name="千位分隔 43 2 2 2 2 2 2 2" xfId="43558"/>
    <cellStyle name="千位分隔 43 2 2 2 2 2 3" xfId="28001"/>
    <cellStyle name="千位分隔 43 2 2 2 2 3" xfId="43559"/>
    <cellStyle name="千位分隔 43 2 2 2 2 3 2" xfId="43560"/>
    <cellStyle name="千位分隔 43 2 2 2 2 4" xfId="43561"/>
    <cellStyle name="千位分隔 43 2 2 2 3" xfId="3787"/>
    <cellStyle name="千位分隔 43 2 2 2 3 2" xfId="43562"/>
    <cellStyle name="千位分隔 43 2 2 2 3 2 2" xfId="43563"/>
    <cellStyle name="千位分隔 43 2 2 2 3 3" xfId="43564"/>
    <cellStyle name="千位分隔 43 2 2 2 4" xfId="43565"/>
    <cellStyle name="千位分隔 43 2 2 2 4 2" xfId="43566"/>
    <cellStyle name="千位分隔 43 2 2 2 5" xfId="43567"/>
    <cellStyle name="千位分隔 43 2 2 3" xfId="43568"/>
    <cellStyle name="千位分隔 43 2 2 3 2" xfId="43569"/>
    <cellStyle name="千位分隔 43 2 2 3 2 2" xfId="43570"/>
    <cellStyle name="千位分隔 43 2 2 3 2 2 2" xfId="43571"/>
    <cellStyle name="千位分隔 43 2 2 3 2 3" xfId="43572"/>
    <cellStyle name="千位分隔 43 2 2 3 3" xfId="43573"/>
    <cellStyle name="千位分隔 43 2 2 3 3 2" xfId="43574"/>
    <cellStyle name="千位分隔 43 2 2 3 4" xfId="43575"/>
    <cellStyle name="千位分隔 43 2 2 4" xfId="43576"/>
    <cellStyle name="千位分隔 43 2 2 4 2" xfId="43577"/>
    <cellStyle name="千位分隔 43 2 2 4 2 2" xfId="43578"/>
    <cellStyle name="千位分隔 43 2 2 4 3" xfId="43579"/>
    <cellStyle name="千位分隔 43 2 2 5" xfId="43580"/>
    <cellStyle name="千位分隔 43 2 2 5 2" xfId="43581"/>
    <cellStyle name="千位分隔 43 2 2 6" xfId="43582"/>
    <cellStyle name="千位分隔 43 2 3" xfId="43583"/>
    <cellStyle name="千位分隔 43 2 3 2" xfId="36395"/>
    <cellStyle name="千位分隔 43 2 3 2 2" xfId="36397"/>
    <cellStyle name="千位分隔 43 2 3 2 2 2" xfId="43584"/>
    <cellStyle name="千位分隔 43 2 3 2 2 2 2" xfId="43585"/>
    <cellStyle name="千位分隔 43 2 3 2 2 3" xfId="43586"/>
    <cellStyle name="千位分隔 43 2 3 2 3" xfId="43587"/>
    <cellStyle name="千位分隔 43 2 3 2 3 2" xfId="43588"/>
    <cellStyle name="千位分隔 43 2 3 2 4" xfId="17911"/>
    <cellStyle name="千位分隔 43 2 3 3" xfId="43589"/>
    <cellStyle name="千位分隔 43 2 3 3 2" xfId="18633"/>
    <cellStyle name="千位分隔 43 2 3 3 2 2" xfId="18641"/>
    <cellStyle name="千位分隔 43 2 3 3 3" xfId="43590"/>
    <cellStyle name="千位分隔 43 2 3 4" xfId="43591"/>
    <cellStyle name="千位分隔 43 2 3 4 2" xfId="43592"/>
    <cellStyle name="千位分隔 43 2 3 5" xfId="43593"/>
    <cellStyle name="千位分隔 43 2 4" xfId="43594"/>
    <cellStyle name="千位分隔 43 2 4 2" xfId="43595"/>
    <cellStyle name="千位分隔 43 2 4 2 2" xfId="43596"/>
    <cellStyle name="千位分隔 43 2 4 2 2 2" xfId="43597"/>
    <cellStyle name="千位分隔 43 2 4 2 3" xfId="43598"/>
    <cellStyle name="千位分隔 43 2 4 3" xfId="43599"/>
    <cellStyle name="千位分隔 43 2 4 3 2" xfId="43600"/>
    <cellStyle name="千位分隔 43 2 4 4" xfId="43601"/>
    <cellStyle name="千位分隔 43 2 5" xfId="43602"/>
    <cellStyle name="千位分隔 43 2 5 2" xfId="43603"/>
    <cellStyle name="千位分隔 43 2 5 2 2" xfId="27023"/>
    <cellStyle name="千位分隔 43 2 5 3" xfId="43604"/>
    <cellStyle name="千位分隔 43 2 6" xfId="43605"/>
    <cellStyle name="千位分隔 43 2 6 2" xfId="43606"/>
    <cellStyle name="千位分隔 43 2 7" xfId="43607"/>
    <cellStyle name="千位分隔 43 3" xfId="43608"/>
    <cellStyle name="千位分隔 43 3 2" xfId="43609"/>
    <cellStyle name="千位分隔 43 3 2 2" xfId="25112"/>
    <cellStyle name="千位分隔 43 3 2 2 2" xfId="43610"/>
    <cellStyle name="千位分隔 43 3 2 2 2 2" xfId="43611"/>
    <cellStyle name="千位分隔 43 3 2 2 2 2 2" xfId="43612"/>
    <cellStyle name="千位分隔 43 3 2 2 2 3" xfId="43613"/>
    <cellStyle name="千位分隔 43 3 2 2 3" xfId="43614"/>
    <cellStyle name="千位分隔 43 3 2 2 3 2" xfId="43615"/>
    <cellStyle name="千位分隔 43 3 2 2 4" xfId="43616"/>
    <cellStyle name="千位分隔 43 3 2 3" xfId="25114"/>
    <cellStyle name="千位分隔 43 3 2 3 2" xfId="43617"/>
    <cellStyle name="千位分隔 43 3 2 3 2 2" xfId="43618"/>
    <cellStyle name="千位分隔 43 3 2 3 3" xfId="43619"/>
    <cellStyle name="千位分隔 43 3 2 4" xfId="25116"/>
    <cellStyle name="千位分隔 43 3 2 4 2" xfId="43620"/>
    <cellStyle name="千位分隔 43 3 2 5" xfId="18688"/>
    <cellStyle name="千位分隔 43 3 3" xfId="43621"/>
    <cellStyle name="千位分隔 43 3 3 2" xfId="43622"/>
    <cellStyle name="千位分隔 43 3 3 2 2" xfId="18831"/>
    <cellStyle name="千位分隔 43 3 3 2 2 2" xfId="18833"/>
    <cellStyle name="千位分隔 43 3 3 2 3" xfId="43623"/>
    <cellStyle name="千位分隔 43 3 3 3" xfId="43624"/>
    <cellStyle name="千位分隔 43 3 3 3 2" xfId="43625"/>
    <cellStyle name="千位分隔 43 3 3 4" xfId="43626"/>
    <cellStyle name="千位分隔 43 3 4" xfId="43627"/>
    <cellStyle name="千位分隔 43 3 4 2" xfId="43628"/>
    <cellStyle name="千位分隔 43 3 4 2 2" xfId="43629"/>
    <cellStyle name="千位分隔 43 3 4 3" xfId="43630"/>
    <cellStyle name="千位分隔 43 3 5" xfId="43631"/>
    <cellStyle name="千位分隔 43 3 5 2" xfId="43632"/>
    <cellStyle name="千位分隔 43 3 6" xfId="43633"/>
    <cellStyle name="千位分隔 43 4" xfId="43634"/>
    <cellStyle name="千位分隔 43 4 2" xfId="43635"/>
    <cellStyle name="千位分隔 43 4 2 2" xfId="43636"/>
    <cellStyle name="千位分隔 43 4 2 2 2" xfId="43637"/>
    <cellStyle name="千位分隔 43 4 2 2 2 2" xfId="43638"/>
    <cellStyle name="千位分隔 43 4 2 2 3" xfId="24888"/>
    <cellStyle name="千位分隔 43 4 2 3" xfId="43639"/>
    <cellStyle name="千位分隔 43 4 2 3 2" xfId="43640"/>
    <cellStyle name="千位分隔 43 4 2 4" xfId="43641"/>
    <cellStyle name="千位分隔 43 4 3" xfId="43642"/>
    <cellStyle name="千位分隔 43 4 3 2" xfId="43643"/>
    <cellStyle name="千位分隔 43 4 3 2 2" xfId="43644"/>
    <cellStyle name="千位分隔 43 4 3 3" xfId="43645"/>
    <cellStyle name="千位分隔 43 4 4" xfId="43646"/>
    <cellStyle name="千位分隔 43 4 4 2" xfId="43647"/>
    <cellStyle name="千位分隔 43 4 5" xfId="43648"/>
    <cellStyle name="千位分隔 43 5" xfId="43649"/>
    <cellStyle name="千位分隔 43 5 2" xfId="11637"/>
    <cellStyle name="千位分隔 43 5 2 2" xfId="43650"/>
    <cellStyle name="千位分隔 43 5 2 2 2" xfId="43651"/>
    <cellStyle name="千位分隔 43 5 2 3" xfId="43652"/>
    <cellStyle name="千位分隔 43 5 3" xfId="43653"/>
    <cellStyle name="千位分隔 43 5 3 2" xfId="43654"/>
    <cellStyle name="千位分隔 43 5 4" xfId="43655"/>
    <cellStyle name="千位分隔 43 6" xfId="43656"/>
    <cellStyle name="千位分隔 43 6 2" xfId="43657"/>
    <cellStyle name="千位分隔 43 6 2 2" xfId="43658"/>
    <cellStyle name="千位分隔 43 6 3" xfId="43659"/>
    <cellStyle name="千位分隔 43 7" xfId="43660"/>
    <cellStyle name="千位分隔 43 7 2" xfId="43661"/>
    <cellStyle name="千位分隔 43 8" xfId="9291"/>
    <cellStyle name="千位分隔 44" xfId="43273"/>
    <cellStyle name="千位分隔 45" xfId="43662"/>
    <cellStyle name="千位分隔 46" xfId="43664"/>
    <cellStyle name="千位分隔 47" xfId="43666"/>
    <cellStyle name="千位分隔 48" xfId="43668"/>
    <cellStyle name="千位分隔 49" xfId="43670"/>
    <cellStyle name="千位分隔 5" xfId="311"/>
    <cellStyle name="千位分隔 5 2" xfId="42807"/>
    <cellStyle name="千位分隔 5 2 2" xfId="42809"/>
    <cellStyle name="千位分隔 5 2 2 2" xfId="42814"/>
    <cellStyle name="千位分隔 5 2 2 3" xfId="42828"/>
    <cellStyle name="千位分隔 5 2 3" xfId="43673"/>
    <cellStyle name="千位分隔 5 2 3 2" xfId="43674"/>
    <cellStyle name="千位分隔 5 2 3 3" xfId="43675"/>
    <cellStyle name="千位分隔 5 2 4" xfId="43676"/>
    <cellStyle name="千位分隔 5 2 5" xfId="43677"/>
    <cellStyle name="千位分隔 5 2 6" xfId="43678"/>
    <cellStyle name="千位分隔 5 3" xfId="43679"/>
    <cellStyle name="千位分隔 5 3 2" xfId="42844"/>
    <cellStyle name="千位分隔 5 3 3" xfId="43680"/>
    <cellStyle name="千位分隔 5 4" xfId="42847"/>
    <cellStyle name="千位分隔 5 4 2" xfId="43681"/>
    <cellStyle name="千位分隔 5 5" xfId="42872"/>
    <cellStyle name="千位分隔 5 6" xfId="42900"/>
    <cellStyle name="千位分隔 5 7" xfId="43672"/>
    <cellStyle name="千位分隔 5_2007年宏远水电底稿" xfId="43682"/>
    <cellStyle name="千位分隔 50" xfId="43663"/>
    <cellStyle name="千位分隔 50 2" xfId="43683"/>
    <cellStyle name="千位分隔 50 2 2" xfId="38099"/>
    <cellStyle name="千位分隔 50 2 2 2" xfId="38102"/>
    <cellStyle name="千位分隔 50 2 2 2 2" xfId="38105"/>
    <cellStyle name="千位分隔 50 2 2 2 2 2" xfId="43684"/>
    <cellStyle name="千位分隔 50 2 2 2 2 2 2" xfId="43685"/>
    <cellStyle name="千位分隔 50 2 2 2 2 3" xfId="43686"/>
    <cellStyle name="千位分隔 50 2 2 2 3" xfId="43687"/>
    <cellStyle name="千位分隔 50 2 2 2 3 2" xfId="43688"/>
    <cellStyle name="千位分隔 50 2 2 2 4" xfId="43689"/>
    <cellStyle name="千位分隔 50 2 2 3" xfId="38108"/>
    <cellStyle name="千位分隔 50 2 2 3 2" xfId="43690"/>
    <cellStyle name="千位分隔 50 2 2 3 2 2" xfId="43691"/>
    <cellStyle name="千位分隔 50 2 2 3 3" xfId="43692"/>
    <cellStyle name="千位分隔 50 2 2 4" xfId="38135"/>
    <cellStyle name="千位分隔 50 2 2 4 2" xfId="43693"/>
    <cellStyle name="千位分隔 50 2 2 5" xfId="43694"/>
    <cellStyle name="千位分隔 50 2 3" xfId="38138"/>
    <cellStyle name="千位分隔 50 2 3 2" xfId="38141"/>
    <cellStyle name="千位分隔 50 2 3 2 2" xfId="38144"/>
    <cellStyle name="千位分隔 50 2 3 2 2 2" xfId="43695"/>
    <cellStyle name="千位分隔 50 2 3 2 3" xfId="43696"/>
    <cellStyle name="千位分隔 50 2 3 3" xfId="38147"/>
    <cellStyle name="千位分隔 50 2 3 3 2" xfId="43697"/>
    <cellStyle name="千位分隔 50 2 3 4" xfId="43698"/>
    <cellStyle name="千位分隔 50 2 4" xfId="38150"/>
    <cellStyle name="千位分隔 50 2 4 2" xfId="1083"/>
    <cellStyle name="千位分隔 50 2 4 2 2" xfId="5941"/>
    <cellStyle name="千位分隔 50 2 4 3" xfId="3851"/>
    <cellStyle name="千位分隔 50 2 5" xfId="38155"/>
    <cellStyle name="千位分隔 50 2 5 2" xfId="38158"/>
    <cellStyle name="千位分隔 50 2 6" xfId="38167"/>
    <cellStyle name="千位分隔 50 3" xfId="799"/>
    <cellStyle name="千位分隔 50 3 2" xfId="38404"/>
    <cellStyle name="千位分隔 50 3 2 2" xfId="38406"/>
    <cellStyle name="千位分隔 50 3 2 2 2" xfId="38408"/>
    <cellStyle name="千位分隔 50 3 2 2 2 2" xfId="43699"/>
    <cellStyle name="千位分隔 50 3 2 2 3" xfId="43700"/>
    <cellStyle name="千位分隔 50 3 2 3" xfId="38410"/>
    <cellStyle name="千位分隔 50 3 2 3 2" xfId="43701"/>
    <cellStyle name="千位分隔 50 3 2 4" xfId="43702"/>
    <cellStyle name="千位分隔 50 3 3" xfId="43703"/>
    <cellStyle name="千位分隔 50 3 3 2" xfId="43704"/>
    <cellStyle name="千位分隔 50 3 3 2 2" xfId="43705"/>
    <cellStyle name="千位分隔 50 3 3 3" xfId="43706"/>
    <cellStyle name="千位分隔 50 3 4" xfId="43707"/>
    <cellStyle name="千位分隔 50 3 4 2" xfId="43708"/>
    <cellStyle name="千位分隔 50 3 5" xfId="43709"/>
    <cellStyle name="千位分隔 50 4" xfId="43710"/>
    <cellStyle name="千位分隔 50 4 2" xfId="43711"/>
    <cellStyle name="千位分隔 50 4 2 2" xfId="43712"/>
    <cellStyle name="千位分隔 50 4 2 2 2" xfId="43713"/>
    <cellStyle name="千位分隔 50 4 2 3" xfId="43714"/>
    <cellStyle name="千位分隔 50 4 3" xfId="43715"/>
    <cellStyle name="千位分隔 50 4 3 2" xfId="43716"/>
    <cellStyle name="千位分隔 50 4 4" xfId="43717"/>
    <cellStyle name="千位分隔 50 5" xfId="43718"/>
    <cellStyle name="千位分隔 50 5 2" xfId="43719"/>
    <cellStyle name="千位分隔 50 5 2 2" xfId="43720"/>
    <cellStyle name="千位分隔 50 5 3" xfId="10519"/>
    <cellStyle name="千位分隔 50 6" xfId="43721"/>
    <cellStyle name="千位分隔 50 6 2" xfId="658"/>
    <cellStyle name="千位分隔 50 7" xfId="43722"/>
    <cellStyle name="千位分隔 51" xfId="43665"/>
    <cellStyle name="千位分隔 51 2" xfId="43723"/>
    <cellStyle name="千位分隔 51 2 2" xfId="39231"/>
    <cellStyle name="千位分隔 51 2 2 2" xfId="43724"/>
    <cellStyle name="千位分隔 51 2 2 2 2" xfId="43725"/>
    <cellStyle name="千位分隔 51 2 2 2 2 2" xfId="43726"/>
    <cellStyle name="千位分隔 51 2 2 2 2 2 2" xfId="43727"/>
    <cellStyle name="千位分隔 51 2 2 2 2 3" xfId="43728"/>
    <cellStyle name="千位分隔 51 2 2 2 3" xfId="43729"/>
    <cellStyle name="千位分隔 51 2 2 2 3 2" xfId="2012"/>
    <cellStyle name="千位分隔 51 2 2 2 4" xfId="43730"/>
    <cellStyle name="千位分隔 51 2 2 3" xfId="43731"/>
    <cellStyle name="千位分隔 51 2 2 3 2" xfId="43732"/>
    <cellStyle name="千位分隔 51 2 2 3 2 2" xfId="43733"/>
    <cellStyle name="千位分隔 51 2 2 3 3" xfId="43734"/>
    <cellStyle name="千位分隔 51 2 2 4" xfId="43735"/>
    <cellStyle name="千位分隔 51 2 2 4 2" xfId="43736"/>
    <cellStyle name="千位分隔 51 2 2 5" xfId="43737"/>
    <cellStyle name="千位分隔 51 2 3" xfId="43738"/>
    <cellStyle name="千位分隔 51 2 3 2" xfId="43739"/>
    <cellStyle name="千位分隔 51 2 3 2 2" xfId="43740"/>
    <cellStyle name="千位分隔 51 2 3 2 2 2" xfId="43741"/>
    <cellStyle name="千位分隔 51 2 3 2 3" xfId="43742"/>
    <cellStyle name="千位分隔 51 2 3 3" xfId="43743"/>
    <cellStyle name="千位分隔 51 2 3 3 2" xfId="43744"/>
    <cellStyle name="千位分隔 51 2 3 4" xfId="43745"/>
    <cellStyle name="千位分隔 51 2 4" xfId="43746"/>
    <cellStyle name="千位分隔 51 2 4 2" xfId="43747"/>
    <cellStyle name="千位分隔 51 2 4 2 2" xfId="43748"/>
    <cellStyle name="千位分隔 51 2 4 3" xfId="43749"/>
    <cellStyle name="千位分隔 51 2 5" xfId="8709"/>
    <cellStyle name="千位分隔 51 2 5 2" xfId="8713"/>
    <cellStyle name="千位分隔 51 2 6" xfId="43750"/>
    <cellStyle name="千位分隔 51 3" xfId="2078"/>
    <cellStyle name="千位分隔 51 3 2" xfId="43751"/>
    <cellStyle name="千位分隔 51 3 2 2" xfId="43752"/>
    <cellStyle name="千位分隔 51 3 2 2 2" xfId="43753"/>
    <cellStyle name="千位分隔 51 3 2 2 2 2" xfId="43754"/>
    <cellStyle name="千位分隔 51 3 2 2 3" xfId="43755"/>
    <cellStyle name="千位分隔 51 3 2 3" xfId="43756"/>
    <cellStyle name="千位分隔 51 3 2 3 2" xfId="43757"/>
    <cellStyle name="千位分隔 51 3 2 4" xfId="43758"/>
    <cellStyle name="千位分隔 51 3 3" xfId="43759"/>
    <cellStyle name="千位分隔 51 3 3 2" xfId="43760"/>
    <cellStyle name="千位分隔 51 3 3 2 2" xfId="43761"/>
    <cellStyle name="千位分隔 51 3 3 3" xfId="43762"/>
    <cellStyle name="千位分隔 51 3 4" xfId="43763"/>
    <cellStyle name="千位分隔 51 3 4 2" xfId="43764"/>
    <cellStyle name="千位分隔 51 3 5" xfId="43765"/>
    <cellStyle name="千位分隔 51 4" xfId="43766"/>
    <cellStyle name="千位分隔 51 4 2" xfId="43767"/>
    <cellStyle name="千位分隔 51 4 2 2" xfId="43768"/>
    <cellStyle name="千位分隔 51 4 2 2 2" xfId="43769"/>
    <cellStyle name="千位分隔 51 4 2 3" xfId="43770"/>
    <cellStyle name="千位分隔 51 4 3" xfId="43771"/>
    <cellStyle name="千位分隔 51 4 3 2" xfId="43772"/>
    <cellStyle name="千位分隔 51 4 4" xfId="43773"/>
    <cellStyle name="千位分隔 51 5" xfId="43774"/>
    <cellStyle name="千位分隔 51 5 2" xfId="39785"/>
    <cellStyle name="千位分隔 51 5 2 2" xfId="43775"/>
    <cellStyle name="千位分隔 51 5 3" xfId="43776"/>
    <cellStyle name="千位分隔 51 6" xfId="43777"/>
    <cellStyle name="千位分隔 51 6 2" xfId="39813"/>
    <cellStyle name="千位分隔 51 7" xfId="4141"/>
    <cellStyle name="千位分隔 52" xfId="43667"/>
    <cellStyle name="千位分隔 53" xfId="43669"/>
    <cellStyle name="千位分隔 54" xfId="43671"/>
    <cellStyle name="千位分隔 55" xfId="43778"/>
    <cellStyle name="千位分隔 56" xfId="43780"/>
    <cellStyle name="千位分隔 57" xfId="43782"/>
    <cellStyle name="千位分隔 58" xfId="43784"/>
    <cellStyle name="千位分隔 59" xfId="43786"/>
    <cellStyle name="千位分隔 6" xfId="312"/>
    <cellStyle name="千位分隔 6 2" xfId="42993"/>
    <cellStyle name="千位分隔 6 2 2" xfId="43789"/>
    <cellStyle name="千位分隔 6 2 3" xfId="43790"/>
    <cellStyle name="千位分隔 6 2 4" xfId="43791"/>
    <cellStyle name="千位分隔 6 3" xfId="43792"/>
    <cellStyle name="千位分隔 6 3 2" xfId="9697"/>
    <cellStyle name="千位分隔 6 3 3" xfId="43793"/>
    <cellStyle name="千位分隔 6 4" xfId="42984"/>
    <cellStyle name="千位分隔 6 5" xfId="42995"/>
    <cellStyle name="千位分隔 6 6" xfId="42997"/>
    <cellStyle name="千位分隔 6 7" xfId="42999"/>
    <cellStyle name="千位分隔 6 8" xfId="43788"/>
    <cellStyle name="千位分隔 6 9" xfId="485"/>
    <cellStyle name="千位分隔 60" xfId="43779"/>
    <cellStyle name="千位分隔 61" xfId="43781"/>
    <cellStyle name="千位分隔 61 2" xfId="43794"/>
    <cellStyle name="千位分隔 61 2 2" xfId="21655"/>
    <cellStyle name="千位分隔 61 3" xfId="43795"/>
    <cellStyle name="千位分隔 62" xfId="43783"/>
    <cellStyle name="千位分隔 63" xfId="43785"/>
    <cellStyle name="千位分隔 64" xfId="43787"/>
    <cellStyle name="千位分隔 65" xfId="43796"/>
    <cellStyle name="千位分隔 66" xfId="21336"/>
    <cellStyle name="千位分隔 67" xfId="43798"/>
    <cellStyle name="千位分隔 68" xfId="43800"/>
    <cellStyle name="千位分隔 69" xfId="43802"/>
    <cellStyle name="千位分隔 7" xfId="313"/>
    <cellStyle name="千位分隔 7 10" xfId="43805"/>
    <cellStyle name="千位分隔 7 10 2" xfId="43806"/>
    <cellStyle name="千位分隔 7 11" xfId="43807"/>
    <cellStyle name="千位分隔 7 12" xfId="9986"/>
    <cellStyle name="千位分隔 7 13" xfId="35100"/>
    <cellStyle name="千位分隔 7 14" xfId="43808"/>
    <cellStyle name="千位分隔 7 15" xfId="43809"/>
    <cellStyle name="千位分隔 7 16" xfId="43804"/>
    <cellStyle name="千位分隔 7 2" xfId="43810"/>
    <cellStyle name="千位分隔 7 2 10" xfId="43811"/>
    <cellStyle name="千位分隔 7 2 11" xfId="43812"/>
    <cellStyle name="千位分隔 7 2 2" xfId="43813"/>
    <cellStyle name="千位分隔 7 2 2 10" xfId="43814"/>
    <cellStyle name="千位分隔 7 2 2 2" xfId="23005"/>
    <cellStyle name="千位分隔 7 2 2 2 2" xfId="9889"/>
    <cellStyle name="千位分隔 7 2 2 2 2 2" xfId="43815"/>
    <cellStyle name="千位分隔 7 2 2 2 2 2 2" xfId="43816"/>
    <cellStyle name="千位分隔 7 2 2 2 2 2 2 2" xfId="43817"/>
    <cellStyle name="千位分隔 7 2 2 2 2 2 3" xfId="43818"/>
    <cellStyle name="千位分隔 7 2 2 2 2 3" xfId="43819"/>
    <cellStyle name="千位分隔 7 2 2 2 2 3 2" xfId="43820"/>
    <cellStyle name="千位分隔 7 2 2 2 2 4" xfId="43821"/>
    <cellStyle name="千位分隔 7 2 2 2 2 4 2" xfId="43822"/>
    <cellStyle name="千位分隔 7 2 2 2 2 5" xfId="43823"/>
    <cellStyle name="千位分隔 7 2 2 2 2 6" xfId="43824"/>
    <cellStyle name="千位分隔 7 2 2 2 3" xfId="43825"/>
    <cellStyle name="千位分隔 7 2 2 2 3 2" xfId="43826"/>
    <cellStyle name="千位分隔 7 2 2 2 3 2 2" xfId="43827"/>
    <cellStyle name="千位分隔 7 2 2 2 3 3" xfId="43828"/>
    <cellStyle name="千位分隔 7 2 2 2 4" xfId="35988"/>
    <cellStyle name="千位分隔 7 2 2 2 4 2" xfId="41940"/>
    <cellStyle name="千位分隔 7 2 2 2 5" xfId="43829"/>
    <cellStyle name="千位分隔 7 2 2 2 5 2" xfId="43830"/>
    <cellStyle name="千位分隔 7 2 2 2 6" xfId="43831"/>
    <cellStyle name="千位分隔 7 2 2 2 7" xfId="43832"/>
    <cellStyle name="千位分隔 7 2 2 2 8" xfId="16132"/>
    <cellStyle name="千位分隔 7 2 2 3" xfId="23007"/>
    <cellStyle name="千位分隔 7 2 2 3 2" xfId="43833"/>
    <cellStyle name="千位分隔 7 2 2 3 2 2" xfId="43834"/>
    <cellStyle name="千位分隔 7 2 2 3 2 2 2" xfId="43835"/>
    <cellStyle name="千位分隔 7 2 2 3 2 3" xfId="43836"/>
    <cellStyle name="千位分隔 7 2 2 3 3" xfId="43837"/>
    <cellStyle name="千位分隔 7 2 2 3 3 2" xfId="43838"/>
    <cellStyle name="千位分隔 7 2 2 3 4" xfId="11109"/>
    <cellStyle name="千位分隔 7 2 2 3 4 2" xfId="11360"/>
    <cellStyle name="千位分隔 7 2 2 3 5" xfId="11364"/>
    <cellStyle name="千位分隔 7 2 2 3 6" xfId="43839"/>
    <cellStyle name="千位分隔 7 2 2 4" xfId="23009"/>
    <cellStyle name="千位分隔 7 2 2 4 2" xfId="43840"/>
    <cellStyle name="千位分隔 7 2 2 4 2 2" xfId="43841"/>
    <cellStyle name="千位分隔 7 2 2 4 3" xfId="43842"/>
    <cellStyle name="千位分隔 7 2 2 5" xfId="43843"/>
    <cellStyle name="千位分隔 7 2 2 5 2" xfId="29296"/>
    <cellStyle name="千位分隔 7 2 2 6" xfId="43844"/>
    <cellStyle name="千位分隔 7 2 2 6 2" xfId="23242"/>
    <cellStyle name="千位分隔 7 2 2 7" xfId="43845"/>
    <cellStyle name="千位分隔 7 2 2 8" xfId="43846"/>
    <cellStyle name="千位分隔 7 2 2 9" xfId="43847"/>
    <cellStyle name="千位分隔 7 2 3" xfId="43848"/>
    <cellStyle name="千位分隔 7 2 3 2" xfId="43849"/>
    <cellStyle name="千位分隔 7 2 3 2 2" xfId="43850"/>
    <cellStyle name="千位分隔 7 2 3 2 2 2" xfId="43851"/>
    <cellStyle name="千位分隔 7 2 3 2 2 2 2" xfId="43852"/>
    <cellStyle name="千位分隔 7 2 3 2 2 3" xfId="43853"/>
    <cellStyle name="千位分隔 7 2 3 2 3" xfId="43854"/>
    <cellStyle name="千位分隔 7 2 3 2 3 2" xfId="43855"/>
    <cellStyle name="千位分隔 7 2 3 2 4" xfId="36008"/>
    <cellStyle name="千位分隔 7 2 3 2 4 2" xfId="43856"/>
    <cellStyle name="千位分隔 7 2 3 2 5" xfId="43857"/>
    <cellStyle name="千位分隔 7 2 3 2 6" xfId="43858"/>
    <cellStyle name="千位分隔 7 2 3 3" xfId="43859"/>
    <cellStyle name="千位分隔 7 2 3 3 2" xfId="43860"/>
    <cellStyle name="千位分隔 7 2 3 3 2 2" xfId="43861"/>
    <cellStyle name="千位分隔 7 2 3 3 3" xfId="43862"/>
    <cellStyle name="千位分隔 7 2 3 4" xfId="43863"/>
    <cellStyle name="千位分隔 7 2 3 4 2" xfId="43864"/>
    <cellStyle name="千位分隔 7 2 3 5" xfId="43865"/>
    <cellStyle name="千位分隔 7 2 3 5 2" xfId="6760"/>
    <cellStyle name="千位分隔 7 2 3 6" xfId="43866"/>
    <cellStyle name="千位分隔 7 2 3 7" xfId="43867"/>
    <cellStyle name="千位分隔 7 2 3 8" xfId="43868"/>
    <cellStyle name="千位分隔 7 2 4" xfId="43869"/>
    <cellStyle name="千位分隔 7 2 4 2" xfId="43870"/>
    <cellStyle name="千位分隔 7 2 4 2 2" xfId="43871"/>
    <cellStyle name="千位分隔 7 2 4 2 2 2" xfId="43872"/>
    <cellStyle name="千位分隔 7 2 4 2 3" xfId="43873"/>
    <cellStyle name="千位分隔 7 2 4 3" xfId="43874"/>
    <cellStyle name="千位分隔 7 2 4 3 2" xfId="43875"/>
    <cellStyle name="千位分隔 7 2 4 4" xfId="43876"/>
    <cellStyle name="千位分隔 7 2 4 4 2" xfId="43877"/>
    <cellStyle name="千位分隔 7 2 4 5" xfId="43878"/>
    <cellStyle name="千位分隔 7 2 4 6" xfId="43879"/>
    <cellStyle name="千位分隔 7 2 5" xfId="43880"/>
    <cellStyle name="千位分隔 7 2 5 2" xfId="43881"/>
    <cellStyle name="千位分隔 7 2 5 2 2" xfId="43882"/>
    <cellStyle name="千位分隔 7 2 5 3" xfId="43883"/>
    <cellStyle name="千位分隔 7 2 6" xfId="43884"/>
    <cellStyle name="千位分隔 7 2 6 2" xfId="43885"/>
    <cellStyle name="千位分隔 7 2 7" xfId="43886"/>
    <cellStyle name="千位分隔 7 2 7 2" xfId="43887"/>
    <cellStyle name="千位分隔 7 2 8" xfId="8264"/>
    <cellStyle name="千位分隔 7 2 9" xfId="43888"/>
    <cellStyle name="千位分隔 7 3" xfId="43889"/>
    <cellStyle name="千位分隔 7 3 10" xfId="43890"/>
    <cellStyle name="千位分隔 7 3 2" xfId="43891"/>
    <cellStyle name="千位分隔 7 3 2 2" xfId="43892"/>
    <cellStyle name="千位分隔 7 3 2 2 2" xfId="43893"/>
    <cellStyle name="千位分隔 7 3 2 2 2 2" xfId="43894"/>
    <cellStyle name="千位分隔 7 3 2 2 2 2 2" xfId="43895"/>
    <cellStyle name="千位分隔 7 3 2 2 2 3" xfId="43896"/>
    <cellStyle name="千位分隔 7 3 2 2 3" xfId="43897"/>
    <cellStyle name="千位分隔 7 3 2 2 3 2" xfId="43898"/>
    <cellStyle name="千位分隔 7 3 2 2 4" xfId="43899"/>
    <cellStyle name="千位分隔 7 3 2 2 4 2" xfId="43900"/>
    <cellStyle name="千位分隔 7 3 2 2 5" xfId="43901"/>
    <cellStyle name="千位分隔 7 3 2 2 6" xfId="43902"/>
    <cellStyle name="千位分隔 7 3 2 2 7" xfId="43903"/>
    <cellStyle name="千位分隔 7 3 2 3" xfId="43904"/>
    <cellStyle name="千位分隔 7 3 2 3 2" xfId="43905"/>
    <cellStyle name="千位分隔 7 3 2 3 2 2" xfId="43906"/>
    <cellStyle name="千位分隔 7 3 2 3 3" xfId="43907"/>
    <cellStyle name="千位分隔 7 3 2 4" xfId="43908"/>
    <cellStyle name="千位分隔 7 3 2 4 2" xfId="43909"/>
    <cellStyle name="千位分隔 7 3 2 5" xfId="43910"/>
    <cellStyle name="千位分隔 7 3 2 5 2" xfId="43911"/>
    <cellStyle name="千位分隔 7 3 2 6" xfId="43912"/>
    <cellStyle name="千位分隔 7 3 2 7" xfId="43913"/>
    <cellStyle name="千位分隔 7 3 2 8" xfId="43914"/>
    <cellStyle name="千位分隔 7 3 3" xfId="43915"/>
    <cellStyle name="千位分隔 7 3 3 2" xfId="43916"/>
    <cellStyle name="千位分隔 7 3 3 2 2" xfId="43917"/>
    <cellStyle name="千位分隔 7 3 3 2 2 2" xfId="43918"/>
    <cellStyle name="千位分隔 7 3 3 2 3" xfId="43919"/>
    <cellStyle name="千位分隔 7 3 3 3" xfId="43920"/>
    <cellStyle name="千位分隔 7 3 3 3 2" xfId="43921"/>
    <cellStyle name="千位分隔 7 3 3 4" xfId="43922"/>
    <cellStyle name="千位分隔 7 3 3 4 2" xfId="43923"/>
    <cellStyle name="千位分隔 7 3 3 5" xfId="43924"/>
    <cellStyle name="千位分隔 7 3 3 6" xfId="43925"/>
    <cellStyle name="千位分隔 7 3 3 7" xfId="2872"/>
    <cellStyle name="千位分隔 7 3 4" xfId="43926"/>
    <cellStyle name="千位分隔 7 3 4 2" xfId="43927"/>
    <cellStyle name="千位分隔 7 3 4 2 2" xfId="43928"/>
    <cellStyle name="千位分隔 7 3 4 3" xfId="43929"/>
    <cellStyle name="千位分隔 7 3 5" xfId="43930"/>
    <cellStyle name="千位分隔 7 3 5 2" xfId="43931"/>
    <cellStyle name="千位分隔 7 3 6" xfId="43932"/>
    <cellStyle name="千位分隔 7 3 6 2" xfId="43933"/>
    <cellStyle name="千位分隔 7 3 7" xfId="43934"/>
    <cellStyle name="千位分隔 7 3 8" xfId="8419"/>
    <cellStyle name="千位分隔 7 3 9" xfId="43935"/>
    <cellStyle name="千位分隔 7 4" xfId="43936"/>
    <cellStyle name="千位分隔 7 4 2" xfId="43937"/>
    <cellStyle name="千位分隔 7 4 2 2" xfId="43938"/>
    <cellStyle name="千位分隔 7 4 2 2 2" xfId="43939"/>
    <cellStyle name="千位分隔 7 4 2 2 2 2" xfId="43940"/>
    <cellStyle name="千位分隔 7 4 2 2 3" xfId="43941"/>
    <cellStyle name="千位分隔 7 4 2 3" xfId="43942"/>
    <cellStyle name="千位分隔 7 4 2 3 2" xfId="43943"/>
    <cellStyle name="千位分隔 7 4 2 4" xfId="43944"/>
    <cellStyle name="千位分隔 7 4 2 4 2" xfId="43945"/>
    <cellStyle name="千位分隔 7 4 2 5" xfId="43946"/>
    <cellStyle name="千位分隔 7 4 2 6" xfId="43947"/>
    <cellStyle name="千位分隔 7 4 2 7" xfId="43948"/>
    <cellStyle name="千位分隔 7 4 3" xfId="43949"/>
    <cellStyle name="千位分隔 7 4 3 2" xfId="43950"/>
    <cellStyle name="千位分隔 7 4 3 2 2" xfId="43951"/>
    <cellStyle name="千位分隔 7 4 3 3" xfId="43952"/>
    <cellStyle name="千位分隔 7 4 4" xfId="43953"/>
    <cellStyle name="千位分隔 7 4 4 2" xfId="43954"/>
    <cellStyle name="千位分隔 7 4 5" xfId="43955"/>
    <cellStyle name="千位分隔 7 4 5 2" xfId="16249"/>
    <cellStyle name="千位分隔 7 4 6" xfId="43956"/>
    <cellStyle name="千位分隔 7 4 7" xfId="43957"/>
    <cellStyle name="千位分隔 7 4 8" xfId="43958"/>
    <cellStyle name="千位分隔 7 5" xfId="43959"/>
    <cellStyle name="千位分隔 7 5 2" xfId="43960"/>
    <cellStyle name="千位分隔 7 5 2 2" xfId="43961"/>
    <cellStyle name="千位分隔 7 5 2 2 2" xfId="43962"/>
    <cellStyle name="千位分隔 7 5 2 3" xfId="43963"/>
    <cellStyle name="千位分隔 7 5 3" xfId="43964"/>
    <cellStyle name="千位分隔 7 5 3 2" xfId="43965"/>
    <cellStyle name="千位分隔 7 5 4" xfId="15599"/>
    <cellStyle name="千位分隔 7 5 4 2" xfId="15385"/>
    <cellStyle name="千位分隔 7 5 5" xfId="43966"/>
    <cellStyle name="千位分隔 7 5 6" xfId="43967"/>
    <cellStyle name="千位分隔 7 5 7" xfId="43968"/>
    <cellStyle name="千位分隔 7 6" xfId="43969"/>
    <cellStyle name="千位分隔 7 6 2" xfId="43970"/>
    <cellStyle name="千位分隔 7 6 2 2" xfId="40444"/>
    <cellStyle name="千位分隔 7 6 2 2 2" xfId="43971"/>
    <cellStyle name="千位分隔 7 6 2 3" xfId="43972"/>
    <cellStyle name="千位分隔 7 6 3" xfId="43973"/>
    <cellStyle name="千位分隔 7 6 3 2" xfId="40447"/>
    <cellStyle name="千位分隔 7 6 4" xfId="43974"/>
    <cellStyle name="千位分隔 7 6 5" xfId="43975"/>
    <cellStyle name="千位分隔 7 7" xfId="43976"/>
    <cellStyle name="千位分隔 7 7 2" xfId="43977"/>
    <cellStyle name="千位分隔 7 7 2 2" xfId="43978"/>
    <cellStyle name="千位分隔 7 7 2 2 2" xfId="43979"/>
    <cellStyle name="千位分隔 7 7 2 3" xfId="43980"/>
    <cellStyle name="千位分隔 7 7 3" xfId="43981"/>
    <cellStyle name="千位分隔 7 7 3 2" xfId="43982"/>
    <cellStyle name="千位分隔 7 7 4" xfId="43983"/>
    <cellStyle name="千位分隔 7 7 5" xfId="9035"/>
    <cellStyle name="千位分隔 7 8" xfId="19133"/>
    <cellStyle name="千位分隔 7 8 2" xfId="8180"/>
    <cellStyle name="千位分隔 7 8 2 2" xfId="43984"/>
    <cellStyle name="千位分隔 7 8 3" xfId="26234"/>
    <cellStyle name="千位分隔 7 9" xfId="43985"/>
    <cellStyle name="千位分隔 7 9 2" xfId="43986"/>
    <cellStyle name="千位分隔 70" xfId="43797"/>
    <cellStyle name="千位分隔 71" xfId="21335"/>
    <cellStyle name="千位分隔 72" xfId="43799"/>
    <cellStyle name="千位分隔 73" xfId="43801"/>
    <cellStyle name="千位分隔 74" xfId="43803"/>
    <cellStyle name="千位分隔 75" xfId="43987"/>
    <cellStyle name="千位分隔 76" xfId="40072"/>
    <cellStyle name="千位分隔 77" xfId="40076"/>
    <cellStyle name="千位分隔 78" xfId="43989"/>
    <cellStyle name="千位分隔 79" xfId="43991"/>
    <cellStyle name="千位分隔 8" xfId="17"/>
    <cellStyle name="千位分隔 8 10" xfId="43994"/>
    <cellStyle name="千位分隔 8 10 2" xfId="43995"/>
    <cellStyle name="千位分隔 8 11" xfId="43996"/>
    <cellStyle name="千位分隔 8 12" xfId="43997"/>
    <cellStyle name="千位分隔 8 13" xfId="43998"/>
    <cellStyle name="千位分隔 8 14" xfId="43999"/>
    <cellStyle name="千位分隔 8 15" xfId="44000"/>
    <cellStyle name="千位分隔 8 16" xfId="43993"/>
    <cellStyle name="千位分隔 8 2" xfId="377"/>
    <cellStyle name="千位分隔 8 2 10" xfId="44002"/>
    <cellStyle name="千位分隔 8 2 11" xfId="44003"/>
    <cellStyle name="千位分隔 8 2 12" xfId="44001"/>
    <cellStyle name="千位分隔 8 2 2" xfId="44004"/>
    <cellStyle name="千位分隔 8 2 2 10" xfId="44005"/>
    <cellStyle name="千位分隔 8 2 2 2" xfId="44006"/>
    <cellStyle name="千位分隔 8 2 2 2 2" xfId="44007"/>
    <cellStyle name="千位分隔 8 2 2 2 2 2" xfId="44008"/>
    <cellStyle name="千位分隔 8 2 2 2 2 2 2" xfId="44009"/>
    <cellStyle name="千位分隔 8 2 2 2 2 2 2 2" xfId="31429"/>
    <cellStyle name="千位分隔 8 2 2 2 2 2 3" xfId="44010"/>
    <cellStyle name="千位分隔 8 2 2 2 2 3" xfId="12609"/>
    <cellStyle name="千位分隔 8 2 2 2 2 3 2" xfId="19902"/>
    <cellStyle name="千位分隔 8 2 2 2 2 4" xfId="44011"/>
    <cellStyle name="千位分隔 8 2 2 2 2 4 2" xfId="44012"/>
    <cellStyle name="千位分隔 8 2 2 2 2 5" xfId="44013"/>
    <cellStyle name="千位分隔 8 2 2 2 2 6" xfId="42132"/>
    <cellStyle name="千位分隔 8 2 2 2 3" xfId="44014"/>
    <cellStyle name="千位分隔 8 2 2 2 3 2" xfId="44015"/>
    <cellStyle name="千位分隔 8 2 2 2 3 2 2" xfId="44016"/>
    <cellStyle name="千位分隔 8 2 2 2 3 3" xfId="44017"/>
    <cellStyle name="千位分隔 8 2 2 2 4" xfId="44018"/>
    <cellStyle name="千位分隔 8 2 2 2 4 2" xfId="44019"/>
    <cellStyle name="千位分隔 8 2 2 2 5" xfId="44020"/>
    <cellStyle name="千位分隔 8 2 2 2 5 2" xfId="44021"/>
    <cellStyle name="千位分隔 8 2 2 2 6" xfId="44022"/>
    <cellStyle name="千位分隔 8 2 2 2 7" xfId="44023"/>
    <cellStyle name="千位分隔 8 2 2 2 8" xfId="44024"/>
    <cellStyle name="千位分隔 8 2 2 3" xfId="41890"/>
    <cellStyle name="千位分隔 8 2 2 3 2" xfId="44025"/>
    <cellStyle name="千位分隔 8 2 2 3 2 2" xfId="44026"/>
    <cellStyle name="千位分隔 8 2 2 3 2 2 2" xfId="36310"/>
    <cellStyle name="千位分隔 8 2 2 3 2 3" xfId="44027"/>
    <cellStyle name="千位分隔 8 2 2 3 3" xfId="44028"/>
    <cellStyle name="千位分隔 8 2 2 3 3 2" xfId="44029"/>
    <cellStyle name="千位分隔 8 2 2 3 4" xfId="44030"/>
    <cellStyle name="千位分隔 8 2 2 3 4 2" xfId="44031"/>
    <cellStyle name="千位分隔 8 2 2 3 5" xfId="44032"/>
    <cellStyle name="千位分隔 8 2 2 3 6" xfId="44033"/>
    <cellStyle name="千位分隔 8 2 2 4" xfId="41892"/>
    <cellStyle name="千位分隔 8 2 2 4 2" xfId="44034"/>
    <cellStyle name="千位分隔 8 2 2 4 2 2" xfId="44035"/>
    <cellStyle name="千位分隔 8 2 2 4 3" xfId="44036"/>
    <cellStyle name="千位分隔 8 2 2 5" xfId="44037"/>
    <cellStyle name="千位分隔 8 2 2 5 2" xfId="44038"/>
    <cellStyle name="千位分隔 8 2 2 6" xfId="16430"/>
    <cellStyle name="千位分隔 8 2 2 6 2" xfId="44039"/>
    <cellStyle name="千位分隔 8 2 2 7" xfId="44040"/>
    <cellStyle name="千位分隔 8 2 2 8" xfId="44041"/>
    <cellStyle name="千位分隔 8 2 2 9" xfId="44042"/>
    <cellStyle name="千位分隔 8 2 3" xfId="44043"/>
    <cellStyle name="千位分隔 8 2 3 2" xfId="44044"/>
    <cellStyle name="千位分隔 8 2 3 2 2" xfId="44045"/>
    <cellStyle name="千位分隔 8 2 3 2 2 2" xfId="44046"/>
    <cellStyle name="千位分隔 8 2 3 2 2 2 2" xfId="44047"/>
    <cellStyle name="千位分隔 8 2 3 2 2 3" xfId="44048"/>
    <cellStyle name="千位分隔 8 2 3 2 3" xfId="44049"/>
    <cellStyle name="千位分隔 8 2 3 2 3 2" xfId="44050"/>
    <cellStyle name="千位分隔 8 2 3 2 4" xfId="44051"/>
    <cellStyle name="千位分隔 8 2 3 2 4 2" xfId="44052"/>
    <cellStyle name="千位分隔 8 2 3 2 5" xfId="44053"/>
    <cellStyle name="千位分隔 8 2 3 2 6" xfId="44054"/>
    <cellStyle name="千位分隔 8 2 3 3" xfId="41895"/>
    <cellStyle name="千位分隔 8 2 3 3 2" xfId="44055"/>
    <cellStyle name="千位分隔 8 2 3 3 2 2" xfId="44056"/>
    <cellStyle name="千位分隔 8 2 3 3 3" xfId="44057"/>
    <cellStyle name="千位分隔 8 2 3 4" xfId="41897"/>
    <cellStyle name="千位分隔 8 2 3 4 2" xfId="44058"/>
    <cellStyle name="千位分隔 8 2 3 5" xfId="44059"/>
    <cellStyle name="千位分隔 8 2 3 5 2" xfId="44060"/>
    <cellStyle name="千位分隔 8 2 3 6" xfId="44061"/>
    <cellStyle name="千位分隔 8 2 3 7" xfId="44062"/>
    <cellStyle name="千位分隔 8 2 3 8" xfId="44063"/>
    <cellStyle name="千位分隔 8 2 3 9" xfId="44064"/>
    <cellStyle name="千位分隔 8 2 4" xfId="44065"/>
    <cellStyle name="千位分隔 8 2 4 2" xfId="44066"/>
    <cellStyle name="千位分隔 8 2 4 2 2" xfId="44067"/>
    <cellStyle name="千位分隔 8 2 4 2 2 2" xfId="44068"/>
    <cellStyle name="千位分隔 8 2 4 2 3" xfId="44069"/>
    <cellStyle name="千位分隔 8 2 4 3" xfId="44070"/>
    <cellStyle name="千位分隔 8 2 4 3 2" xfId="44071"/>
    <cellStyle name="千位分隔 8 2 4 4" xfId="32655"/>
    <cellStyle name="千位分隔 8 2 4 4 2" xfId="33598"/>
    <cellStyle name="千位分隔 8 2 4 5" xfId="32658"/>
    <cellStyle name="千位分隔 8 2 4 6" xfId="33614"/>
    <cellStyle name="千位分隔 8 2 5" xfId="44072"/>
    <cellStyle name="千位分隔 8 2 5 2" xfId="44073"/>
    <cellStyle name="千位分隔 8 2 5 2 2" xfId="44074"/>
    <cellStyle name="千位分隔 8 2 5 3" xfId="44075"/>
    <cellStyle name="千位分隔 8 2 6" xfId="44076"/>
    <cellStyle name="千位分隔 8 2 6 2" xfId="6489"/>
    <cellStyle name="千位分隔 8 2 7" xfId="44077"/>
    <cellStyle name="千位分隔 8 2 7 2" xfId="44078"/>
    <cellStyle name="千位分隔 8 2 8" xfId="44079"/>
    <cellStyle name="千位分隔 8 2 9" xfId="44080"/>
    <cellStyle name="千位分隔 8 3" xfId="44081"/>
    <cellStyle name="千位分隔 8 3 10" xfId="44082"/>
    <cellStyle name="千位分隔 8 3 2" xfId="44083"/>
    <cellStyle name="千位分隔 8 3 2 2" xfId="44084"/>
    <cellStyle name="千位分隔 8 3 2 2 2" xfId="44085"/>
    <cellStyle name="千位分隔 8 3 2 2 2 2" xfId="44086"/>
    <cellStyle name="千位分隔 8 3 2 2 2 2 2" xfId="44087"/>
    <cellStyle name="千位分隔 8 3 2 2 2 3" xfId="44088"/>
    <cellStyle name="千位分隔 8 3 2 2 3" xfId="44089"/>
    <cellStyle name="千位分隔 8 3 2 2 3 2" xfId="44090"/>
    <cellStyle name="千位分隔 8 3 2 2 4" xfId="44091"/>
    <cellStyle name="千位分隔 8 3 2 2 4 2" xfId="34950"/>
    <cellStyle name="千位分隔 8 3 2 2 5" xfId="44092"/>
    <cellStyle name="千位分隔 8 3 2 2 6" xfId="44093"/>
    <cellStyle name="千位分隔 8 3 2 2 7" xfId="44094"/>
    <cellStyle name="千位分隔 8 3 2 3" xfId="44095"/>
    <cellStyle name="千位分隔 8 3 2 3 2" xfId="44096"/>
    <cellStyle name="千位分隔 8 3 2 3 2 2" xfId="44097"/>
    <cellStyle name="千位分隔 8 3 2 3 3" xfId="44098"/>
    <cellStyle name="千位分隔 8 3 2 4" xfId="44099"/>
    <cellStyle name="千位分隔 8 3 2 4 2" xfId="44100"/>
    <cellStyle name="千位分隔 8 3 2 5" xfId="44101"/>
    <cellStyle name="千位分隔 8 3 2 5 2" xfId="44102"/>
    <cellStyle name="千位分隔 8 3 2 6" xfId="44103"/>
    <cellStyle name="千位分隔 8 3 2 7" xfId="44104"/>
    <cellStyle name="千位分隔 8 3 2 8" xfId="44105"/>
    <cellStyle name="千位分隔 8 3 3" xfId="7103"/>
    <cellStyle name="千位分隔 8 3 3 2" xfId="44106"/>
    <cellStyle name="千位分隔 8 3 3 2 2" xfId="44107"/>
    <cellStyle name="千位分隔 8 3 3 2 2 2" xfId="44108"/>
    <cellStyle name="千位分隔 8 3 3 2 3" xfId="44109"/>
    <cellStyle name="千位分隔 8 3 3 3" xfId="44110"/>
    <cellStyle name="千位分隔 8 3 3 3 2" xfId="44111"/>
    <cellStyle name="千位分隔 8 3 3 4" xfId="44112"/>
    <cellStyle name="千位分隔 8 3 3 4 2" xfId="44113"/>
    <cellStyle name="千位分隔 8 3 3 5" xfId="44114"/>
    <cellStyle name="千位分隔 8 3 3 6" xfId="44115"/>
    <cellStyle name="千位分隔 8 3 3 7" xfId="10769"/>
    <cellStyle name="千位分隔 8 3 4" xfId="44116"/>
    <cellStyle name="千位分隔 8 3 4 2" xfId="44117"/>
    <cellStyle name="千位分隔 8 3 4 2 2" xfId="44118"/>
    <cellStyle name="千位分隔 8 3 4 3" xfId="44119"/>
    <cellStyle name="千位分隔 8 3 5" xfId="44120"/>
    <cellStyle name="千位分隔 8 3 5 2" xfId="44121"/>
    <cellStyle name="千位分隔 8 3 6" xfId="44122"/>
    <cellStyle name="千位分隔 8 3 6 2" xfId="44123"/>
    <cellStyle name="千位分隔 8 3 7" xfId="44124"/>
    <cellStyle name="千位分隔 8 3 8" xfId="44125"/>
    <cellStyle name="千位分隔 8 3 9" xfId="44126"/>
    <cellStyle name="千位分隔 8 4" xfId="44127"/>
    <cellStyle name="千位分隔 8 4 2" xfId="44128"/>
    <cellStyle name="千位分隔 8 4 2 2" xfId="44129"/>
    <cellStyle name="千位分隔 8 4 2 2 2" xfId="44130"/>
    <cellStyle name="千位分隔 8 4 2 2 2 2" xfId="44131"/>
    <cellStyle name="千位分隔 8 4 2 2 3" xfId="44132"/>
    <cellStyle name="千位分隔 8 4 2 3" xfId="44133"/>
    <cellStyle name="千位分隔 8 4 2 3 2" xfId="44134"/>
    <cellStyle name="千位分隔 8 4 2 4" xfId="44135"/>
    <cellStyle name="千位分隔 8 4 2 4 2" xfId="44136"/>
    <cellStyle name="千位分隔 8 4 2 5" xfId="44137"/>
    <cellStyle name="千位分隔 8 4 2 6" xfId="44138"/>
    <cellStyle name="千位分隔 8 4 2 7" xfId="4374"/>
    <cellStyle name="千位分隔 8 4 3" xfId="44139"/>
    <cellStyle name="千位分隔 8 4 3 2" xfId="44140"/>
    <cellStyle name="千位分隔 8 4 3 2 2" xfId="44141"/>
    <cellStyle name="千位分隔 8 4 3 3" xfId="44142"/>
    <cellStyle name="千位分隔 8 4 4" xfId="44143"/>
    <cellStyle name="千位分隔 8 4 4 2" xfId="44144"/>
    <cellStyle name="千位分隔 8 4 5" xfId="44145"/>
    <cellStyle name="千位分隔 8 4 5 2" xfId="44146"/>
    <cellStyle name="千位分隔 8 4 6" xfId="15501"/>
    <cellStyle name="千位分隔 8 4 7" xfId="44147"/>
    <cellStyle name="千位分隔 8 4 8" xfId="44148"/>
    <cellStyle name="千位分隔 8 4 9" xfId="44149"/>
    <cellStyle name="千位分隔 8 5" xfId="44150"/>
    <cellStyle name="千位分隔 8 5 2" xfId="44151"/>
    <cellStyle name="千位分隔 8 5 2 2" xfId="44152"/>
    <cellStyle name="千位分隔 8 5 2 2 2" xfId="44153"/>
    <cellStyle name="千位分隔 8 5 2 3" xfId="44154"/>
    <cellStyle name="千位分隔 8 5 3" xfId="44155"/>
    <cellStyle name="千位分隔 8 5 3 2" xfId="44156"/>
    <cellStyle name="千位分隔 8 5 4" xfId="8514"/>
    <cellStyle name="千位分隔 8 5 4 2" xfId="8516"/>
    <cellStyle name="千位分隔 8 5 5" xfId="44157"/>
    <cellStyle name="千位分隔 8 5 6" xfId="15505"/>
    <cellStyle name="千位分隔 8 5 7" xfId="44158"/>
    <cellStyle name="千位分隔 8 6" xfId="44159"/>
    <cellStyle name="千位分隔 8 6 2" xfId="44160"/>
    <cellStyle name="千位分隔 8 6 2 2" xfId="44161"/>
    <cellStyle name="千位分隔 8 6 2 2 2" xfId="44162"/>
    <cellStyle name="千位分隔 8 6 2 3" xfId="44163"/>
    <cellStyle name="千位分隔 8 6 3" xfId="44164"/>
    <cellStyle name="千位分隔 8 6 3 2" xfId="44165"/>
    <cellStyle name="千位分隔 8 6 4" xfId="44166"/>
    <cellStyle name="千位分隔 8 6 5" xfId="44167"/>
    <cellStyle name="千位分隔 8 7" xfId="44168"/>
    <cellStyle name="千位分隔 8 7 2" xfId="44169"/>
    <cellStyle name="千位分隔 8 7 2 2" xfId="44170"/>
    <cellStyle name="千位分隔 8 7 2 2 2" xfId="44171"/>
    <cellStyle name="千位分隔 8 7 2 3" xfId="44172"/>
    <cellStyle name="千位分隔 8 7 3" xfId="44173"/>
    <cellStyle name="千位分隔 8 7 3 2" xfId="44174"/>
    <cellStyle name="千位分隔 8 7 4" xfId="12884"/>
    <cellStyle name="千位分隔 8 7 5" xfId="20575"/>
    <cellStyle name="千位分隔 8 8" xfId="44175"/>
    <cellStyle name="千位分隔 8 8 2" xfId="44176"/>
    <cellStyle name="千位分隔 8 8 2 2" xfId="44177"/>
    <cellStyle name="千位分隔 8 8 3" xfId="44178"/>
    <cellStyle name="千位分隔 8 9" xfId="44179"/>
    <cellStyle name="千位分隔 8 9 2" xfId="44180"/>
    <cellStyle name="千位分隔 80" xfId="43988"/>
    <cellStyle name="千位分隔 81" xfId="40073"/>
    <cellStyle name="千位分隔 82" xfId="40077"/>
    <cellStyle name="千位分隔 83" xfId="43990"/>
    <cellStyle name="千位分隔 84" xfId="43992"/>
    <cellStyle name="千位分隔 85" xfId="44181"/>
    <cellStyle name="千位分隔 86" xfId="44183"/>
    <cellStyle name="千位分隔 87" xfId="44185"/>
    <cellStyle name="千位分隔 88" xfId="44187"/>
    <cellStyle name="千位分隔 89" xfId="44189"/>
    <cellStyle name="千位分隔 9" xfId="21"/>
    <cellStyle name="千位分隔 9 2" xfId="44192"/>
    <cellStyle name="千位分隔 9 2 2" xfId="44193"/>
    <cellStyle name="千位分隔 9 2 2 2" xfId="44194"/>
    <cellStyle name="千位分隔 9 2 3" xfId="44195"/>
    <cellStyle name="千位分隔 9 3" xfId="44196"/>
    <cellStyle name="千位分隔 9 4" xfId="44197"/>
    <cellStyle name="千位分隔 9 5" xfId="44198"/>
    <cellStyle name="千位分隔 9 6" xfId="46055"/>
    <cellStyle name="千位分隔 9 7" xfId="44191"/>
    <cellStyle name="千位分隔 90" xfId="44182"/>
    <cellStyle name="千位分隔 91" xfId="44184"/>
    <cellStyle name="千位分隔 91 3" xfId="24613"/>
    <cellStyle name="千位分隔 92" xfId="44186"/>
    <cellStyle name="千位分隔 93" xfId="44188"/>
    <cellStyle name="千位分隔 94" xfId="44190"/>
    <cellStyle name="千位分隔 95" xfId="44199"/>
    <cellStyle name="千位分隔 95 18" xfId="44200"/>
    <cellStyle name="千位分隔 95 2 6" xfId="44201"/>
    <cellStyle name="千位分隔 96" xfId="44202"/>
    <cellStyle name="千位分隔 97" xfId="44203"/>
    <cellStyle name="千位分隔 98" xfId="44204"/>
    <cellStyle name="千位分隔 99" xfId="44205"/>
    <cellStyle name="千位分隔[0] 13" xfId="29"/>
    <cellStyle name="千位分隔[0] 2" xfId="26"/>
    <cellStyle name="千位分隔[0] 2 2" xfId="314"/>
    <cellStyle name="千位分隔[0] 2 2 2" xfId="44208"/>
    <cellStyle name="千位分隔[0] 2 2 2 2" xfId="44209"/>
    <cellStyle name="千位分隔[0] 2 2 2 3" xfId="44210"/>
    <cellStyle name="千位分隔[0] 2 2 3" xfId="44211"/>
    <cellStyle name="千位分隔[0] 2 2 3 2" xfId="44212"/>
    <cellStyle name="千位分隔[0] 2 2 4" xfId="44213"/>
    <cellStyle name="千位分隔[0] 2 2 5" xfId="44207"/>
    <cellStyle name="千位分隔[0] 2 3" xfId="44214"/>
    <cellStyle name="千位分隔[0] 2 3 2" xfId="44215"/>
    <cellStyle name="千位分隔[0] 2 3 3" xfId="44216"/>
    <cellStyle name="千位分隔[0] 2 4" xfId="44217"/>
    <cellStyle name="千位分隔[0] 2 5" xfId="44218"/>
    <cellStyle name="千位分隔[0] 2 6" xfId="44206"/>
    <cellStyle name="千位分隔[0] 3" xfId="315"/>
    <cellStyle name="千位分隔[0] 3 2" xfId="44220"/>
    <cellStyle name="千位分隔[0] 3 2 2" xfId="44221"/>
    <cellStyle name="千位分隔[0] 3 2 2 2" xfId="44222"/>
    <cellStyle name="千位分隔[0] 3 2 3" xfId="44223"/>
    <cellStyle name="千位分隔[0] 3 3" xfId="44224"/>
    <cellStyle name="千位分隔[0] 3 3 2" xfId="44225"/>
    <cellStyle name="千位分隔[0] 3 4" xfId="44226"/>
    <cellStyle name="千位分隔[0] 3 5" xfId="44219"/>
    <cellStyle name="千位分隔[0] 4" xfId="316"/>
    <cellStyle name="千位分隔[0] 4 10" xfId="44228"/>
    <cellStyle name="千位分隔[0] 4 11" xfId="44229"/>
    <cellStyle name="千位分隔[0] 4 12" xfId="44227"/>
    <cellStyle name="千位分隔[0] 4 2" xfId="44230"/>
    <cellStyle name="千位分隔[0] 4 2 2" xfId="44231"/>
    <cellStyle name="千位分隔[0] 4 2 2 2" xfId="44232"/>
    <cellStyle name="千位分隔[0] 4 2 2 2 2" xfId="44233"/>
    <cellStyle name="千位分隔[0] 4 2 2 2 2 2" xfId="44234"/>
    <cellStyle name="千位分隔[0] 4 2 2 2 2 2 2" xfId="44235"/>
    <cellStyle name="千位分隔[0] 4 2 2 2 2 2 2 2" xfId="44236"/>
    <cellStyle name="千位分隔[0] 4 2 2 2 2 2 3" xfId="44237"/>
    <cellStyle name="千位分隔[0] 4 2 2 2 2 3" xfId="44238"/>
    <cellStyle name="千位分隔[0] 4 2 2 2 2 3 2" xfId="44239"/>
    <cellStyle name="千位分隔[0] 4 2 2 2 2 4" xfId="44240"/>
    <cellStyle name="千位分隔[0] 4 2 2 2 2 4 2" xfId="44241"/>
    <cellStyle name="千位分隔[0] 4 2 2 2 2 5" xfId="44242"/>
    <cellStyle name="千位分隔[0] 4 2 2 2 2 6" xfId="44243"/>
    <cellStyle name="千位分隔[0] 4 2 2 2 3" xfId="44244"/>
    <cellStyle name="千位分隔[0] 4 2 2 2 3 2" xfId="44245"/>
    <cellStyle name="千位分隔[0] 4 2 2 2 3 2 2" xfId="44246"/>
    <cellStyle name="千位分隔[0] 4 2 2 2 3 3" xfId="44247"/>
    <cellStyle name="千位分隔[0] 4 2 2 2 4" xfId="44248"/>
    <cellStyle name="千位分隔[0] 4 2 2 2 4 2" xfId="44249"/>
    <cellStyle name="千位分隔[0] 4 2 2 2 5" xfId="28929"/>
    <cellStyle name="千位分隔[0] 4 2 2 2 5 2" xfId="44250"/>
    <cellStyle name="千位分隔[0] 4 2 2 2 6" xfId="10057"/>
    <cellStyle name="千位分隔[0] 4 2 2 2 7" xfId="20494"/>
    <cellStyle name="千位分隔[0] 4 2 2 3" xfId="44251"/>
    <cellStyle name="千位分隔[0] 4 2 2 3 2" xfId="44252"/>
    <cellStyle name="千位分隔[0] 4 2 2 3 2 2" xfId="44253"/>
    <cellStyle name="千位分隔[0] 4 2 2 3 2 2 2" xfId="44254"/>
    <cellStyle name="千位分隔[0] 4 2 2 3 2 3" xfId="44255"/>
    <cellStyle name="千位分隔[0] 4 2 2 3 3" xfId="44256"/>
    <cellStyle name="千位分隔[0] 4 2 2 3 3 2" xfId="44257"/>
    <cellStyle name="千位分隔[0] 4 2 2 3 4" xfId="44258"/>
    <cellStyle name="千位分隔[0] 4 2 2 3 4 2" xfId="44259"/>
    <cellStyle name="千位分隔[0] 4 2 2 3 5" xfId="44260"/>
    <cellStyle name="千位分隔[0] 4 2 2 3 6" xfId="16770"/>
    <cellStyle name="千位分隔[0] 4 2 2 4" xfId="44261"/>
    <cellStyle name="千位分隔[0] 4 2 2 4 2" xfId="44262"/>
    <cellStyle name="千位分隔[0] 4 2 2 4 2 2" xfId="44263"/>
    <cellStyle name="千位分隔[0] 4 2 2 4 3" xfId="44264"/>
    <cellStyle name="千位分隔[0] 4 2 2 5" xfId="8639"/>
    <cellStyle name="千位分隔[0] 4 2 2 5 2" xfId="44265"/>
    <cellStyle name="千位分隔[0] 4 2 2 6" xfId="44266"/>
    <cellStyle name="千位分隔[0] 4 2 2 6 2" xfId="44267"/>
    <cellStyle name="千位分隔[0] 4 2 2 7" xfId="4690"/>
    <cellStyle name="千位分隔[0] 4 2 2 8" xfId="44268"/>
    <cellStyle name="千位分隔[0] 4 2 3" xfId="44269"/>
    <cellStyle name="千位分隔[0] 4 2 3 2" xfId="44270"/>
    <cellStyle name="千位分隔[0] 4 2 3 2 2" xfId="44271"/>
    <cellStyle name="千位分隔[0] 4 2 3 2 2 2" xfId="44272"/>
    <cellStyle name="千位分隔[0] 4 2 3 2 2 2 2" xfId="22335"/>
    <cellStyle name="千位分隔[0] 4 2 3 2 2 3" xfId="44273"/>
    <cellStyle name="千位分隔[0] 4 2 3 2 3" xfId="44274"/>
    <cellStyle name="千位分隔[0] 4 2 3 2 3 2" xfId="44275"/>
    <cellStyle name="千位分隔[0] 4 2 3 2 4" xfId="44276"/>
    <cellStyle name="千位分隔[0] 4 2 3 2 4 2" xfId="44277"/>
    <cellStyle name="千位分隔[0] 4 2 3 2 5" xfId="44278"/>
    <cellStyle name="千位分隔[0] 4 2 3 2 6" xfId="44279"/>
    <cellStyle name="千位分隔[0] 4 2 3 3" xfId="44280"/>
    <cellStyle name="千位分隔[0] 4 2 3 3 2" xfId="44281"/>
    <cellStyle name="千位分隔[0] 4 2 3 3 2 2" xfId="44282"/>
    <cellStyle name="千位分隔[0] 4 2 3 3 3" xfId="44283"/>
    <cellStyle name="千位分隔[0] 4 2 3 4" xfId="22460"/>
    <cellStyle name="千位分隔[0] 4 2 3 4 2" xfId="22431"/>
    <cellStyle name="千位分隔[0] 4 2 3 5" xfId="44284"/>
    <cellStyle name="千位分隔[0] 4 2 3 5 2" xfId="44285"/>
    <cellStyle name="千位分隔[0] 4 2 3 6" xfId="44286"/>
    <cellStyle name="千位分隔[0] 4 2 3 7" xfId="44287"/>
    <cellStyle name="千位分隔[0] 4 2 4" xfId="44288"/>
    <cellStyle name="千位分隔[0] 4 2 5" xfId="44289"/>
    <cellStyle name="千位分隔[0] 4 2 5 2" xfId="44290"/>
    <cellStyle name="千位分隔[0] 4 2 5 2 2" xfId="44291"/>
    <cellStyle name="千位分隔[0] 4 2 5 2 2 2" xfId="44292"/>
    <cellStyle name="千位分隔[0] 4 2 5 2 3" xfId="44293"/>
    <cellStyle name="千位分隔[0] 4 2 5 3" xfId="44294"/>
    <cellStyle name="千位分隔[0] 4 2 5 3 2" xfId="44295"/>
    <cellStyle name="千位分隔[0] 4 2 5 4" xfId="44296"/>
    <cellStyle name="千位分隔[0] 4 2 5 4 2" xfId="44297"/>
    <cellStyle name="千位分隔[0] 4 2 5 5" xfId="44298"/>
    <cellStyle name="千位分隔[0] 4 2 5 6" xfId="44299"/>
    <cellStyle name="千位分隔[0] 4 2 6" xfId="44300"/>
    <cellStyle name="千位分隔[0] 4 2 6 2" xfId="44301"/>
    <cellStyle name="千位分隔[0] 4 2 6 2 2" xfId="44302"/>
    <cellStyle name="千位分隔[0] 4 2 6 3" xfId="44303"/>
    <cellStyle name="千位分隔[0] 4 2 7" xfId="44304"/>
    <cellStyle name="千位分隔[0] 4 2 7 2" xfId="44305"/>
    <cellStyle name="千位分隔[0] 4 2 8" xfId="44306"/>
    <cellStyle name="千位分隔[0] 4 2 8 2" xfId="10189"/>
    <cellStyle name="千位分隔[0] 4 2 9" xfId="44307"/>
    <cellStyle name="千位分隔[0] 4 3" xfId="44308"/>
    <cellStyle name="千位分隔[0] 4 3 2" xfId="44309"/>
    <cellStyle name="千位分隔[0] 4 3 2 2" xfId="44310"/>
    <cellStyle name="千位分隔[0] 4 3 2 2 2" xfId="44311"/>
    <cellStyle name="千位分隔[0] 4 3 2 2 2 2" xfId="44312"/>
    <cellStyle name="千位分隔[0] 4 3 2 2 2 2 2" xfId="44313"/>
    <cellStyle name="千位分隔[0] 4 3 2 2 2 3" xfId="44314"/>
    <cellStyle name="千位分隔[0] 4 3 2 2 3" xfId="44315"/>
    <cellStyle name="千位分隔[0] 4 3 2 2 3 2" xfId="44316"/>
    <cellStyle name="千位分隔[0] 4 3 2 2 4" xfId="44317"/>
    <cellStyle name="千位分隔[0] 4 3 2 2 4 2" xfId="44318"/>
    <cellStyle name="千位分隔[0] 4 3 2 2 5" xfId="44319"/>
    <cellStyle name="千位分隔[0] 4 3 2 2 6" xfId="44320"/>
    <cellStyle name="千位分隔[0] 4 3 2 3" xfId="44321"/>
    <cellStyle name="千位分隔[0] 4 3 2 3 2" xfId="44322"/>
    <cellStyle name="千位分隔[0] 4 3 2 3 2 2" xfId="44323"/>
    <cellStyle name="千位分隔[0] 4 3 2 3 3" xfId="44324"/>
    <cellStyle name="千位分隔[0] 4 3 2 4" xfId="44325"/>
    <cellStyle name="千位分隔[0] 4 3 2 4 2" xfId="9998"/>
    <cellStyle name="千位分隔[0] 4 3 2 5" xfId="44326"/>
    <cellStyle name="千位分隔[0] 4 3 2 5 2" xfId="44327"/>
    <cellStyle name="千位分隔[0] 4 3 2 6" xfId="44328"/>
    <cellStyle name="千位分隔[0] 4 3 2 7" xfId="44329"/>
    <cellStyle name="千位分隔[0] 4 3 3" xfId="44330"/>
    <cellStyle name="千位分隔[0] 4 3 3 2" xfId="44331"/>
    <cellStyle name="千位分隔[0] 4 3 3 2 2" xfId="44332"/>
    <cellStyle name="千位分隔[0] 4 3 3 2 2 2" xfId="44333"/>
    <cellStyle name="千位分隔[0] 4 3 3 2 3" xfId="44334"/>
    <cellStyle name="千位分隔[0] 4 3 3 3" xfId="44335"/>
    <cellStyle name="千位分隔[0] 4 3 3 3 2" xfId="44336"/>
    <cellStyle name="千位分隔[0] 4 3 3 4" xfId="44337"/>
    <cellStyle name="千位分隔[0] 4 3 3 4 2" xfId="44338"/>
    <cellStyle name="千位分隔[0] 4 3 3 5" xfId="44339"/>
    <cellStyle name="千位分隔[0] 4 3 3 6" xfId="44340"/>
    <cellStyle name="千位分隔[0] 4 3 4" xfId="44341"/>
    <cellStyle name="千位分隔[0] 4 3 4 2" xfId="44342"/>
    <cellStyle name="千位分隔[0] 4 3 4 2 2" xfId="44343"/>
    <cellStyle name="千位分隔[0] 4 3 4 3" xfId="44344"/>
    <cellStyle name="千位分隔[0] 4 3 5" xfId="44345"/>
    <cellStyle name="千位分隔[0] 4 3 5 2" xfId="44346"/>
    <cellStyle name="千位分隔[0] 4 3 6" xfId="44347"/>
    <cellStyle name="千位分隔[0] 4 3 6 2" xfId="44348"/>
    <cellStyle name="千位分隔[0] 4 3 7" xfId="44349"/>
    <cellStyle name="千位分隔[0] 4 3 8" xfId="44350"/>
    <cellStyle name="千位分隔[0] 4 4" xfId="44351"/>
    <cellStyle name="千位分隔[0] 4 4 2" xfId="44352"/>
    <cellStyle name="千位分隔[0] 4 4 2 2" xfId="44353"/>
    <cellStyle name="千位分隔[0] 4 4 2 2 2" xfId="44354"/>
    <cellStyle name="千位分隔[0] 4 4 2 2 2 2" xfId="44355"/>
    <cellStyle name="千位分隔[0] 4 4 2 2 3" xfId="44356"/>
    <cellStyle name="千位分隔[0] 4 4 2 3" xfId="44357"/>
    <cellStyle name="千位分隔[0] 4 4 2 3 2" xfId="44358"/>
    <cellStyle name="千位分隔[0] 4 4 2 4" xfId="44359"/>
    <cellStyle name="千位分隔[0] 4 4 2 4 2" xfId="44360"/>
    <cellStyle name="千位分隔[0] 4 4 2 5" xfId="44361"/>
    <cellStyle name="千位分隔[0] 4 4 2 6" xfId="44362"/>
    <cellStyle name="千位分隔[0] 4 4 3" xfId="44363"/>
    <cellStyle name="千位分隔[0] 4 4 3 2" xfId="44364"/>
    <cellStyle name="千位分隔[0] 4 4 3 2 2" xfId="44365"/>
    <cellStyle name="千位分隔[0] 4 4 3 3" xfId="44366"/>
    <cellStyle name="千位分隔[0] 4 4 4" xfId="44367"/>
    <cellStyle name="千位分隔[0] 4 4 4 2" xfId="44368"/>
    <cellStyle name="千位分隔[0] 4 4 5" xfId="44369"/>
    <cellStyle name="千位分隔[0] 4 4 5 2" xfId="44370"/>
    <cellStyle name="千位分隔[0] 4 4 6" xfId="3115"/>
    <cellStyle name="千位分隔[0] 4 4 7" xfId="44371"/>
    <cellStyle name="千位分隔[0] 4 5" xfId="44372"/>
    <cellStyle name="千位分隔[0] 4 6" xfId="44373"/>
    <cellStyle name="千位分隔[0] 4 6 2" xfId="44374"/>
    <cellStyle name="千位分隔[0] 4 6 2 2" xfId="44375"/>
    <cellStyle name="千位分隔[0] 4 6 2 2 2" xfId="44376"/>
    <cellStyle name="千位分隔[0] 4 6 2 3" xfId="44377"/>
    <cellStyle name="千位分隔[0] 4 6 3" xfId="44378"/>
    <cellStyle name="千位分隔[0] 4 6 3 2" xfId="44379"/>
    <cellStyle name="千位分隔[0] 4 6 4" xfId="44380"/>
    <cellStyle name="千位分隔[0] 4 6 4 2" xfId="44381"/>
    <cellStyle name="千位分隔[0] 4 6 5" xfId="44382"/>
    <cellStyle name="千位分隔[0] 4 6 6" xfId="44383"/>
    <cellStyle name="千位分隔[0] 4 7" xfId="44384"/>
    <cellStyle name="千位分隔[0] 4 7 2" xfId="44385"/>
    <cellStyle name="千位分隔[0] 4 7 2 2" xfId="44386"/>
    <cellStyle name="千位分隔[0] 4 7 3" xfId="44387"/>
    <cellStyle name="千位分隔[0] 4 8" xfId="44388"/>
    <cellStyle name="千位分隔[0] 4 8 2" xfId="44389"/>
    <cellStyle name="千位分隔[0] 4 9" xfId="44390"/>
    <cellStyle name="千位分隔[0] 4 9 2" xfId="44391"/>
    <cellStyle name="千位分隔[0] 5" xfId="22"/>
    <cellStyle name="千位分隔[0] 5 2" xfId="44393"/>
    <cellStyle name="千位分隔[0] 5 3" xfId="44394"/>
    <cellStyle name="千位分隔[0] 5 4" xfId="44392"/>
    <cellStyle name="千位分隔[0] 6" xfId="44395"/>
    <cellStyle name="千位分隔[0] 6 2" xfId="44396"/>
    <cellStyle name="千位分隔[0] 7" xfId="44397"/>
    <cellStyle name="千位分隔[0] 8" xfId="6464"/>
    <cellStyle name="千位分隔[0] 8 2" xfId="44398"/>
    <cellStyle name="千位分隔[0] 9" xfId="44399"/>
    <cellStyle name="千位分隔[0] 9 2" xfId="44400"/>
    <cellStyle name="千分位 [0]" xfId="42631"/>
    <cellStyle name="千分位 [0] 2" xfId="42632"/>
    <cellStyle name="千分位 [0] 2 2" xfId="42633"/>
    <cellStyle name="千分位 [0] 2 2 2" xfId="33037"/>
    <cellStyle name="千分位 [0] 2 2 2 2" xfId="23721"/>
    <cellStyle name="千分位 [0] 2 2 3" xfId="33899"/>
    <cellStyle name="千分位 [0] 2 3" xfId="42634"/>
    <cellStyle name="千分位 [0] 2 3 2" xfId="33904"/>
    <cellStyle name="千分位 [0] 2 4" xfId="42635"/>
    <cellStyle name="千分位 [0] 3" xfId="42636"/>
    <cellStyle name="千分位 [0] 3 2" xfId="42637"/>
    <cellStyle name="千分位 [0] 3 2 2" xfId="42638"/>
    <cellStyle name="千分位 [0] 3 3" xfId="42639"/>
    <cellStyle name="千分位 [0] 4" xfId="42640"/>
    <cellStyle name="千分位 [0] 5" xfId="42641"/>
    <cellStyle name="千分位 [0] 6" xfId="42642"/>
    <cellStyle name="千分位 2" xfId="42643"/>
    <cellStyle name="千分位 2 2" xfId="24478"/>
    <cellStyle name="千分位 2 2 2" xfId="24480"/>
    <cellStyle name="千分位 2 3" xfId="4398"/>
    <cellStyle name="合計" xfId="41370"/>
    <cellStyle name="合計 2" xfId="41371"/>
    <cellStyle name="后继超级链接" xfId="41374"/>
    <cellStyle name="后继超级链接 2" xfId="41375"/>
    <cellStyle name="后继超级链接 2 2" xfId="41376"/>
    <cellStyle name="后继超级链接 2 2 2" xfId="41378"/>
    <cellStyle name="后继超级链接 2 2 2 2" xfId="41379"/>
    <cellStyle name="后继超级链接 2 2 2 2 2" xfId="34132"/>
    <cellStyle name="后继超级链接 2 2 2 3" xfId="41380"/>
    <cellStyle name="后继超级链接 2 2 2 3 2" xfId="41381"/>
    <cellStyle name="后继超级链接 2 2 2 4" xfId="41382"/>
    <cellStyle name="后继超级链接 2 2 3" xfId="41383"/>
    <cellStyle name="后继超级链接 2 2 3 2" xfId="41384"/>
    <cellStyle name="后继超级链接 2 2 4" xfId="41385"/>
    <cellStyle name="后继超级链接 2 3" xfId="41386"/>
    <cellStyle name="后继超级链接 2 3 2" xfId="41387"/>
    <cellStyle name="后继超级链接 2 4" xfId="41388"/>
    <cellStyle name="后继超级链接 2 4 2" xfId="41389"/>
    <cellStyle name="后继超级链接 2 5" xfId="41390"/>
    <cellStyle name="后继超级链接 2 6" xfId="41391"/>
    <cellStyle name="后继超级链接 3" xfId="41392"/>
    <cellStyle name="后继超级链接 3 2" xfId="41393"/>
    <cellStyle name="后继超级链接 3 2 2" xfId="41394"/>
    <cellStyle name="后继超级链接 3 3" xfId="41395"/>
    <cellStyle name="后继超级链接 4" xfId="25434"/>
    <cellStyle name="后继超级链接 5" xfId="41396"/>
    <cellStyle name="后继超级链接 6" xfId="41397"/>
    <cellStyle name="后继超级链接 7" xfId="41398"/>
    <cellStyle name="后继超级链接_2000妇女用品底稿" xfId="41399"/>
    <cellStyle name="吳尿剿[0]_7-12 act 1-6 ori bud" xfId="45114"/>
    <cellStyle name="吳尿剿_7-12 act 1-6 ori bud" xfId="45115"/>
    <cellStyle name="商品名称" xfId="44702"/>
    <cellStyle name="商品名称 2" xfId="44703"/>
    <cellStyle name="商品名称 2 2" xfId="44704"/>
    <cellStyle name="商品名称 3" xfId="44705"/>
    <cellStyle name="壞" xfId="41400"/>
    <cellStyle name="好 10" xfId="40993"/>
    <cellStyle name="好 10 2" xfId="2436"/>
    <cellStyle name="好 11" xfId="40994"/>
    <cellStyle name="好 11 2" xfId="40995"/>
    <cellStyle name="好 12" xfId="40996"/>
    <cellStyle name="好 13" xfId="40997"/>
    <cellStyle name="好 14" xfId="40998"/>
    <cellStyle name="好 2" xfId="266"/>
    <cellStyle name="好 2 2" xfId="41000"/>
    <cellStyle name="好 2 2 2" xfId="41001"/>
    <cellStyle name="好 2 2 2 2" xfId="41002"/>
    <cellStyle name="好 2 2 2 3" xfId="41003"/>
    <cellStyle name="好 2 2 3" xfId="41004"/>
    <cellStyle name="好 2 2 3 2" xfId="41005"/>
    <cellStyle name="好 2 2 3 3" xfId="41006"/>
    <cellStyle name="好 2 2 4" xfId="41007"/>
    <cellStyle name="好 2 2 5" xfId="41008"/>
    <cellStyle name="好 2 3" xfId="41009"/>
    <cellStyle name="好 2 3 2" xfId="41010"/>
    <cellStyle name="好 2 3 3" xfId="41011"/>
    <cellStyle name="好 2 4" xfId="41012"/>
    <cellStyle name="好 2 4 2" xfId="41013"/>
    <cellStyle name="好 2 5" xfId="41014"/>
    <cellStyle name="好 2 6" xfId="41015"/>
    <cellStyle name="好 2 7" xfId="41016"/>
    <cellStyle name="好 2 8" xfId="41017"/>
    <cellStyle name="好 2 9" xfId="40999"/>
    <cellStyle name="好 3" xfId="267"/>
    <cellStyle name="好 3 2" xfId="41018"/>
    <cellStyle name="好 3 2 2" xfId="41019"/>
    <cellStyle name="好 3 2 3" xfId="41020"/>
    <cellStyle name="好 3 3" xfId="41021"/>
    <cellStyle name="好 3 4" xfId="41022"/>
    <cellStyle name="好 3 5" xfId="41023"/>
    <cellStyle name="好 3 6" xfId="36995"/>
    <cellStyle name="好 4" xfId="268"/>
    <cellStyle name="好 4 2" xfId="22281"/>
    <cellStyle name="好 4 2 2" xfId="22283"/>
    <cellStyle name="好 4 3" xfId="5930"/>
    <cellStyle name="好 4 4" xfId="5242"/>
    <cellStyle name="好 4 5" xfId="41024"/>
    <cellStyle name="好 5" xfId="269"/>
    <cellStyle name="好 5 2" xfId="41026"/>
    <cellStyle name="好 5 2 2" xfId="41027"/>
    <cellStyle name="好 5 3" xfId="41028"/>
    <cellStyle name="好 5 4" xfId="41025"/>
    <cellStyle name="好 6" xfId="270"/>
    <cellStyle name="好 6 2" xfId="41030"/>
    <cellStyle name="好 6 3" xfId="41029"/>
    <cellStyle name="好 7" xfId="41031"/>
    <cellStyle name="好 7 2" xfId="41032"/>
    <cellStyle name="好 8" xfId="41033"/>
    <cellStyle name="好 9" xfId="41034"/>
    <cellStyle name="好_07年明珠企业预填" xfId="41035"/>
    <cellStyle name="好_07年明珠企业预填 2" xfId="41036"/>
    <cellStyle name="好_08年审企业预填表-药业" xfId="41037"/>
    <cellStyle name="好_08年审企业预填表-药业 2" xfId="41038"/>
    <cellStyle name="好_2.1预估含税收入" xfId="41039"/>
    <cellStyle name="好_2.5即信预付费预估含税收入对应成本与原开票预估成本差异" xfId="39640"/>
    <cellStyle name="好_2.5即信预付费预估含税收入对应成本与原开票预估成本差异_2.1预估含税收入" xfId="41040"/>
    <cellStyle name="好_2006明珠－收入成本" xfId="41041"/>
    <cellStyle name="好_2006明珠－收入成本 2" xfId="41042"/>
    <cellStyle name="好_2007年未调整数" xfId="41045"/>
    <cellStyle name="好_2007年矿粉收入.成本" xfId="41043"/>
    <cellStyle name="好_2007年矿粉收入.成本 2" xfId="41044"/>
    <cellStyle name="好_2007新旧差异" xfId="41046"/>
    <cellStyle name="好_200906科目汇总表" xfId="41047"/>
    <cellStyle name="好_2010-6根据EY调整底稿" xfId="31562"/>
    <cellStyle name="好_2010-6根据EY调整底稿 2" xfId="24278"/>
    <cellStyle name="好_2010-6根据EY调整底稿 3" xfId="31564"/>
    <cellStyle name="好_2010年费用预算--财务部" xfId="41048"/>
    <cellStyle name="好_2010年费用预算--财务部_2011年应收酬金总表(20120322)" xfId="41052"/>
    <cellStyle name="好_2010年费用预算--财务部_2011年应收酬金总表(20120322) 2" xfId="41053"/>
    <cellStyle name="好_2010年费用预算--财务部_2011年应收酬金总表(20120322)_2013年应收帐款余额明细" xfId="41054"/>
    <cellStyle name="好_2010年费用预算--财务部_2011年度预算费用（行政人事部）" xfId="41049"/>
    <cellStyle name="好_2010年费用预算--财务部_2011年服务商酬金总表(201201029)" xfId="41050"/>
    <cellStyle name="好_2010年费用预算--财务部_2011年服务商酬金总表(201201029) 2" xfId="31455"/>
    <cellStyle name="好_2010年费用预算--财务部_2011年服务商酬金总表(201201029)_2013年应收帐款余额明细" xfId="41051"/>
    <cellStyle name="好_2010年费用预算--财务部_2012年应收酬金总表(20120618)" xfId="41055"/>
    <cellStyle name="好_2010年费用预算--财务部_2012年应收酬金总表(20120618) 2" xfId="41056"/>
    <cellStyle name="好_2010年费用预算--财务部_2012年应收酬金总表(20120618)_2013年应收帐款余额明细" xfId="41057"/>
    <cellStyle name="好_2010年费用预算--财务部_2012年应收酬金总表(20120920)" xfId="4710"/>
    <cellStyle name="好_2010年费用预算--财务部_2012年应收酬金总表(20120920) 2" xfId="21588"/>
    <cellStyle name="好_2010年费用预算--财务部_2012年应收酬金总表(20120920)_2013年应收帐款余额明细" xfId="7841"/>
    <cellStyle name="好_2010年费用预算--财务部_各部门费用明细表-1月" xfId="41059"/>
    <cellStyle name="好_2010年费用预算--财务部_行政人事预算" xfId="41060"/>
    <cellStyle name="好_2011年应收酬金总表(20120322)" xfId="41065"/>
    <cellStyle name="好_2011年应收酬金总表(20120322) 2" xfId="41066"/>
    <cellStyle name="好_2011年应收酬金总表(20120322)_2013年应收帐款余额明细" xfId="41067"/>
    <cellStyle name="好_2011年度预算费用（行政人事部）" xfId="41061"/>
    <cellStyle name="好_2011年服务商酬金总表(201201029)" xfId="41062"/>
    <cellStyle name="好_2011年服务商酬金总表(201201029) 2" xfId="41063"/>
    <cellStyle name="好_2011年服务商酬金总表(201201029)_2013年应收帐款余额明细" xfId="41064"/>
    <cellStyle name="好_2012年5月份住房公积金明细" xfId="41068"/>
    <cellStyle name="好_2012年5月份住房公积金明细_2月工资表" xfId="15332"/>
    <cellStyle name="好_2012年5月份住房公积金明细_3月工资表" xfId="41069"/>
    <cellStyle name="好_2012年应收酬金总表(20120618)" xfId="41076"/>
    <cellStyle name="好_2012年应收酬金总表(20120618) 2" xfId="41077"/>
    <cellStyle name="好_2012年应收酬金总表(20120618)_2013年应收帐款余额明细" xfId="41078"/>
    <cellStyle name="好_2012年应收酬金总表(20120920)" xfId="41079"/>
    <cellStyle name="好_2012年应收酬金总表(20120920) 2" xfId="41080"/>
    <cellStyle name="好_2012年应收酬金总表(20120920)_2013年应收帐款余额明细" xfId="41081"/>
    <cellStyle name="好_2012年服务商应收酬金总表(20121029)" xfId="41070"/>
    <cellStyle name="好_2012年服务商应收酬金总表(20121029) 2" xfId="41071"/>
    <cellStyle name="好_2012年服务商应收酬金总表(20121029)_2013年应收帐款余额明细" xfId="41072"/>
    <cellStyle name="好_2012年服务商应收酬金总表(20130122)" xfId="41073"/>
    <cellStyle name="好_2012年服务商应收酬金总表(20130122) 2" xfId="41074"/>
    <cellStyle name="好_2012年服务商应收酬金总表(20130122)_2013年应收帐款余额明细" xfId="41075"/>
    <cellStyle name="好_2012社保缴纳-201204" xfId="41082"/>
    <cellStyle name="好_2012社保缴纳-201204_2月工资表" xfId="41083"/>
    <cellStyle name="好_2012社保缴纳-201204_3月工资表" xfId="41084"/>
    <cellStyle name="好_2013年应收帐款余额明细" xfId="41085"/>
    <cellStyle name="好_2015年10月报表" xfId="41086"/>
    <cellStyle name="好_7.2结转实施成本" xfId="41087"/>
    <cellStyle name="好_7.2结转实施成本_2.1预估含税收入" xfId="41088"/>
    <cellStyle name="好_8月份客户返点及结算差异" xfId="41089"/>
    <cellStyle name="好_A4-1" xfId="41090"/>
    <cellStyle name="好_A4-1 2" xfId="41091"/>
    <cellStyle name="好_A8-1" xfId="41092"/>
    <cellStyle name="好_A8-1 2" xfId="41093"/>
    <cellStyle name="好_A类正中珠江审计工作底稿模板" xfId="41094"/>
    <cellStyle name="好_A类正中珠江审计工作底稿模板 2" xfId="41095"/>
    <cellStyle name="好_C01-固定资产" xfId="41096"/>
    <cellStyle name="好_C01-固定资产 2" xfId="41097"/>
    <cellStyle name="好_C04-在建工程" xfId="41098"/>
    <cellStyle name="好_C1-3" xfId="15032"/>
    <cellStyle name="好_C1-3 2" xfId="41099"/>
    <cellStyle name="好_D01-无形资产" xfId="41100"/>
    <cellStyle name="好_F06-应付职工薪酬" xfId="41101"/>
    <cellStyle name="好_F类正中珠江审计工作底稿模板" xfId="41102"/>
    <cellStyle name="好_F类正中珠江审计工作底稿模板 2" xfId="41103"/>
    <cellStyle name="好_I03-销售费用" xfId="41104"/>
    <cellStyle name="好_I07-管理费用" xfId="41105"/>
    <cellStyle name="好_I08-财务费用" xfId="41106"/>
    <cellStyle name="好_I1-0" xfId="41107"/>
    <cellStyle name="好_I类正中珠江审计工作底稿模板" xfId="32144"/>
    <cellStyle name="好_I类正中珠江审计工作底稿模板 2" xfId="41108"/>
    <cellStyle name="好_Sheet1" xfId="17897"/>
    <cellStyle name="好_Sheet1 2" xfId="41109"/>
    <cellStyle name="好_Sheet1 2 2" xfId="20834"/>
    <cellStyle name="好_Sheet1 3" xfId="41110"/>
    <cellStyle name="好_Sheet1_1" xfId="15824"/>
    <cellStyle name="好_Sheet1_2" xfId="15827"/>
    <cellStyle name="好_Sheet2" xfId="41111"/>
    <cellStyle name="好_Sheet2 2" xfId="41112"/>
    <cellStyle name="好_Sheet2 3" xfId="41113"/>
    <cellStyle name="好_Sheet2_1" xfId="41114"/>
    <cellStyle name="好_Xl0000225" xfId="41115"/>
    <cellStyle name="好_Xl0000225 2" xfId="41116"/>
    <cellStyle name="好_Xl0000225_2013年应收帐款余额明细" xfId="41117"/>
    <cellStyle name="好_Xl0000306" xfId="41118"/>
    <cellStyle name="好_三江08年底稿~~" xfId="41329"/>
    <cellStyle name="好_三江08年底稿~~ 2" xfId="23785"/>
    <cellStyle name="好_业务人员MAS销售报表&amp;相关公式" xfId="41344"/>
    <cellStyle name="好_业务人员MAS销售报表&amp;相关公式_2011年应收酬金总表(20120322)" xfId="41348"/>
    <cellStyle name="好_业务人员MAS销售报表&amp;相关公式_2011年应收酬金总表(20120322) 2" xfId="41349"/>
    <cellStyle name="好_业务人员MAS销售报表&amp;相关公式_2011年应收酬金总表(20120322)_2013年应收帐款余额明细" xfId="41350"/>
    <cellStyle name="好_业务人员MAS销售报表&amp;相关公式_2011年服务商酬金总表(201201029)" xfId="41345"/>
    <cellStyle name="好_业务人员MAS销售报表&amp;相关公式_2011年服务商酬金总表(201201029) 2" xfId="41346"/>
    <cellStyle name="好_业务人员MAS销售报表&amp;相关公式_2011年服务商酬金总表(201201029)_2013年应收帐款余额明细" xfId="41347"/>
    <cellStyle name="好_业务人员MAS销售报表&amp;相关公式_2012年应收酬金总表(20120618)" xfId="41351"/>
    <cellStyle name="好_业务人员MAS销售报表&amp;相关公式_2012年应收酬金总表(20120618) 2" xfId="41352"/>
    <cellStyle name="好_业务人员MAS销售报表&amp;相关公式_2012年应收酬金总表(20120618)_2013年应收帐款余额明细" xfId="41353"/>
    <cellStyle name="好_业务人员MAS销售报表&amp;相关公式_2012年应收酬金总表(20120920)" xfId="31356"/>
    <cellStyle name="好_业务人员MAS销售报表&amp;相关公式_2012年应收酬金总表(20120920) 2" xfId="28826"/>
    <cellStyle name="好_业务人员MAS销售报表&amp;相关公式_2012年应收酬金总表(20120920)_2013年应收帐款余额明细" xfId="6448"/>
    <cellStyle name="好_个人往来借款明细201107" xfId="41273"/>
    <cellStyle name="好_产品成本分析" xfId="33966"/>
    <cellStyle name="好_产品成本分析 2" xfId="32592"/>
    <cellStyle name="好_伊狮路-CHJ" xfId="41354"/>
    <cellStyle name="好_伊狮路-CHJ 2" xfId="35918"/>
    <cellStyle name="好_公司4" xfId="41291"/>
    <cellStyle name="好_公司4 2" xfId="41292"/>
    <cellStyle name="好_利润表 " xfId="1846"/>
    <cellStyle name="好_各部门费用明细表-10月" xfId="41274"/>
    <cellStyle name="好_各部门费用明细表-11月" xfId="41275"/>
    <cellStyle name="好_各部门费用明细表-12月" xfId="41276"/>
    <cellStyle name="好_各部门费用明细表-1月" xfId="41277"/>
    <cellStyle name="好_各部门费用明细表-2月" xfId="41278"/>
    <cellStyle name="好_各部门费用明细表-3月" xfId="34508"/>
    <cellStyle name="好_各部门费用明细表-4月" xfId="41279"/>
    <cellStyle name="好_各部门费用明细表-5月" xfId="28129"/>
    <cellStyle name="好_各部门费用明细表-6月" xfId="41280"/>
    <cellStyle name="好_各部门费用明细表-7月" xfId="41281"/>
    <cellStyle name="好_各部门费用明细表-8月" xfId="41282"/>
    <cellStyle name="好_各部门费用明细表-9月" xfId="41283"/>
    <cellStyle name="好_合并利润表 " xfId="41315"/>
    <cellStyle name="好_合并利润表  2" xfId="41316"/>
    <cellStyle name="好_合并明细" xfId="41317"/>
    <cellStyle name="好_品牌成本更新至9月" xfId="41325"/>
    <cellStyle name="好_商务合作部2012年1月份提成表" xfId="41330"/>
    <cellStyle name="好_商务合作部2012年1月份提成表 2" xfId="41331"/>
    <cellStyle name="好_商务合作部2012年1月份提成表_2013年应收帐款余额明细" xfId="41332"/>
    <cellStyle name="好_固定资产" xfId="41295"/>
    <cellStyle name="好_固定资产_1" xfId="41296"/>
    <cellStyle name="好_在建工程" xfId="41367"/>
    <cellStyle name="好_太安堂200906科目汇总表" xfId="41335"/>
    <cellStyle name="好_存货" xfId="41161"/>
    <cellStyle name="好_存货 2" xfId="41162"/>
    <cellStyle name="好_工作表 在 H: 年度计划-6部门 品管部" xfId="2804"/>
    <cellStyle name="好_工作表 在 H: 年度计划-6部门 品管部_2011年度预算费用（行政人事部）" xfId="41284"/>
    <cellStyle name="好_工作表 在 H: 年度计划-6部门 品管部_行政人事预算" xfId="41285"/>
    <cellStyle name="好_工作表 在 品管部" xfId="16121"/>
    <cellStyle name="好_工作表 在 品管部_2011年度预算费用（行政人事部）" xfId="41286"/>
    <cellStyle name="好_工作表 在 品管部_行政人事预算" xfId="41287"/>
    <cellStyle name="好_工作表 在 销售部" xfId="41288"/>
    <cellStyle name="好_工作表 在 销售部_2011年度预算费用（行政人事部）" xfId="41289"/>
    <cellStyle name="好_工作表 在 销售部_行政人事预算" xfId="41290"/>
    <cellStyle name="好_广东明珠本部底稿2007.12.31(潘)" xfId="41297"/>
    <cellStyle name="好_广东明珠本部底稿2007.12.31(潘) 2" xfId="41298"/>
    <cellStyle name="好_广阀2007年审计工作底稿（潘） 2007.12.31" xfId="41299"/>
    <cellStyle name="好_广阀2007年审计工作底稿（潘） 2007.12.31 2" xfId="41300"/>
    <cellStyle name="好_广阀2007年审计工作底稿（潘） 2007.12.31_08威华股份预填" xfId="41301"/>
    <cellStyle name="好_广阀2007年审计工作底稿（潘） 2007.12.31_08威华股份预填 2" xfId="41302"/>
    <cellStyle name="好_广阀2007年审计工作底稿（潘） 2007.12.31_A9-6-2" xfId="41303"/>
    <cellStyle name="好_广阀2007年审计工作底稿（潘） 2007.12.31_A9-6-2 2" xfId="41304"/>
    <cellStyle name="好_广阀2007年审计工作底稿（潘） 2007.12.31_所有者权益" xfId="41309"/>
    <cellStyle name="好_广阀2007年审计工作底稿（潘） 2007.12.31_所有者权益 2" xfId="41310"/>
    <cellStyle name="好_广阀2007年审计工作底稿（潘） 2007.12.31_收入成本底稿" xfId="41307"/>
    <cellStyle name="好_广阀2007年审计工作底稿（潘） 2007.12.31_收入成本底稿 2" xfId="41308"/>
    <cellStyle name="好_广阀2007年审计工作底稿（潘） 2007.12.31_采购2008" xfId="41305"/>
    <cellStyle name="好_广阀2007年审计工作底稿（潘） 2007.12.31_采购2008 2" xfId="41306"/>
    <cellStyle name="好_广阀2007年审计工作底稿（潘） 2007.12.31_销售2008" xfId="24313"/>
    <cellStyle name="好_广阀2007年审计工作底稿（潘） 2007.12.31_销售2008 2" xfId="41311"/>
    <cellStyle name="好_广阀调整分录汇总" xfId="41312"/>
    <cellStyle name="好_广阀调整分录汇总 2" xfId="41313"/>
    <cellStyle name="好_应交税费" xfId="41362"/>
    <cellStyle name="好_应交税费 2" xfId="41363"/>
    <cellStyle name="好_应收款余额新格式" xfId="41364"/>
    <cellStyle name="好_应收账款8月余额-账龄表" xfId="41365"/>
    <cellStyle name="好_所有者权益" xfId="41333"/>
    <cellStyle name="好_所有者权益变动表" xfId="41334"/>
    <cellStyle name="好_报分众3月份报表" xfId="41119"/>
    <cellStyle name="好_报分众3月份报表_2011年应收酬金总表(20120322)" xfId="41124"/>
    <cellStyle name="好_报分众3月份报表_2011年应收酬金总表(20120322) 2" xfId="41125"/>
    <cellStyle name="好_报分众3月份报表_2011年应收酬金总表(20120322)_2013年应收帐款余额明细" xfId="41126"/>
    <cellStyle name="好_报分众3月份报表_2011年度预算费用（行政人事部）" xfId="41120"/>
    <cellStyle name="好_报分众3月份报表_2011年服务商酬金总表(201201029)" xfId="41121"/>
    <cellStyle name="好_报分众3月份报表_2011年服务商酬金总表(201201029) 2" xfId="41122"/>
    <cellStyle name="好_报分众3月份报表_2011年服务商酬金总表(201201029)_2013年应收帐款余额明细" xfId="41123"/>
    <cellStyle name="好_报分众3月份报表_2012年应收酬金总表(20120618)" xfId="41127"/>
    <cellStyle name="好_报分众3月份报表_2012年应收酬金总表(20120618) 2" xfId="41128"/>
    <cellStyle name="好_报分众3月份报表_2012年应收酬金总表(20120618)_2013年应收帐款余额明细" xfId="41129"/>
    <cellStyle name="好_报分众3月份报表_2012年应收酬金总表(20120920)" xfId="41130"/>
    <cellStyle name="好_报分众3月份报表_2012年应收酬金总表(20120920) 2" xfId="41131"/>
    <cellStyle name="好_报分众3月份报表_2012年应收酬金总表(20120920)_2013年应收帐款余额明细" xfId="41132"/>
    <cellStyle name="好_报分众3月份报表_8月份客户返点及结算差异" xfId="41133"/>
    <cellStyle name="好_报分众3月份报表_各部门费用明细表-1月" xfId="41136"/>
    <cellStyle name="好_报分众3月份报表_行政人事预算" xfId="41137"/>
    <cellStyle name="好_报分众3月份报表_财务变动分析" xfId="41134"/>
    <cellStyle name="好_报分众3月份报表_财务变动分析 2" xfId="41135"/>
    <cellStyle name="好_报分众3月份报表_财务变动分析_2013年应收帐款余额明细" xfId="35903"/>
    <cellStyle name="好_昌泥-x" xfId="41156"/>
    <cellStyle name="好_昌泥-x 2" xfId="41157"/>
    <cellStyle name="好_昌泥建材1-9月底稿-stt~" xfId="41158"/>
    <cellStyle name="好_昌泥建材1-9月底稿-stt~ 2" xfId="41159"/>
    <cellStyle name="好_昌泥－林琳" xfId="41160"/>
    <cellStyle name="好_明珠集团－2007会计预提" xfId="41320"/>
    <cellStyle name="好_明珠集团－2007会计预提 2" xfId="41321"/>
    <cellStyle name="好_明珠集团－孔 2007年6月30日" xfId="41322"/>
    <cellStyle name="好_明珠集团－孔 2007年6月30日 2" xfId="41323"/>
    <cellStyle name="好_本部12月份重分类" xfId="41138"/>
    <cellStyle name="好_本部12月份重分类 2" xfId="41139"/>
    <cellStyle name="好_本部12月份重分类_08威华股份预填" xfId="41140"/>
    <cellStyle name="好_本部12月份重分类_08威华股份预填 2" xfId="41142"/>
    <cellStyle name="好_本部12月份重分类_A9-6-2" xfId="41143"/>
    <cellStyle name="好_本部12月份重分类_A9-6-2 2" xfId="41144"/>
    <cellStyle name="好_本部12月份重分类_所有者权益" xfId="41147"/>
    <cellStyle name="好_本部12月份重分类_所有者权益 2" xfId="41148"/>
    <cellStyle name="好_本部12月份重分类_收入成本底稿" xfId="41145"/>
    <cellStyle name="好_本部12月份重分类_收入成本底稿 2" xfId="41146"/>
    <cellStyle name="好_本部12月份重分类_采购2008" xfId="32871"/>
    <cellStyle name="好_本部12月份重分类_采购2008 2" xfId="7303"/>
    <cellStyle name="好_本部12月份重分类_销售2008" xfId="41149"/>
    <cellStyle name="好_本部12月份重分类_销售2008 2" xfId="41150"/>
    <cellStyle name="好_本部贸易函证控制表" xfId="41152"/>
    <cellStyle name="好_本部费用" xfId="25184"/>
    <cellStyle name="好_本部费用 2" xfId="41151"/>
    <cellStyle name="好_正中珠江审计工作底稿模板" xfId="33594"/>
    <cellStyle name="好_正中珠江审计工作底稿模板 2" xfId="41369"/>
    <cellStyle name="好_母公司合并明细" xfId="41324"/>
    <cellStyle name="好_清远威利邦2007年审底稿(潘)2007.12.31" xfId="9711"/>
    <cellStyle name="好_清远威利邦2007年审底稿(潘)2007.12.31 2" xfId="41326"/>
    <cellStyle name="好_清远威利邦待填-存货、收入、成本类" xfId="41327"/>
    <cellStyle name="好_清远威利邦待填-存货、收入、成本类 2" xfId="41328"/>
    <cellStyle name="好_湖北威利邦工作底稿(潘)2007.12.31" xfId="41318"/>
    <cellStyle name="好_湖北威利邦工作底稿(潘)2007.12.31 2" xfId="41319"/>
    <cellStyle name="好_玄讯开票与收款情况201507" xfId="41339"/>
    <cellStyle name="好_珠玑纸业-林琳" xfId="30082"/>
    <cellStyle name="好_珠玑纸业-林琳 2" xfId="19070"/>
    <cellStyle name="好_翼讯合同应收款明细" xfId="41355"/>
    <cellStyle name="好_翼讯合同应收款明细_2013年应收帐款余额明细" xfId="41356"/>
    <cellStyle name="好_翼讯客户应收款情况表" xfId="41357"/>
    <cellStyle name="好_翼讯收款与合同情况" xfId="41358"/>
    <cellStyle name="好_药业2007.12-孔" xfId="41342"/>
    <cellStyle name="好_药业2007.12-孔 2" xfId="41343"/>
    <cellStyle name="好_行政人事预算" xfId="41314"/>
    <cellStyle name="好_调整分录" xfId="41336"/>
    <cellStyle name="好_调整分录 2" xfId="41337"/>
    <cellStyle name="好_调整分录 3" xfId="41338"/>
    <cellStyle name="好_财务变动分析" xfId="41153"/>
    <cellStyle name="好_财务变动分析 2" xfId="41154"/>
    <cellStyle name="好_财务变动分析_2013年应收帐款余额明细" xfId="41155"/>
    <cellStyle name="好_购销合同-半成品-锆业" xfId="41293"/>
    <cellStyle name="好_购销合同-半成品-锆业 2" xfId="41294"/>
    <cellStyle name="好_费用明细201001" xfId="41165"/>
    <cellStyle name="好_费用明细201001_2011年应收酬金总表(20120322)" xfId="41169"/>
    <cellStyle name="好_费用明细201001_2011年应收酬金总表(20120322) 2" xfId="41170"/>
    <cellStyle name="好_费用明细201001_2011年应收酬金总表(20120322)_2013年应收帐款余额明细" xfId="41171"/>
    <cellStyle name="好_费用明细201001_2011年服务商酬金总表(201201029)" xfId="41166"/>
    <cellStyle name="好_费用明细201001_2011年服务商酬金总表(201201029) 2" xfId="41167"/>
    <cellStyle name="好_费用明细201001_2011年服务商酬金总表(201201029)_2013年应收帐款余额明细" xfId="41168"/>
    <cellStyle name="好_费用明细201001_2012年应收酬金总表(20120618)" xfId="41172"/>
    <cellStyle name="好_费用明细201001_2012年应收酬金总表(20120618) 2" xfId="41173"/>
    <cellStyle name="好_费用明细201001_2012年应收酬金总表(20120618)_2013年应收帐款余额明细" xfId="41174"/>
    <cellStyle name="好_费用明细201001_2012年应收酬金总表(20120920)" xfId="41175"/>
    <cellStyle name="好_费用明细201001_2012年应收酬金总表(20120920) 2" xfId="41176"/>
    <cellStyle name="好_费用明细201001_2012年应收酬金总表(20120920)_2013年应收帐款余额明细" xfId="41177"/>
    <cellStyle name="好_费用明细201002" xfId="41178"/>
    <cellStyle name="好_费用明细201002_2011年应收酬金总表(20120322)" xfId="41182"/>
    <cellStyle name="好_费用明细201002_2011年应收酬金总表(20120322) 2" xfId="41183"/>
    <cellStyle name="好_费用明细201002_2011年应收酬金总表(20120322)_2013年应收帐款余额明细" xfId="16414"/>
    <cellStyle name="好_费用明细201002_2011年服务商酬金总表(201201029)" xfId="41179"/>
    <cellStyle name="好_费用明细201002_2011年服务商酬金总表(201201029) 2" xfId="41180"/>
    <cellStyle name="好_费用明细201002_2011年服务商酬金总表(201201029)_2013年应收帐款余额明细" xfId="41181"/>
    <cellStyle name="好_费用明细201002_2012年应收酬金总表(20120618)" xfId="41184"/>
    <cellStyle name="好_费用明细201002_2012年应收酬金总表(20120618) 2" xfId="41185"/>
    <cellStyle name="好_费用明细201002_2012年应收酬金总表(20120618)_2013年应收帐款余额明细" xfId="41186"/>
    <cellStyle name="好_费用明细201002_2012年应收酬金总表(20120920)" xfId="41187"/>
    <cellStyle name="好_费用明细201002_2012年应收酬金总表(20120920) 2" xfId="41188"/>
    <cellStyle name="好_费用明细201002_2012年应收酬金总表(20120920)_2013年应收帐款余额明细" xfId="41189"/>
    <cellStyle name="好_费用明细201003" xfId="41190"/>
    <cellStyle name="好_费用明细201003_2011年应收酬金总表(20120322)" xfId="41193"/>
    <cellStyle name="好_费用明细201003_2011年应收酬金总表(20120322) 2" xfId="7465"/>
    <cellStyle name="好_费用明细201003_2011年应收酬金总表(20120322)_2013年应收帐款余额明细" xfId="41194"/>
    <cellStyle name="好_费用明细201003_2011年服务商酬金总表(201201029)" xfId="41191"/>
    <cellStyle name="好_费用明细201003_2011年服务商酬金总表(201201029) 2" xfId="41192"/>
    <cellStyle name="好_费用明细201003_2011年服务商酬金总表(201201029)_2013年应收帐款余额明细" xfId="28533"/>
    <cellStyle name="好_费用明细201003_2012年应收酬金总表(20120618)" xfId="41195"/>
    <cellStyle name="好_费用明细201003_2012年应收酬金总表(20120618) 2" xfId="41196"/>
    <cellStyle name="好_费用明细201003_2012年应收酬金总表(20120618)_2013年应收帐款余额明细" xfId="10079"/>
    <cellStyle name="好_费用明细201003_2012年应收酬金总表(20120920)" xfId="41197"/>
    <cellStyle name="好_费用明细201003_2012年应收酬金总表(20120920) 2" xfId="41198"/>
    <cellStyle name="好_费用明细201003_2012年应收酬金总表(20120920)_2013年应收帐款余额明细" xfId="41199"/>
    <cellStyle name="好_费用明细201004" xfId="41200"/>
    <cellStyle name="好_费用明细201004_2011年应收酬金总表(20120322)" xfId="41204"/>
    <cellStyle name="好_费用明细201004_2011年应收酬金总表(20120322) 2" xfId="41205"/>
    <cellStyle name="好_费用明细201004_2011年应收酬金总表(20120322)_2013年应收帐款余额明细" xfId="41206"/>
    <cellStyle name="好_费用明细201004_2011年服务商酬金总表(201201029)" xfId="41201"/>
    <cellStyle name="好_费用明细201004_2011年服务商酬金总表(201201029) 2" xfId="41202"/>
    <cellStyle name="好_费用明细201004_2011年服务商酬金总表(201201029)_2013年应收帐款余额明细" xfId="41203"/>
    <cellStyle name="好_费用明细201004_2012年应收酬金总表(20120618)" xfId="19884"/>
    <cellStyle name="好_费用明细201004_2012年应收酬金总表(20120618) 2" xfId="10019"/>
    <cellStyle name="好_费用明细201004_2012年应收酬金总表(20120618)_2013年应收帐款余额明细" xfId="41207"/>
    <cellStyle name="好_费用明细201004_2012年应收酬金总表(20120920)" xfId="41208"/>
    <cellStyle name="好_费用明细201004_2012年应收酬金总表(20120920) 2" xfId="41209"/>
    <cellStyle name="好_费用明细201004_2012年应收酬金总表(20120920)_2013年应收帐款余额明细" xfId="41210"/>
    <cellStyle name="好_费用明细201004--公共费用分摊至部门" xfId="41211"/>
    <cellStyle name="好_费用明细201004--公共费用分摊至部门_2011年应收酬金总表(20120322)" xfId="41215"/>
    <cellStyle name="好_费用明细201004--公共费用分摊至部门_2011年应收酬金总表(20120322) 2" xfId="41216"/>
    <cellStyle name="好_费用明细201004--公共费用分摊至部门_2011年应收酬金总表(20120322)_2013年应收帐款余额明细" xfId="27364"/>
    <cellStyle name="好_费用明细201004--公共费用分摊至部门_2011年服务商酬金总表(201201029)" xfId="41212"/>
    <cellStyle name="好_费用明细201004--公共费用分摊至部门_2011年服务商酬金总表(201201029) 2" xfId="41213"/>
    <cellStyle name="好_费用明细201004--公共费用分摊至部门_2011年服务商酬金总表(201201029)_2013年应收帐款余额明细" xfId="41214"/>
    <cellStyle name="好_费用明细201004--公共费用分摊至部门_2012年应收酬金总表(20120618)" xfId="41217"/>
    <cellStyle name="好_费用明细201004--公共费用分摊至部门_2012年应收酬金总表(20120618) 2" xfId="41218"/>
    <cellStyle name="好_费用明细201004--公共费用分摊至部门_2012年应收酬金总表(20120618)_2013年应收帐款余额明细" xfId="41219"/>
    <cellStyle name="好_费用明细201004--公共费用分摊至部门_2012年应收酬金总表(20120920)" xfId="41220"/>
    <cellStyle name="好_费用明细201004--公共费用分摊至部门_2012年应收酬金总表(20120920) 2" xfId="41221"/>
    <cellStyle name="好_费用明细201004--公共费用分摊至部门_2012年应收酬金总表(20120920)_2013年应收帐款余额明细" xfId="41222"/>
    <cellStyle name="好_费用明细201005" xfId="6135"/>
    <cellStyle name="好_费用明细201005_2011年应收酬金总表(20120322)" xfId="16541"/>
    <cellStyle name="好_费用明细201005_2011年应收酬金总表(20120322) 2" xfId="41225"/>
    <cellStyle name="好_费用明细201005_2011年应收酬金总表(20120322)_2013年应收帐款余额明细" xfId="41226"/>
    <cellStyle name="好_费用明细201005_2011年服务商酬金总表(201201029)" xfId="41223"/>
    <cellStyle name="好_费用明细201005_2011年服务商酬金总表(201201029) 2" xfId="41224"/>
    <cellStyle name="好_费用明细201005_2011年服务商酬金总表(201201029)_2013年应收帐款余额明细" xfId="35180"/>
    <cellStyle name="好_费用明细201005_2012年应收酬金总表(20120618)" xfId="41227"/>
    <cellStyle name="好_费用明细201005_2012年应收酬金总表(20120618) 2" xfId="13933"/>
    <cellStyle name="好_费用明细201005_2012年应收酬金总表(20120618)_2013年应收帐款余额明细" xfId="41228"/>
    <cellStyle name="好_费用明细201005_2012年应收酬金总表(20120920)" xfId="41229"/>
    <cellStyle name="好_费用明细201005_2012年应收酬金总表(20120920) 2" xfId="41230"/>
    <cellStyle name="好_费用明细201005_2012年应收酬金总表(20120920)_2013年应收帐款余额明细" xfId="41231"/>
    <cellStyle name="好_费用明细201006" xfId="6031"/>
    <cellStyle name="好_费用明细201006_2011年应收酬金总表(20120322)" xfId="41235"/>
    <cellStyle name="好_费用明细201006_2011年应收酬金总表(20120322) 2" xfId="41236"/>
    <cellStyle name="好_费用明细201006_2011年应收酬金总表(20120322)_2013年应收帐款余额明细" xfId="41237"/>
    <cellStyle name="好_费用明细201006_2011年服务商酬金总表(201201029)" xfId="41232"/>
    <cellStyle name="好_费用明细201006_2011年服务商酬金总表(201201029) 2" xfId="41233"/>
    <cellStyle name="好_费用明细201006_2011年服务商酬金总表(201201029)_2013年应收帐款余额明细" xfId="41234"/>
    <cellStyle name="好_费用明细201006_2012年应收酬金总表(20120618)" xfId="41238"/>
    <cellStyle name="好_费用明细201006_2012年应收酬金总表(20120618) 2" xfId="41239"/>
    <cellStyle name="好_费用明细201006_2012年应收酬金总表(20120618)_2013年应收帐款余额明细" xfId="41240"/>
    <cellStyle name="好_费用明细201006_2012年应收酬金总表(20120920)" xfId="41241"/>
    <cellStyle name="好_费用明细201006_2012年应收酬金总表(20120920) 2" xfId="41242"/>
    <cellStyle name="好_费用明细201006_2012年应收酬金总表(20120920)_2013年应收帐款余额明细" xfId="41243"/>
    <cellStyle name="好_费用明细201007" xfId="41244"/>
    <cellStyle name="好_费用明细201007_2011年应收酬金总表(20120322)" xfId="13309"/>
    <cellStyle name="好_费用明细201007_2011年应收酬金总表(20120322) 2" xfId="41248"/>
    <cellStyle name="好_费用明细201007_2011年应收酬金总表(20120322)_2013年应收帐款余额明细" xfId="41249"/>
    <cellStyle name="好_费用明细201007_2011年服务商酬金总表(201201029)" xfId="41246"/>
    <cellStyle name="好_费用明细201007_2011年服务商酬金总表(201201029) 2" xfId="41247"/>
    <cellStyle name="好_费用明细201007_2011年服务商酬金总表(201201029)_2013年应收帐款余额明细" xfId="30408"/>
    <cellStyle name="好_费用明细201007_2012年应收酬金总表(20120618)" xfId="41250"/>
    <cellStyle name="好_费用明细201007_2012年应收酬金总表(20120618) 2" xfId="41251"/>
    <cellStyle name="好_费用明细201007_2012年应收酬金总表(20120618)_2013年应收帐款余额明细" xfId="41252"/>
    <cellStyle name="好_费用明细201007_2012年应收酬金总表(20120920)" xfId="41253"/>
    <cellStyle name="好_费用明细201007_2012年应收酬金总表(20120920) 2" xfId="41254"/>
    <cellStyle name="好_费用明细201007_2012年应收酬金总表(20120920)_2013年应收帐款余额明细" xfId="41255"/>
    <cellStyle name="好_费用明细201008" xfId="41256"/>
    <cellStyle name="好_费用明细201008_2011年应收酬金总表(20120322)" xfId="12712"/>
    <cellStyle name="好_费用明细201008_2011年应收酬金总表(20120322) 2" xfId="41258"/>
    <cellStyle name="好_费用明细201008_2011年应收酬金总表(20120322)_2013年应收帐款余额明细" xfId="41259"/>
    <cellStyle name="好_费用明细201008_2011年服务商酬金总表(201201029)" xfId="22009"/>
    <cellStyle name="好_费用明细201008_2011年服务商酬金总表(201201029) 2" xfId="22011"/>
    <cellStyle name="好_费用明细201008_2011年服务商酬金总表(201201029)_2013年应收帐款余额明细" xfId="41257"/>
    <cellStyle name="好_费用明细201008_2012年应收酬金总表(20120618)" xfId="41260"/>
    <cellStyle name="好_费用明细201008_2012年应收酬金总表(20120618) 2" xfId="21269"/>
    <cellStyle name="好_费用明细201008_2012年应收酬金总表(20120618)_2013年应收帐款余额明细" xfId="25094"/>
    <cellStyle name="好_费用明细201008_2012年应收酬金总表(20120920)" xfId="41261"/>
    <cellStyle name="好_费用明细201008_2012年应收酬金总表(20120920) 2" xfId="41262"/>
    <cellStyle name="好_费用明细201008_2012年应收酬金总表(20120920)_2013年应收帐款余额明细" xfId="8704"/>
    <cellStyle name="好_费用明细201009" xfId="41263"/>
    <cellStyle name="好_费用明细201010" xfId="6134"/>
    <cellStyle name="好_费用明细201011" xfId="6030"/>
    <cellStyle name="好_费用明细201012" xfId="41245"/>
    <cellStyle name="好_费用明细201101" xfId="41264"/>
    <cellStyle name="好_费用明细201102" xfId="41265"/>
    <cellStyle name="好_费用明细201103" xfId="41266"/>
    <cellStyle name="好_费用明细201104" xfId="41267"/>
    <cellStyle name="好_费用明细201105" xfId="41268"/>
    <cellStyle name="好_费用明细201106" xfId="14740"/>
    <cellStyle name="好_费用明细201107" xfId="41270"/>
    <cellStyle name="好_费用明细201108" xfId="41272"/>
    <cellStyle name="好_费用明细201109" xfId="23105"/>
    <cellStyle name="好_费用明细201110" xfId="41269"/>
    <cellStyle name="好_费用明细201111" xfId="14739"/>
    <cellStyle name="好_费用明细201112" xfId="41271"/>
    <cellStyle name="好_运营商帐单－2" xfId="41366"/>
    <cellStyle name="好_银溪" xfId="41361"/>
    <cellStyle name="好_银铃经贸08底稿" xfId="41359"/>
    <cellStyle name="好_银铃经贸08底稿 2" xfId="41360"/>
    <cellStyle name="好_长珠兴调整分录" xfId="36629"/>
    <cellStyle name="好_长珠兴调整分录 2" xfId="36631"/>
    <cellStyle name="好_长越调整分录" xfId="41368"/>
    <cellStyle name="好_长越调整分录 2" xfId="21984"/>
    <cellStyle name="好_阳春速生林2007年度审计底稿(潘) 2007.12.31" xfId="41340"/>
    <cellStyle name="好_阳春速生林2007年度审计底稿(潘) 2007.12.31 2" xfId="41341"/>
    <cellStyle name="好_非经常性损益" xfId="25705"/>
    <cellStyle name="好_非经常性损益 2" xfId="41163"/>
    <cellStyle name="宋体繁体潒慭n_x0002_" xfId="44883"/>
    <cellStyle name="宋体繁体潒慭n_x0002_ 2" xfId="44884"/>
    <cellStyle name="宋体繁体潒慭n_x0002_ 2 2" xfId="44885"/>
    <cellStyle name="宋体繁体潒慭n_x0002_ 2 2 2" xfId="1153"/>
    <cellStyle name="宋体繁体潒慭n_x0002_ 2 2 2 2" xfId="44886"/>
    <cellStyle name="宋体繁体潒慭n_x0002_ 2 2 3" xfId="44887"/>
    <cellStyle name="宋体繁体潒慭n_x0002_ 2 3" xfId="44888"/>
    <cellStyle name="宋体繁体潒慭n_x0002_ 2 3 2" xfId="17163"/>
    <cellStyle name="宋体繁体潒慭n_x0002_ 2 4" xfId="44889"/>
    <cellStyle name="宋体繁体潒慭n_x0002_ 3" xfId="44890"/>
    <cellStyle name="宋体繁体潒慭n_x0002_ 3 2" xfId="44891"/>
    <cellStyle name="宋体繁体潒慭n_x0002_ 3 2 2" xfId="44892"/>
    <cellStyle name="宋体繁体潒慭n_x0002_ 3 3" xfId="44893"/>
    <cellStyle name="宋体繁体潒慭n_x0002_ 4" xfId="44894"/>
    <cellStyle name="宋体繁体潒慭n_x0002_ 4 2" xfId="44895"/>
    <cellStyle name="宋体繁体潒慭n_x0002_ 5" xfId="44896"/>
    <cellStyle name="宋体繁体潒慭n_x0002_ 6" xfId="44897"/>
    <cellStyle name="宋体繁体潒慭n_x0002_ 7" xfId="44898"/>
    <cellStyle name="审计调整分录" xfId="44706"/>
    <cellStyle name="审计调整分录 2" xfId="44707"/>
    <cellStyle name="审计调整分录 3" xfId="44708"/>
    <cellStyle name="寘嬫愗傝 [0.00]_PRODUCT DETAIL Q1" xfId="365"/>
    <cellStyle name="寘嬫愗傝_PRODUCT DETAIL Q1" xfId="366"/>
    <cellStyle name="寥碟徽_95" xfId="42238"/>
    <cellStyle name="峞楩 [0]_95" xfId="44907"/>
    <cellStyle name="峞楩_95" xfId="44908"/>
    <cellStyle name="崔矾" xfId="40935"/>
    <cellStyle name="崔矾 2" xfId="6146"/>
    <cellStyle name="巍葆 [0]_95" xfId="44905"/>
    <cellStyle name="巍葆_95" xfId="44906"/>
    <cellStyle name="差 10" xfId="36063"/>
    <cellStyle name="差 10 2" xfId="36064"/>
    <cellStyle name="差 11" xfId="36065"/>
    <cellStyle name="差 11 2" xfId="36066"/>
    <cellStyle name="差 12" xfId="36067"/>
    <cellStyle name="差 13" xfId="36068"/>
    <cellStyle name="差 14" xfId="36069"/>
    <cellStyle name="差 2" xfId="240"/>
    <cellStyle name="差 2 2" xfId="36071"/>
    <cellStyle name="差 2 2 2" xfId="36072"/>
    <cellStyle name="差 2 2 2 2" xfId="36073"/>
    <cellStyle name="差 2 2 2 3" xfId="36074"/>
    <cellStyle name="差 2 2 3" xfId="36075"/>
    <cellStyle name="差 2 2 3 2" xfId="36076"/>
    <cellStyle name="差 2 2 3 3" xfId="36077"/>
    <cellStyle name="差 2 2 4" xfId="36078"/>
    <cellStyle name="差 2 2 5" xfId="36079"/>
    <cellStyle name="差 2 3" xfId="36080"/>
    <cellStyle name="差 2 3 2" xfId="36081"/>
    <cellStyle name="差 2 3 3" xfId="36082"/>
    <cellStyle name="差 2 4" xfId="36083"/>
    <cellStyle name="差 2 4 2" xfId="36084"/>
    <cellStyle name="差 2 5" xfId="36085"/>
    <cellStyle name="差 2 6" xfId="14198"/>
    <cellStyle name="差 2 7" xfId="34487"/>
    <cellStyle name="差 2 8" xfId="36086"/>
    <cellStyle name="差 2 9" xfId="36070"/>
    <cellStyle name="差 3" xfId="241"/>
    <cellStyle name="差 3 2" xfId="36089"/>
    <cellStyle name="差 3 2 2" xfId="36090"/>
    <cellStyle name="差 3 2 3" xfId="36091"/>
    <cellStyle name="差 3 3" xfId="36092"/>
    <cellStyle name="差 3 4" xfId="36093"/>
    <cellStyle name="差 3 5" xfId="36094"/>
    <cellStyle name="差 3 6" xfId="36087"/>
    <cellStyle name="差 4" xfId="242"/>
    <cellStyle name="差 4 2" xfId="11707"/>
    <cellStyle name="差 4 2 2" xfId="36095"/>
    <cellStyle name="差 4 3" xfId="36096"/>
    <cellStyle name="差 4 4" xfId="36097"/>
    <cellStyle name="差 4 5" xfId="15672"/>
    <cellStyle name="差 5" xfId="243"/>
    <cellStyle name="差 5 2" xfId="15682"/>
    <cellStyle name="差 5 2 2" xfId="36098"/>
    <cellStyle name="差 5 3" xfId="36099"/>
    <cellStyle name="差 5 4" xfId="15678"/>
    <cellStyle name="差 6" xfId="244"/>
    <cellStyle name="差 6 2" xfId="36100"/>
    <cellStyle name="差 6 3" xfId="15686"/>
    <cellStyle name="差 7" xfId="36101"/>
    <cellStyle name="差 7 2" xfId="36102"/>
    <cellStyle name="差 8" xfId="36103"/>
    <cellStyle name="差 9" xfId="36104"/>
    <cellStyle name="差_07年明珠企业预填" xfId="15622"/>
    <cellStyle name="差_07年明珠企业预填 2" xfId="15628"/>
    <cellStyle name="差_08年审企业预填表-药业" xfId="36105"/>
    <cellStyle name="差_08年审企业预填表-药业 2" xfId="36106"/>
    <cellStyle name="差_2.1预估含税收入" xfId="36107"/>
    <cellStyle name="差_2.5即信预付费预估含税收入对应成本与原开票预估成本差异" xfId="36108"/>
    <cellStyle name="差_2.5即信预付费预估含税收入对应成本与原开票预估成本差异_2.1预估含税收入" xfId="36109"/>
    <cellStyle name="差_2006明珠－收入成本" xfId="36110"/>
    <cellStyle name="差_2006明珠－收入成本 2" xfId="36111"/>
    <cellStyle name="差_2007年未调整数" xfId="36114"/>
    <cellStyle name="差_2007年矿粉收入.成本" xfId="36112"/>
    <cellStyle name="差_2007年矿粉收入.成本 2" xfId="36113"/>
    <cellStyle name="差_2007新旧差异" xfId="8932"/>
    <cellStyle name="差_200906科目汇总表" xfId="36115"/>
    <cellStyle name="差_2010-6根据EY调整底稿" xfId="36116"/>
    <cellStyle name="差_2010-6根据EY调整底稿 2" xfId="36117"/>
    <cellStyle name="差_2010-6根据EY调整底稿 3" xfId="36118"/>
    <cellStyle name="差_2010年费用预算--财务部" xfId="15911"/>
    <cellStyle name="差_2010年费用预算--财务部_2011年应收酬金总表(20120322)" xfId="36122"/>
    <cellStyle name="差_2010年费用预算--财务部_2011年应收酬金总表(20120322) 2" xfId="36123"/>
    <cellStyle name="差_2010年费用预算--财务部_2011年应收酬金总表(20120322)_2013年应收帐款余额明细" xfId="36124"/>
    <cellStyle name="差_2010年费用预算--财务部_2011年度预算费用（行政人事部）" xfId="819"/>
    <cellStyle name="差_2010年费用预算--财务部_2011年服务商酬金总表(201201029)" xfId="36119"/>
    <cellStyle name="差_2010年费用预算--财务部_2011年服务商酬金总表(201201029) 2" xfId="36120"/>
    <cellStyle name="差_2010年费用预算--财务部_2011年服务商酬金总表(201201029)_2013年应收帐款余额明细" xfId="36121"/>
    <cellStyle name="差_2010年费用预算--财务部_2012年应收酬金总表(20120618)" xfId="36125"/>
    <cellStyle name="差_2010年费用预算--财务部_2012年应收酬金总表(20120618) 2" xfId="36126"/>
    <cellStyle name="差_2010年费用预算--财务部_2012年应收酬金总表(20120618)_2013年应收帐款余额明细" xfId="36127"/>
    <cellStyle name="差_2010年费用预算--财务部_2012年应收酬金总表(20120920)" xfId="33035"/>
    <cellStyle name="差_2010年费用预算--财务部_2012年应收酬金总表(20120920) 2" xfId="36128"/>
    <cellStyle name="差_2010年费用预算--财务部_2012年应收酬金总表(20120920)_2013年应收帐款余额明细" xfId="23882"/>
    <cellStyle name="差_2010年费用预算--财务部_各部门费用明细表-1月" xfId="36129"/>
    <cellStyle name="差_2010年费用预算--财务部_行政人事预算" xfId="36130"/>
    <cellStyle name="差_2011年应收酬金总表(20120322)" xfId="36137"/>
    <cellStyle name="差_2011年应收酬金总表(20120322) 2" xfId="36138"/>
    <cellStyle name="差_2011年应收酬金总表(20120322)_2013年应收帐款余额明细" xfId="36139"/>
    <cellStyle name="差_2011年度预算费用（行政人事部）" xfId="36131"/>
    <cellStyle name="差_2011年服务商酬金总表(201201029)" xfId="36132"/>
    <cellStyle name="差_2011年服务商酬金总表(201201029) 2" xfId="36133"/>
    <cellStyle name="差_2011年服务商酬金总表(201201029)_2013年应收帐款余额明细" xfId="36134"/>
    <cellStyle name="差_2012年5月份住房公积金明细" xfId="36140"/>
    <cellStyle name="差_2012年5月份住房公积金明细_2月工资表" xfId="36141"/>
    <cellStyle name="差_2012年5月份住房公积金明细_3月工资表" xfId="36142"/>
    <cellStyle name="差_2012年应收酬金总表(20120618)" xfId="36147"/>
    <cellStyle name="差_2012年应收酬金总表(20120618) 2" xfId="36148"/>
    <cellStyle name="差_2012年应收酬金总表(20120618)_2013年应收帐款余额明细" xfId="36149"/>
    <cellStyle name="差_2012年应收酬金总表(20120920)" xfId="36150"/>
    <cellStyle name="差_2012年应收酬金总表(20120920) 2" xfId="36151"/>
    <cellStyle name="差_2012年应收酬金总表(20120920)_2013年应收帐款余额明细" xfId="36152"/>
    <cellStyle name="差_2012年服务商应收酬金总表(20121029)" xfId="36143"/>
    <cellStyle name="差_2012年服务商应收酬金总表(20121029) 2" xfId="36144"/>
    <cellStyle name="差_2012年服务商应收酬金总表(20121029)_2013年应收帐款余额明细" xfId="32219"/>
    <cellStyle name="差_2012年服务商应收酬金总表(20130122)" xfId="36145"/>
    <cellStyle name="差_2012年服务商应收酬金总表(20130122) 2" xfId="36146"/>
    <cellStyle name="差_2012年服务商应收酬金总表(20130122)_2013年应收帐款余额明细" xfId="9000"/>
    <cellStyle name="差_2012社保缴纳-201204" xfId="36153"/>
    <cellStyle name="差_2012社保缴纳-201204_2月工资表" xfId="36154"/>
    <cellStyle name="差_2012社保缴纳-201204_3月工资表" xfId="21890"/>
    <cellStyle name="差_2013年应收帐款余额明细" xfId="36155"/>
    <cellStyle name="差_2015年10月报表" xfId="36156"/>
    <cellStyle name="差_7.2结转实施成本" xfId="36157"/>
    <cellStyle name="差_7.2结转实施成本_2.1预估含税收入" xfId="36158"/>
    <cellStyle name="差_8月份客户返点及结算差异" xfId="36159"/>
    <cellStyle name="差_A4-1" xfId="36160"/>
    <cellStyle name="差_A4-1 2" xfId="36161"/>
    <cellStyle name="差_A8-1" xfId="36162"/>
    <cellStyle name="差_A8-1 2" xfId="36163"/>
    <cellStyle name="差_A类正中珠江审计工作底稿模板" xfId="36164"/>
    <cellStyle name="差_A类正中珠江审计工作底稿模板 2" xfId="36165"/>
    <cellStyle name="差_C01-固定资产" xfId="36166"/>
    <cellStyle name="差_C01-固定资产 2" xfId="36167"/>
    <cellStyle name="差_C04-在建工程" xfId="36168"/>
    <cellStyle name="差_C1-3" xfId="36169"/>
    <cellStyle name="差_C1-3 2" xfId="36170"/>
    <cellStyle name="差_D01-无形资产" xfId="36171"/>
    <cellStyle name="差_F06-应付职工薪酬" xfId="36172"/>
    <cellStyle name="差_F类正中珠江审计工作底稿模板" xfId="30114"/>
    <cellStyle name="差_F类正中珠江审计工作底稿模板 2" xfId="31647"/>
    <cellStyle name="差_I03-销售费用" xfId="36173"/>
    <cellStyle name="差_I07-管理费用" xfId="36174"/>
    <cellStyle name="差_I08-财务费用" xfId="36175"/>
    <cellStyle name="差_I1-0" xfId="36176"/>
    <cellStyle name="差_I类正中珠江审计工作底稿模板" xfId="36179"/>
    <cellStyle name="差_I类正中珠江审计工作底稿模板 2" xfId="36181"/>
    <cellStyle name="差_Sheet1" xfId="36183"/>
    <cellStyle name="差_Sheet1 2" xfId="36184"/>
    <cellStyle name="差_Sheet1 2 2" xfId="36185"/>
    <cellStyle name="差_Sheet1 3" xfId="36186"/>
    <cellStyle name="差_Sheet1_1" xfId="36187"/>
    <cellStyle name="差_Sheet1_2" xfId="36188"/>
    <cellStyle name="差_Sheet2" xfId="36189"/>
    <cellStyle name="差_Sheet2 2" xfId="36190"/>
    <cellStyle name="差_Sheet2 3" xfId="36191"/>
    <cellStyle name="差_Xl0000225" xfId="30742"/>
    <cellStyle name="差_Xl0000225 2" xfId="9979"/>
    <cellStyle name="差_Xl0000225_2013年应收帐款余额明细" xfId="36192"/>
    <cellStyle name="差_Xl0000306" xfId="36193"/>
    <cellStyle name="差_三江08年底稿~~" xfId="36423"/>
    <cellStyle name="差_三江08年底稿~~ 2" xfId="36424"/>
    <cellStyle name="差_业务人员MAS销售报表&amp;相关公式" xfId="36437"/>
    <cellStyle name="差_业务人员MAS销售报表&amp;相关公式_2011年应收酬金总表(20120322)" xfId="17271"/>
    <cellStyle name="差_业务人员MAS销售报表&amp;相关公式_2011年应收酬金总表(20120322) 2" xfId="28114"/>
    <cellStyle name="差_业务人员MAS销售报表&amp;相关公式_2011年应收酬金总表(20120322)_2013年应收帐款余额明细" xfId="33568"/>
    <cellStyle name="差_业务人员MAS销售报表&amp;相关公式_2011年服务商酬金总表(201201029)" xfId="36438"/>
    <cellStyle name="差_业务人员MAS销售报表&amp;相关公式_2011年服务商酬金总表(201201029) 2" xfId="36439"/>
    <cellStyle name="差_业务人员MAS销售报表&amp;相关公式_2011年服务商酬金总表(201201029)_2013年应收帐款余额明细" xfId="36440"/>
    <cellStyle name="差_业务人员MAS销售报表&amp;相关公式_2012年应收酬金总表(20120618)" xfId="36441"/>
    <cellStyle name="差_业务人员MAS销售报表&amp;相关公式_2012年应收酬金总表(20120618) 2" xfId="36442"/>
    <cellStyle name="差_业务人员MAS销售报表&amp;相关公式_2012年应收酬金总表(20120618)_2013年应收帐款余额明细" xfId="36443"/>
    <cellStyle name="差_业务人员MAS销售报表&amp;相关公式_2012年应收酬金总表(20120920)" xfId="36444"/>
    <cellStyle name="差_业务人员MAS销售报表&amp;相关公式_2012年应收酬金总表(20120920) 2" xfId="36445"/>
    <cellStyle name="差_业务人员MAS销售报表&amp;相关公式_2012年应收酬金总表(20120920)_2013年应收帐款余额明细" xfId="36446"/>
    <cellStyle name="差_个人往来借款明细201107" xfId="36363"/>
    <cellStyle name="差_产品成本分析" xfId="36229"/>
    <cellStyle name="差_产品成本分析 2" xfId="36230"/>
    <cellStyle name="差_伊狮路-CHJ" xfId="36447"/>
    <cellStyle name="差_伊狮路-CHJ 2" xfId="28686"/>
    <cellStyle name="差_公司4" xfId="36384"/>
    <cellStyle name="差_公司4 2" xfId="36385"/>
    <cellStyle name="差_利润表 " xfId="36413"/>
    <cellStyle name="差_各部门费用明细表-10月" xfId="36364"/>
    <cellStyle name="差_各部门费用明细表-11月" xfId="36365"/>
    <cellStyle name="差_各部门费用明细表-12月" xfId="36366"/>
    <cellStyle name="差_各部门费用明细表-1月" xfId="36367"/>
    <cellStyle name="差_各部门费用明细表-2月" xfId="21733"/>
    <cellStyle name="差_各部门费用明细表-3月" xfId="36368"/>
    <cellStyle name="差_各部门费用明细表-4月" xfId="36369"/>
    <cellStyle name="差_各部门费用明细表-5月" xfId="36370"/>
    <cellStyle name="差_各部门费用明细表-6月" xfId="36371"/>
    <cellStyle name="差_各部门费用明细表-7月" xfId="36372"/>
    <cellStyle name="差_各部门费用明细表-8月" xfId="18277"/>
    <cellStyle name="差_各部门费用明细表-9月" xfId="36373"/>
    <cellStyle name="差_合并利润表 " xfId="36408"/>
    <cellStyle name="差_合并利润表  2" xfId="36409"/>
    <cellStyle name="差_合并明细" xfId="36410"/>
    <cellStyle name="差_商务合作部2012年1月份提成表" xfId="36425"/>
    <cellStyle name="差_商务合作部2012年1月份提成表 2" xfId="36426"/>
    <cellStyle name="差_商务合作部2012年1月份提成表_2013年应收帐款余额明细" xfId="36427"/>
    <cellStyle name="差_固定资产" xfId="36386"/>
    <cellStyle name="差_固定资产_1" xfId="36387"/>
    <cellStyle name="差_在建工程" xfId="36460"/>
    <cellStyle name="差_太安堂200906科目汇总表" xfId="36430"/>
    <cellStyle name="差_存货" xfId="36236"/>
    <cellStyle name="差_存货 2" xfId="36237"/>
    <cellStyle name="差_工作表 在 H: 年度计划-6部门 品管部" xfId="36374"/>
    <cellStyle name="差_工作表 在 H: 年度计划-6部门 品管部_2011年度预算费用（行政人事部）" xfId="36375"/>
    <cellStyle name="差_工作表 在 H: 年度计划-6部门 品管部_行政人事预算" xfId="36376"/>
    <cellStyle name="差_工作表 在 品管部" xfId="36377"/>
    <cellStyle name="差_工作表 在 品管部_2011年度预算费用（行政人事部）" xfId="36378"/>
    <cellStyle name="差_工作表 在 品管部_行政人事预算" xfId="36379"/>
    <cellStyle name="差_工作表 在 销售部" xfId="36380"/>
    <cellStyle name="差_工作表 在 销售部_2011年度预算费用（行政人事部）" xfId="36382"/>
    <cellStyle name="差_工作表 在 销售部_行政人事预算" xfId="36383"/>
    <cellStyle name="差_广东明珠本部底稿2007.12.31(潘)" xfId="36388"/>
    <cellStyle name="差_广东明珠本部底稿2007.12.31(潘) 2" xfId="36389"/>
    <cellStyle name="差_广阀2007年审计工作底稿（潘） 2007.12.31" xfId="36390"/>
    <cellStyle name="差_广阀2007年审计工作底稿（潘） 2007.12.31 2" xfId="36391"/>
    <cellStyle name="差_广阀2007年审计工作底稿（潘） 2007.12.31_08威华股份预填" xfId="36392"/>
    <cellStyle name="差_广阀2007年审计工作底稿（潘） 2007.12.31_08威华股份预填 2" xfId="36393"/>
    <cellStyle name="差_广阀2007年审计工作底稿（潘） 2007.12.31_A9-6-2" xfId="36394"/>
    <cellStyle name="差_广阀2007年审计工作底稿（潘） 2007.12.31_A9-6-2 2" xfId="36396"/>
    <cellStyle name="差_广阀2007年审计工作底稿（潘） 2007.12.31_所有者权益" xfId="36401"/>
    <cellStyle name="差_广阀2007年审计工作底稿（潘） 2007.12.31_所有者权益 2" xfId="36402"/>
    <cellStyle name="差_广阀2007年审计工作底稿（潘） 2007.12.31_收入成本底稿" xfId="36399"/>
    <cellStyle name="差_广阀2007年审计工作底稿（潘） 2007.12.31_收入成本底稿 2" xfId="36400"/>
    <cellStyle name="差_广阀2007年审计工作底稿（潘） 2007.12.31_采购2008" xfId="36398"/>
    <cellStyle name="差_广阀2007年审计工作底稿（潘） 2007.12.31_采购2008 2" xfId="22449"/>
    <cellStyle name="差_广阀2007年审计工作底稿（潘） 2007.12.31_销售2008" xfId="36403"/>
    <cellStyle name="差_广阀2007年审计工作底稿（潘） 2007.12.31_销售2008 2" xfId="36404"/>
    <cellStyle name="差_广阀调整分录汇总" xfId="36405"/>
    <cellStyle name="差_广阀调整分录汇总 2" xfId="36406"/>
    <cellStyle name="差_应交税费" xfId="36455"/>
    <cellStyle name="差_应交税费 2" xfId="36456"/>
    <cellStyle name="差_应收款余额新格式" xfId="36457"/>
    <cellStyle name="差_应收账款8月余额-账龄表" xfId="36458"/>
    <cellStyle name="差_所有者权益" xfId="36428"/>
    <cellStyle name="差_所有者权益变动表" xfId="36429"/>
    <cellStyle name="差_报分众3月份报表" xfId="36194"/>
    <cellStyle name="差_报分众3月份报表_2011年应收酬金总表(20120322)" xfId="36199"/>
    <cellStyle name="差_报分众3月份报表_2011年应收酬金总表(20120322) 2" xfId="36200"/>
    <cellStyle name="差_报分众3月份报表_2011年应收酬金总表(20120322)_2013年应收帐款余额明细" xfId="36201"/>
    <cellStyle name="差_报分众3月份报表_2011年度预算费用（行政人事部）" xfId="36195"/>
    <cellStyle name="差_报分众3月份报表_2011年服务商酬金总表(201201029)" xfId="36196"/>
    <cellStyle name="差_报分众3月份报表_2011年服务商酬金总表(201201029) 2" xfId="36197"/>
    <cellStyle name="差_报分众3月份报表_2011年服务商酬金总表(201201029)_2013年应收帐款余额明细" xfId="36198"/>
    <cellStyle name="差_报分众3月份报表_2012年应收酬金总表(20120618)" xfId="19965"/>
    <cellStyle name="差_报分众3月份报表_2012年应收酬金总表(20120618) 2" xfId="19976"/>
    <cellStyle name="差_报分众3月份报表_2012年应收酬金总表(20120618)_2013年应收帐款余额明细" xfId="36202"/>
    <cellStyle name="差_报分众3月份报表_2012年应收酬金总表(20120920)" xfId="5125"/>
    <cellStyle name="差_报分众3月份报表_2012年应收酬金总表(20120920) 2" xfId="22941"/>
    <cellStyle name="差_报分众3月份报表_2012年应收酬金总表(20120920)_2013年应收帐款余额明细" xfId="36203"/>
    <cellStyle name="差_报分众3月份报表_8月份客户返点及结算差异" xfId="36204"/>
    <cellStyle name="差_报分众3月份报表_各部门费用明细表-1月" xfId="36206"/>
    <cellStyle name="差_报分众3月份报表_行政人事预算" xfId="36207"/>
    <cellStyle name="差_报分众3月份报表_财务变动分析" xfId="26716"/>
    <cellStyle name="差_报分众3月份报表_财务变动分析 2" xfId="24367"/>
    <cellStyle name="差_报分众3月份报表_财务变动分析_2013年应收帐款余额明细" xfId="36205"/>
    <cellStyle name="差_昌泥-x" xfId="36231"/>
    <cellStyle name="差_昌泥-x 2" xfId="36232"/>
    <cellStyle name="差_昌泥建材1-9月底稿-stt~" xfId="36233"/>
    <cellStyle name="差_昌泥建材1-9月底稿-stt~ 2" xfId="36234"/>
    <cellStyle name="差_昌泥－林琳" xfId="36235"/>
    <cellStyle name="差_明珠集团－2007会计预提" xfId="36414"/>
    <cellStyle name="差_明珠集团－2007会计预提 2" xfId="36415"/>
    <cellStyle name="差_明珠集团－孔 2007年6月30日" xfId="36416"/>
    <cellStyle name="差_明珠集团－孔 2007年6月30日 2" xfId="36417"/>
    <cellStyle name="差_本部12月份重分类" xfId="36208"/>
    <cellStyle name="差_本部12月份重分类 2" xfId="36209"/>
    <cellStyle name="差_本部12月份重分类_08威华股份预填" xfId="36210"/>
    <cellStyle name="差_本部12月份重分类_08威华股份预填 2" xfId="36211"/>
    <cellStyle name="差_本部12月份重分类_A9-6-2" xfId="36212"/>
    <cellStyle name="差_本部12月份重分类_A9-6-2 2" xfId="36213"/>
    <cellStyle name="差_本部12月份重分类_所有者权益" xfId="36218"/>
    <cellStyle name="差_本部12月份重分类_所有者权益 2" xfId="36219"/>
    <cellStyle name="差_本部12月份重分类_收入成本底稿" xfId="36216"/>
    <cellStyle name="差_本部12月份重分类_收入成本底稿 2" xfId="36217"/>
    <cellStyle name="差_本部12月份重分类_采购2008" xfId="36214"/>
    <cellStyle name="差_本部12月份重分类_采购2008 2" xfId="36215"/>
    <cellStyle name="差_本部12月份重分类_销售2008" xfId="15357"/>
    <cellStyle name="差_本部12月份重分类_销售2008 2" xfId="36220"/>
    <cellStyle name="差_本部贸易函证控制表" xfId="36223"/>
    <cellStyle name="差_本部费用" xfId="36221"/>
    <cellStyle name="差_本部费用 2" xfId="36222"/>
    <cellStyle name="差_正中珠江审计工作底稿模板" xfId="36463"/>
    <cellStyle name="差_正中珠江审计工作底稿模板 2" xfId="36464"/>
    <cellStyle name="差_母公司合并明细" xfId="36418"/>
    <cellStyle name="差_清远威利邦2007年审底稿(潘)2007.12.31" xfId="36419"/>
    <cellStyle name="差_清远威利邦2007年审底稿(潘)2007.12.31 2" xfId="36420"/>
    <cellStyle name="差_清远威利邦待填-存货、收入、成本类" xfId="36421"/>
    <cellStyle name="差_清远威利邦待填-存货、收入、成本类 2" xfId="36422"/>
    <cellStyle name="差_湖北威利邦工作底稿(潘)2007.12.31" xfId="36411"/>
    <cellStyle name="差_湖北威利邦工作底稿(潘)2007.12.31 2" xfId="36412"/>
    <cellStyle name="差_玄讯开票与收款情况201507" xfId="36432"/>
    <cellStyle name="差_珠玑纸业-林琳" xfId="36466"/>
    <cellStyle name="差_珠玑纸业-林琳 2" xfId="36467"/>
    <cellStyle name="差_翼讯合同应收款明细" xfId="36448"/>
    <cellStyle name="差_翼讯合同应收款明细_2013年应收帐款余额明细" xfId="36449"/>
    <cellStyle name="差_翼讯客户应收款情况表" xfId="36450"/>
    <cellStyle name="差_翼讯收款与合同情况" xfId="36451"/>
    <cellStyle name="差_药业2007.12-孔" xfId="36435"/>
    <cellStyle name="差_药业2007.12-孔 2" xfId="36436"/>
    <cellStyle name="差_行政人事预算" xfId="36407"/>
    <cellStyle name="差_调整分录" xfId="36431"/>
    <cellStyle name="差_调整分录 2" xfId="32052"/>
    <cellStyle name="差_调整分录 3" xfId="5630"/>
    <cellStyle name="差_财务变动分析" xfId="36226"/>
    <cellStyle name="差_财务变动分析 2" xfId="36227"/>
    <cellStyle name="差_财务变动分析_2013年应收帐款余额明细" xfId="36228"/>
    <cellStyle name="差_购销合同-半成品-锆业" xfId="14539"/>
    <cellStyle name="差_购销合同-半成品-锆业 2" xfId="5840"/>
    <cellStyle name="差_费用明细201001" xfId="36239"/>
    <cellStyle name="差_费用明细201001_2011年应收酬金总表(20120322)" xfId="1771"/>
    <cellStyle name="差_费用明细201001_2011年应收酬金总表(20120322) 2" xfId="12122"/>
    <cellStyle name="差_费用明细201001_2011年应收酬金总表(20120322)_2013年应收帐款余额明细" xfId="36243"/>
    <cellStyle name="差_费用明细201001_2011年服务商酬金总表(201201029)" xfId="36240"/>
    <cellStyle name="差_费用明细201001_2011年服务商酬金总表(201201029) 2" xfId="36241"/>
    <cellStyle name="差_费用明细201001_2011年服务商酬金总表(201201029)_2013年应收帐款余额明细" xfId="36242"/>
    <cellStyle name="差_费用明细201001_2012年应收酬金总表(20120618)" xfId="30769"/>
    <cellStyle name="差_费用明细201001_2012年应收酬金总表(20120618) 2" xfId="36245"/>
    <cellStyle name="差_费用明细201001_2012年应收酬金总表(20120618)_2013年应收帐款余额明细" xfId="36246"/>
    <cellStyle name="差_费用明细201001_2012年应收酬金总表(20120920)" xfId="36247"/>
    <cellStyle name="差_费用明细201001_2012年应收酬金总表(20120920) 2" xfId="36248"/>
    <cellStyle name="差_费用明细201001_2012年应收酬金总表(20120920)_2013年应收帐款余额明细" xfId="5622"/>
    <cellStyle name="差_费用明细201002" xfId="36249"/>
    <cellStyle name="差_费用明细201002_2011年应收酬金总表(20120322)" xfId="36253"/>
    <cellStyle name="差_费用明细201002_2011年应收酬金总表(20120322) 2" xfId="36254"/>
    <cellStyle name="差_费用明细201002_2011年应收酬金总表(20120322)_2013年应收帐款余额明细" xfId="36255"/>
    <cellStyle name="差_费用明细201002_2011年服务商酬金总表(201201029)" xfId="36250"/>
    <cellStyle name="差_费用明细201002_2011年服务商酬金总表(201201029) 2" xfId="36251"/>
    <cellStyle name="差_费用明细201002_2011年服务商酬金总表(201201029)_2013年应收帐款余额明细" xfId="36252"/>
    <cellStyle name="差_费用明细201002_2012年应收酬金总表(20120618)" xfId="2376"/>
    <cellStyle name="差_费用明细201002_2012年应收酬金总表(20120618) 2" xfId="36256"/>
    <cellStyle name="差_费用明细201002_2012年应收酬金总表(20120618)_2013年应收帐款余额明细" xfId="36257"/>
    <cellStyle name="差_费用明细201002_2012年应收酬金总表(20120920)" xfId="36258"/>
    <cellStyle name="差_费用明细201002_2012年应收酬金总表(20120920) 2" xfId="36259"/>
    <cellStyle name="差_费用明细201002_2012年应收酬金总表(20120920)_2013年应收帐款余额明细" xfId="36260"/>
    <cellStyle name="差_费用明细201003" xfId="24336"/>
    <cellStyle name="差_费用明细201003_2011年应收酬金总表(20120322)" xfId="36263"/>
    <cellStyle name="差_费用明细201003_2011年应收酬金总表(20120322) 2" xfId="36264"/>
    <cellStyle name="差_费用明细201003_2011年应收酬金总表(20120322)_2013年应收帐款余额明细" xfId="36265"/>
    <cellStyle name="差_费用明细201003_2011年服务商酬金总表(201201029)" xfId="36261"/>
    <cellStyle name="差_费用明细201003_2011年服务商酬金总表(201201029) 2" xfId="34124"/>
    <cellStyle name="差_费用明细201003_2011年服务商酬金总表(201201029)_2013年应收帐款余额明细" xfId="36262"/>
    <cellStyle name="差_费用明细201003_2012年应收酬金总表(20120618)" xfId="36266"/>
    <cellStyle name="差_费用明细201003_2012年应收酬金总表(20120618) 2" xfId="36267"/>
    <cellStyle name="差_费用明细201003_2012年应收酬金总表(20120618)_2013年应收帐款余额明细" xfId="36268"/>
    <cellStyle name="差_费用明细201003_2012年应收酬金总表(20120920)" xfId="7559"/>
    <cellStyle name="差_费用明细201003_2012年应收酬金总表(20120920) 2" xfId="5049"/>
    <cellStyle name="差_费用明细201003_2012年应收酬金总表(20120920)_2013年应收帐款余额明细" xfId="6971"/>
    <cellStyle name="差_费用明细201004" xfId="18846"/>
    <cellStyle name="差_费用明细201004_2011年应收酬金总表(20120322)" xfId="36272"/>
    <cellStyle name="差_费用明细201004_2011年应收酬金总表(20120322) 2" xfId="36273"/>
    <cellStyle name="差_费用明细201004_2011年应收酬金总表(20120322)_2013年应收帐款余额明细" xfId="36274"/>
    <cellStyle name="差_费用明细201004_2011年服务商酬金总表(201201029)" xfId="36269"/>
    <cellStyle name="差_费用明细201004_2011年服务商酬金总表(201201029) 2" xfId="36270"/>
    <cellStyle name="差_费用明细201004_2011年服务商酬金总表(201201029)_2013年应收帐款余额明细" xfId="36271"/>
    <cellStyle name="差_费用明细201004_2012年应收酬金总表(20120618)" xfId="36276"/>
    <cellStyle name="差_费用明细201004_2012年应收酬金总表(20120618) 2" xfId="36277"/>
    <cellStyle name="差_费用明细201004_2012年应收酬金总表(20120618)_2013年应收帐款余额明细" xfId="36278"/>
    <cellStyle name="差_费用明细201004_2012年应收酬金总表(20120920)" xfId="22348"/>
    <cellStyle name="差_费用明细201004_2012年应收酬金总表(20120920) 2" xfId="12901"/>
    <cellStyle name="差_费用明细201004_2012年应收酬金总表(20120920)_2013年应收帐款余额明细" xfId="650"/>
    <cellStyle name="差_费用明细201004--公共费用分摊至部门" xfId="36279"/>
    <cellStyle name="差_费用明细201004--公共费用分摊至部门_2011年应收酬金总表(20120322)" xfId="36283"/>
    <cellStyle name="差_费用明细201004--公共费用分摊至部门_2011年应收酬金总表(20120322) 2" xfId="36284"/>
    <cellStyle name="差_费用明细201004--公共费用分摊至部门_2011年应收酬金总表(20120322)_2013年应收帐款余额明细" xfId="36285"/>
    <cellStyle name="差_费用明细201004--公共费用分摊至部门_2011年服务商酬金总表(201201029)" xfId="36280"/>
    <cellStyle name="差_费用明细201004--公共费用分摊至部门_2011年服务商酬金总表(201201029) 2" xfId="36281"/>
    <cellStyle name="差_费用明细201004--公共费用分摊至部门_2011年服务商酬金总表(201201029)_2013年应收帐款余额明细" xfId="36282"/>
    <cellStyle name="差_费用明细201004--公共费用分摊至部门_2012年应收酬金总表(20120618)" xfId="36286"/>
    <cellStyle name="差_费用明细201004--公共费用分摊至部门_2012年应收酬金总表(20120618) 2" xfId="36287"/>
    <cellStyle name="差_费用明细201004--公共费用分摊至部门_2012年应收酬金总表(20120618)_2013年应收帐款余额明细" xfId="36288"/>
    <cellStyle name="差_费用明细201004--公共费用分摊至部门_2012年应收酬金总表(20120920)" xfId="36289"/>
    <cellStyle name="差_费用明细201004--公共费用分摊至部门_2012年应收酬金总表(20120920) 2" xfId="36290"/>
    <cellStyle name="差_费用明细201004--公共费用分摊至部门_2012年应收酬金总表(20120920)_2013年应收帐款余额明细" xfId="36291"/>
    <cellStyle name="差_费用明细201005" xfId="36292"/>
    <cellStyle name="差_费用明细201005_2011年应收酬金总表(20120322)" xfId="36297"/>
    <cellStyle name="差_费用明细201005_2011年应收酬金总表(20120322) 2" xfId="36298"/>
    <cellStyle name="差_费用明细201005_2011年应收酬金总表(20120322)_2013年应收帐款余额明细" xfId="36299"/>
    <cellStyle name="差_费用明细201005_2011年服务商酬金总表(201201029)" xfId="36294"/>
    <cellStyle name="差_费用明细201005_2011年服务商酬金总表(201201029) 2" xfId="36295"/>
    <cellStyle name="差_费用明细201005_2011年服务商酬金总表(201201029)_2013年应收帐款余额明细" xfId="36296"/>
    <cellStyle name="差_费用明细201005_2012年应收酬金总表(20120618)" xfId="36301"/>
    <cellStyle name="差_费用明细201005_2012年应收酬金总表(20120618) 2" xfId="36302"/>
    <cellStyle name="差_费用明细201005_2012年应收酬金总表(20120618)_2013年应收帐款余额明细" xfId="36303"/>
    <cellStyle name="差_费用明细201005_2012年应收酬金总表(20120920)" xfId="36305"/>
    <cellStyle name="差_费用明细201005_2012年应收酬金总表(20120920) 2" xfId="36306"/>
    <cellStyle name="差_费用明细201005_2012年应收酬金总表(20120920)_2013年应收帐款余额明细" xfId="36307"/>
    <cellStyle name="差_费用明细201006" xfId="36308"/>
    <cellStyle name="差_费用明细201006_2011年应收酬金总表(20120322)" xfId="36313"/>
    <cellStyle name="差_费用明细201006_2011年应收酬金总表(20120322) 2" xfId="36314"/>
    <cellStyle name="差_费用明细201006_2011年应收酬金总表(20120322)_2013年应收帐款余额明细" xfId="36315"/>
    <cellStyle name="差_费用明细201006_2011年服务商酬金总表(201201029)" xfId="36311"/>
    <cellStyle name="差_费用明细201006_2011年服务商酬金总表(201201029) 2" xfId="27336"/>
    <cellStyle name="差_费用明细201006_2011年服务商酬金总表(201201029)_2013年应收帐款余额明细" xfId="36312"/>
    <cellStyle name="差_费用明细201006_2012年应收酬金总表(20120618)" xfId="36316"/>
    <cellStyle name="差_费用明细201006_2012年应收酬金总表(20120618) 2" xfId="36317"/>
    <cellStyle name="差_费用明细201006_2012年应收酬金总表(20120618)_2013年应收帐款余额明细" xfId="36318"/>
    <cellStyle name="差_费用明细201006_2012年应收酬金总表(20120920)" xfId="36319"/>
    <cellStyle name="差_费用明细201006_2012年应收酬金总表(20120920) 2" xfId="36321"/>
    <cellStyle name="差_费用明细201006_2012年应收酬金总表(20120920)_2013年应收帐款余额明细" xfId="36323"/>
    <cellStyle name="差_费用明细201007" xfId="36324"/>
    <cellStyle name="差_费用明细201007_2011年应收酬金总表(20120322)" xfId="36329"/>
    <cellStyle name="差_费用明细201007_2011年应收酬金总表(20120322) 2" xfId="36330"/>
    <cellStyle name="差_费用明细201007_2011年应收酬金总表(20120322)_2013年应收帐款余额明细" xfId="36331"/>
    <cellStyle name="差_费用明细201007_2011年服务商酬金总表(201201029)" xfId="36326"/>
    <cellStyle name="差_费用明细201007_2011年服务商酬金总表(201201029) 2" xfId="36327"/>
    <cellStyle name="差_费用明细201007_2011年服务商酬金总表(201201029)_2013年应收帐款余额明细" xfId="36328"/>
    <cellStyle name="差_费用明细201007_2012年应收酬金总表(20120618)" xfId="36332"/>
    <cellStyle name="差_费用明细201007_2012年应收酬金总表(20120618) 2" xfId="36333"/>
    <cellStyle name="差_费用明细201007_2012年应收酬金总表(20120618)_2013年应收帐款余额明细" xfId="36334"/>
    <cellStyle name="差_费用明细201007_2012年应收酬金总表(20120920)" xfId="36335"/>
    <cellStyle name="差_费用明细201007_2012年应收酬金总表(20120920) 2" xfId="36336"/>
    <cellStyle name="差_费用明细201007_2012年应收酬金总表(20120920)_2013年应收帐款余额明细" xfId="36337"/>
    <cellStyle name="差_费用明细201008" xfId="36338"/>
    <cellStyle name="差_费用明细201008_2011年应收酬金总表(20120322)" xfId="36342"/>
    <cellStyle name="差_费用明细201008_2011年应收酬金总表(20120322) 2" xfId="36343"/>
    <cellStyle name="差_费用明细201008_2011年应收酬金总表(20120322)_2013年应收帐款余额明细" xfId="36344"/>
    <cellStyle name="差_费用明细201008_2011年服务商酬金总表(201201029)" xfId="36339"/>
    <cellStyle name="差_费用明细201008_2011年服务商酬金总表(201201029) 2" xfId="36340"/>
    <cellStyle name="差_费用明细201008_2011年服务商酬金总表(201201029)_2013年应收帐款余额明细" xfId="36341"/>
    <cellStyle name="差_费用明细201008_2012年应收酬金总表(20120618)" xfId="36345"/>
    <cellStyle name="差_费用明细201008_2012年应收酬金总表(20120618) 2" xfId="36346"/>
    <cellStyle name="差_费用明细201008_2012年应收酬金总表(20120618)_2013年应收帐款余额明细" xfId="30187"/>
    <cellStyle name="差_费用明细201008_2012年应收酬金总表(20120920)" xfId="36347"/>
    <cellStyle name="差_费用明细201008_2012年应收酬金总表(20120920) 2" xfId="36348"/>
    <cellStyle name="差_费用明细201008_2012年应收酬金总表(20120920)_2013年应收帐款余额明细" xfId="36349"/>
    <cellStyle name="差_费用明细201009" xfId="36350"/>
    <cellStyle name="差_费用明细201010" xfId="36293"/>
    <cellStyle name="差_费用明细201011" xfId="36309"/>
    <cellStyle name="差_费用明细201012" xfId="36325"/>
    <cellStyle name="差_费用明细201101" xfId="36351"/>
    <cellStyle name="差_费用明细201102" xfId="36352"/>
    <cellStyle name="差_费用明细201103" xfId="36353"/>
    <cellStyle name="差_费用明细201104" xfId="36354"/>
    <cellStyle name="差_费用明细201105" xfId="36355"/>
    <cellStyle name="差_费用明细201106" xfId="36357"/>
    <cellStyle name="差_费用明细201107" xfId="36359"/>
    <cellStyle name="差_费用明细201108" xfId="36361"/>
    <cellStyle name="差_费用明细201109" xfId="36362"/>
    <cellStyle name="差_费用明细201110" xfId="36356"/>
    <cellStyle name="差_费用明细201111" xfId="36358"/>
    <cellStyle name="差_费用明细201112" xfId="36360"/>
    <cellStyle name="差_运营商帐单－2" xfId="36459"/>
    <cellStyle name="差_银溪" xfId="36454"/>
    <cellStyle name="差_银铃经贸08底稿" xfId="36452"/>
    <cellStyle name="差_银铃经贸08底稿 2" xfId="36453"/>
    <cellStyle name="差_长珠兴调整分录" xfId="12100"/>
    <cellStyle name="差_长珠兴调整分录 2" xfId="12104"/>
    <cellStyle name="差_长越调整分录" xfId="36461"/>
    <cellStyle name="差_长越调整分录 2" xfId="36462"/>
    <cellStyle name="差_阳春速生林2007年度审计底稿(潘) 2007.12.31" xfId="36433"/>
    <cellStyle name="差_阳春速生林2007年度审计底稿(潘) 2007.12.31 2" xfId="36434"/>
    <cellStyle name="差_非经常性损益" xfId="25230"/>
    <cellStyle name="差_非经常性损益 2" xfId="36238"/>
    <cellStyle name="已瀏覽過的超連結" xfId="5386"/>
    <cellStyle name="已瀏覽過的超連結 2" xfId="45141"/>
    <cellStyle name="常?_12???" xfId="36468"/>
    <cellStyle name="常规 10" xfId="245"/>
    <cellStyle name="常规 10 10" xfId="472"/>
    <cellStyle name="常规 10 10 2" xfId="36469"/>
    <cellStyle name="常规 10 10 2 2" xfId="4132"/>
    <cellStyle name="常规 10 10 3" xfId="5755"/>
    <cellStyle name="常规 10 10 4" xfId="36470"/>
    <cellStyle name="常规 10 11" xfId="36471"/>
    <cellStyle name="常规 10 11 2" xfId="36473"/>
    <cellStyle name="常规 10 11 2 2" xfId="36474"/>
    <cellStyle name="常规 10 11 2 3" xfId="36475"/>
    <cellStyle name="常规 10 11 3" xfId="36476"/>
    <cellStyle name="常规 10 11_2.1预估含税收入" xfId="36477"/>
    <cellStyle name="常规 10 12" xfId="36478"/>
    <cellStyle name="常规 10 12 2" xfId="36479"/>
    <cellStyle name="常规 10 12 2 2" xfId="36381"/>
    <cellStyle name="常规 10 12 3" xfId="36480"/>
    <cellStyle name="常规 10 12 4" xfId="12429"/>
    <cellStyle name="常规 10 13" xfId="36481"/>
    <cellStyle name="常规 10 13 2" xfId="36482"/>
    <cellStyle name="常规 10 13 2 2" xfId="36483"/>
    <cellStyle name="常规 10 13 3" xfId="36484"/>
    <cellStyle name="常规 10 13 4" xfId="12432"/>
    <cellStyle name="常规 10 14" xfId="36485"/>
    <cellStyle name="常规 10 14 2" xfId="36486"/>
    <cellStyle name="常规 10 14 2 2" xfId="36487"/>
    <cellStyle name="常规 10 14 3" xfId="36488"/>
    <cellStyle name="常规 10 14 4" xfId="18919"/>
    <cellStyle name="常规 10 15" xfId="13611"/>
    <cellStyle name="常规 10 15 2" xfId="13617"/>
    <cellStyle name="常规 10 15 2 2" xfId="36489"/>
    <cellStyle name="常规 10 15 3" xfId="36490"/>
    <cellStyle name="常规 10 15 4" xfId="36491"/>
    <cellStyle name="常规 10 16" xfId="1566"/>
    <cellStyle name="常规 10 16 2" xfId="1574"/>
    <cellStyle name="常规 10 16 2 2" xfId="36492"/>
    <cellStyle name="常规 10 16 3" xfId="36493"/>
    <cellStyle name="常规 10 16 4" xfId="36494"/>
    <cellStyle name="常规 10 17" xfId="13621"/>
    <cellStyle name="常规 10 17 2" xfId="36495"/>
    <cellStyle name="常规 10 17 2 2" xfId="36497"/>
    <cellStyle name="常规 10 17 3" xfId="25979"/>
    <cellStyle name="常规 10 18" xfId="36498"/>
    <cellStyle name="常规 10 18 2" xfId="36500"/>
    <cellStyle name="常规 10 18 2 2" xfId="36502"/>
    <cellStyle name="常规 10 18 3" xfId="36503"/>
    <cellStyle name="常规 10 19" xfId="36504"/>
    <cellStyle name="常规 10 19 2" xfId="36506"/>
    <cellStyle name="常规 10 19 2 2" xfId="36507"/>
    <cellStyle name="常规 10 19 3" xfId="36508"/>
    <cellStyle name="常规 10 2" xfId="6208"/>
    <cellStyle name="常规 10 2 10" xfId="36509"/>
    <cellStyle name="常规 10 2 11" xfId="36510"/>
    <cellStyle name="常规 10 2 12" xfId="36511"/>
    <cellStyle name="常规 10 2 13" xfId="36512"/>
    <cellStyle name="常规 10 2 14" xfId="46062"/>
    <cellStyle name="常规 10 2 2" xfId="36513"/>
    <cellStyle name="常规 10 2 2 10" xfId="36514"/>
    <cellStyle name="常规 10 2 2 2" xfId="18901"/>
    <cellStyle name="常规 10 2 2 2 2" xfId="16585"/>
    <cellStyle name="常规 10 2 2 3" xfId="36515"/>
    <cellStyle name="常规 10 2 2 3 2" xfId="36516"/>
    <cellStyle name="常规 10 2 2 3 2 2" xfId="36517"/>
    <cellStyle name="常规 10 2 2 3 2 2 2" xfId="36518"/>
    <cellStyle name="常规 10 2 2 3 2 3" xfId="19444"/>
    <cellStyle name="常规 10 2 2 3 3" xfId="36519"/>
    <cellStyle name="常规 10 2 2 3 3 2" xfId="36520"/>
    <cellStyle name="常规 10 2 2 3 4" xfId="36521"/>
    <cellStyle name="常规 10 2 2 3 4 2" xfId="36522"/>
    <cellStyle name="常规 10 2 2 3 5" xfId="36523"/>
    <cellStyle name="常规 10 2 2 3 6" xfId="36524"/>
    <cellStyle name="常规 10 2 2 3 7" xfId="36525"/>
    <cellStyle name="常规 10 2 2 4" xfId="36526"/>
    <cellStyle name="常规 10 2 2 4 2" xfId="36527"/>
    <cellStyle name="常规 10 2 2 4 2 2" xfId="36528"/>
    <cellStyle name="常规 10 2 2 4 3" xfId="36529"/>
    <cellStyle name="常规 10 2 2 5" xfId="36530"/>
    <cellStyle name="常规 10 2 2 5 2" xfId="36531"/>
    <cellStyle name="常规 10 2 2 6" xfId="36532"/>
    <cellStyle name="常规 10 2 2 6 2" xfId="36533"/>
    <cellStyle name="常规 10 2 2 7" xfId="36534"/>
    <cellStyle name="常规 10 2 2 8" xfId="25942"/>
    <cellStyle name="常规 10 2 2 9" xfId="36535"/>
    <cellStyle name="常规 10 2 3" xfId="36536"/>
    <cellStyle name="常规 10 2 3 2" xfId="36537"/>
    <cellStyle name="常规 10 2 3 2 2" xfId="36538"/>
    <cellStyle name="常规 10 2 3 2 2 2" xfId="36539"/>
    <cellStyle name="常规 10 2 3 2 3" xfId="36540"/>
    <cellStyle name="常规 10 2 3 3" xfId="36541"/>
    <cellStyle name="常规 10 2 3 3 2" xfId="36542"/>
    <cellStyle name="常规 10 2 3 4" xfId="36543"/>
    <cellStyle name="常规 10 2 3 4 2" xfId="36544"/>
    <cellStyle name="常规 10 2 3 5" xfId="36545"/>
    <cellStyle name="常规 10 2 3 6" xfId="36546"/>
    <cellStyle name="常规 10 2 3 7" xfId="24968"/>
    <cellStyle name="常规 10 2 3 8" xfId="24970"/>
    <cellStyle name="常规 10 2 4" xfId="36547"/>
    <cellStyle name="常规 10 2 5" xfId="36548"/>
    <cellStyle name="常规 10 2 5 2" xfId="36549"/>
    <cellStyle name="常规 10 2 5 2 2" xfId="36550"/>
    <cellStyle name="常规 10 2 5 2 2 2" xfId="36551"/>
    <cellStyle name="常规 10 2 5 2 3" xfId="36552"/>
    <cellStyle name="常规 10 2 5 3" xfId="36553"/>
    <cellStyle name="常规 10 2 5 3 2" xfId="36554"/>
    <cellStyle name="常规 10 2 5 4" xfId="36555"/>
    <cellStyle name="常规 10 2 5 5" xfId="36556"/>
    <cellStyle name="常规 10 2 6" xfId="36557"/>
    <cellStyle name="常规 10 2 6 2" xfId="36558"/>
    <cellStyle name="常规 10 2 6 2 2" xfId="36559"/>
    <cellStyle name="常规 10 2 6 2 2 2" xfId="10420"/>
    <cellStyle name="常规 10 2 6 2 3" xfId="36560"/>
    <cellStyle name="常规 10 2 6 3" xfId="19355"/>
    <cellStyle name="常规 10 2 6 3 2" xfId="36561"/>
    <cellStyle name="常规 10 2 6 4" xfId="36562"/>
    <cellStyle name="常规 10 2 6 5" xfId="36563"/>
    <cellStyle name="常规 10 2 7" xfId="6889"/>
    <cellStyle name="常规 10 2 7 2" xfId="6891"/>
    <cellStyle name="常规 10 2 7 2 2" xfId="36564"/>
    <cellStyle name="常规 10 2 7 3" xfId="29773"/>
    <cellStyle name="常规 10 2 7 4" xfId="36565"/>
    <cellStyle name="常规 10 2 8" xfId="6893"/>
    <cellStyle name="常规 10 2 8 2" xfId="6895"/>
    <cellStyle name="常规 10 2 9" xfId="36566"/>
    <cellStyle name="常规 10 2 9 2" xfId="36567"/>
    <cellStyle name="常规 10 2_I03-销售费用" xfId="36568"/>
    <cellStyle name="常规 10 20" xfId="13610"/>
    <cellStyle name="常规 10 20 2" xfId="13616"/>
    <cellStyle name="常规 10 21" xfId="1567"/>
    <cellStyle name="常规 10 21 2" xfId="1575"/>
    <cellStyle name="常规 10 22" xfId="13620"/>
    <cellStyle name="常规 10 22 2" xfId="36496"/>
    <cellStyle name="常规 10 23" xfId="36499"/>
    <cellStyle name="常规 10 23 2" xfId="36501"/>
    <cellStyle name="常规 10 24" xfId="36505"/>
    <cellStyle name="常规 10 25" xfId="36569"/>
    <cellStyle name="常规 10 26" xfId="36571"/>
    <cellStyle name="常规 10 27" xfId="36573"/>
    <cellStyle name="常规 10 28" xfId="36575"/>
    <cellStyle name="常规 10 29" xfId="36577"/>
    <cellStyle name="常规 10 3" xfId="36579"/>
    <cellStyle name="常规 10 3 10" xfId="36580"/>
    <cellStyle name="常规 10 3 11" xfId="36581"/>
    <cellStyle name="常规 10 3 12" xfId="36582"/>
    <cellStyle name="常规 10 3 13" xfId="46074"/>
    <cellStyle name="常规 10 3 2" xfId="36583"/>
    <cellStyle name="常规 10 3 2 2" xfId="36584"/>
    <cellStyle name="常规 10 3 2 2 2" xfId="36585"/>
    <cellStyle name="常规 10 3 2 2 2 6" xfId="36587"/>
    <cellStyle name="常规 10 3 2 2 4" xfId="36588"/>
    <cellStyle name="常规 10 3 2 2 7" xfId="36589"/>
    <cellStyle name="常规 10 3 2 2 7 2" xfId="36590"/>
    <cellStyle name="常规 10 3 2 2 7 4" xfId="36591"/>
    <cellStyle name="常规 10 3 2 2_招商银行1101-1130" xfId="36592"/>
    <cellStyle name="常规 10 3 2 3" xfId="36593"/>
    <cellStyle name="常规 10 3 2 5" xfId="36594"/>
    <cellStyle name="常规 10 3 2 5 2" xfId="36595"/>
    <cellStyle name="常规 10 3 2 5 3" xfId="36596"/>
    <cellStyle name="常规 10 3 2 5 3 2" xfId="36597"/>
    <cellStyle name="常规 10 3 2 5 4" xfId="36598"/>
    <cellStyle name="常规 10 3 2 5 5" xfId="36599"/>
    <cellStyle name="常规 10 3 2 5_玄讯开票与收款情况201507" xfId="36600"/>
    <cellStyle name="常规 10 3 3" xfId="36601"/>
    <cellStyle name="常规 10 3 4" xfId="36602"/>
    <cellStyle name="常规 10 3 4 5" xfId="36603"/>
    <cellStyle name="常规 10 3 4 5 11 2" xfId="36604"/>
    <cellStyle name="常规 10 3 4 5 12" xfId="36605"/>
    <cellStyle name="常规 10 3 4 5 6" xfId="36606"/>
    <cellStyle name="常规 10 3 4 5 7" xfId="36607"/>
    <cellStyle name="常规 10 3 5" xfId="24609"/>
    <cellStyle name="常规 10 3 6" xfId="24611"/>
    <cellStyle name="常规 10 3 7" xfId="36608"/>
    <cellStyle name="常规 10 3 8" xfId="36609"/>
    <cellStyle name="常规 10 3 9" xfId="36610"/>
    <cellStyle name="常规 10 30" xfId="36570"/>
    <cellStyle name="常规 10 31" xfId="36572"/>
    <cellStyle name="常规 10 32" xfId="36574"/>
    <cellStyle name="常规 10 33" xfId="36576"/>
    <cellStyle name="常规 10 34" xfId="36578"/>
    <cellStyle name="常规 10 35" xfId="46020"/>
    <cellStyle name="常规 10 36" xfId="536"/>
    <cellStyle name="常规 10 37" xfId="46036"/>
    <cellStyle name="常规 10 38" xfId="46040"/>
    <cellStyle name="常规 10 39" xfId="46043"/>
    <cellStyle name="常规 10 4" xfId="36611"/>
    <cellStyle name="常规 10 4 2" xfId="36612"/>
    <cellStyle name="常规 10 4 2 2" xfId="36613"/>
    <cellStyle name="常规 10 4 2 2 2" xfId="36614"/>
    <cellStyle name="常规 10 4 2 3" xfId="36615"/>
    <cellStyle name="常规 10 4 2 4" xfId="36616"/>
    <cellStyle name="常规 10 4 3" xfId="36617"/>
    <cellStyle name="常规 10 4 3 2" xfId="36618"/>
    <cellStyle name="常规 10 4 4" xfId="36619"/>
    <cellStyle name="常规 10 4 5" xfId="36620"/>
    <cellStyle name="常规 10 4 6" xfId="36621"/>
    <cellStyle name="常规 10 4 7" xfId="36622"/>
    <cellStyle name="常规 10 40" xfId="572"/>
    <cellStyle name="常规 10 41" xfId="471"/>
    <cellStyle name="常规 10 5" xfId="36623"/>
    <cellStyle name="常规 10 5 2" xfId="36624"/>
    <cellStyle name="常规 10 5 2 2" xfId="36625"/>
    <cellStyle name="常规 10 5 3" xfId="36626"/>
    <cellStyle name="常规 10 5 4" xfId="36627"/>
    <cellStyle name="常规 10 6" xfId="30851"/>
    <cellStyle name="常规 10 6 2" xfId="36628"/>
    <cellStyle name="常规 10 6 2 2" xfId="36630"/>
    <cellStyle name="常规 10 6 3" xfId="36632"/>
    <cellStyle name="常规 10 6 4" xfId="36633"/>
    <cellStyle name="常规 10 7" xfId="28410"/>
    <cellStyle name="常规 10 7 2" xfId="36634"/>
    <cellStyle name="常规 10 7 2 2" xfId="36635"/>
    <cellStyle name="常规 10 7 3" xfId="36636"/>
    <cellStyle name="常规 10 7 4" xfId="36637"/>
    <cellStyle name="常规 10 8" xfId="36638"/>
    <cellStyle name="常规 10 8 2" xfId="36639"/>
    <cellStyle name="常规 10 8 2 2" xfId="36640"/>
    <cellStyle name="常规 10 8 3" xfId="36641"/>
    <cellStyle name="常规 10 8 4" xfId="36642"/>
    <cellStyle name="常规 10 9" xfId="36643"/>
    <cellStyle name="常规 10 9 2" xfId="36644"/>
    <cellStyle name="常规 10 9 2 2" xfId="36645"/>
    <cellStyle name="常规 10 9 3" xfId="36646"/>
    <cellStyle name="常规 10 9 4" xfId="36647"/>
    <cellStyle name="常规 10_08威华股份预填" xfId="36648"/>
    <cellStyle name="常规 100" xfId="36649"/>
    <cellStyle name="常规 100 4" xfId="36651"/>
    <cellStyle name="常规 101" xfId="36652"/>
    <cellStyle name="常规 102" xfId="36654"/>
    <cellStyle name="常规 103" xfId="36656"/>
    <cellStyle name="常规 104" xfId="36658"/>
    <cellStyle name="常规 105" xfId="36660"/>
    <cellStyle name="常规 105 2 2" xfId="36662"/>
    <cellStyle name="常规 106" xfId="36663"/>
    <cellStyle name="常规 107" xfId="36665"/>
    <cellStyle name="常规 108" xfId="17547"/>
    <cellStyle name="常规 109" xfId="24819"/>
    <cellStyle name="常规 11" xfId="246"/>
    <cellStyle name="常规 11 10" xfId="36667"/>
    <cellStyle name="常规 11 10 2" xfId="36668"/>
    <cellStyle name="常规 11 10 2 2" xfId="36669"/>
    <cellStyle name="常规 11 10 3" xfId="36670"/>
    <cellStyle name="常规 11 11" xfId="36671"/>
    <cellStyle name="常规 11 11 2" xfId="36672"/>
    <cellStyle name="常规 11 11 2 2" xfId="36673"/>
    <cellStyle name="常规 11 11 3" xfId="36674"/>
    <cellStyle name="常规 11 11 4" xfId="36675"/>
    <cellStyle name="常规 11 12" xfId="36676"/>
    <cellStyle name="常规 11 12 2" xfId="36677"/>
    <cellStyle name="常规 11 12 2 2" xfId="36678"/>
    <cellStyle name="常规 11 12 3" xfId="36679"/>
    <cellStyle name="常规 11 13" xfId="36680"/>
    <cellStyle name="常规 11 13 2" xfId="36681"/>
    <cellStyle name="常规 11 13 2 2" xfId="36682"/>
    <cellStyle name="常规 11 13 3" xfId="36683"/>
    <cellStyle name="常规 11 13 4" xfId="46075"/>
    <cellStyle name="常规 11 14" xfId="36684"/>
    <cellStyle name="常规 11 14 2" xfId="36685"/>
    <cellStyle name="常规 11 14 2 2" xfId="36686"/>
    <cellStyle name="常规 11 14 3" xfId="8113"/>
    <cellStyle name="常规 11 15" xfId="36687"/>
    <cellStyle name="常规 11 15 2" xfId="36689"/>
    <cellStyle name="常规 11 15 2 2" xfId="36691"/>
    <cellStyle name="常规 11 15 3" xfId="36692"/>
    <cellStyle name="常规 11 16" xfId="36693"/>
    <cellStyle name="常规 11 16 2" xfId="36695"/>
    <cellStyle name="常规 11 16 2 2" xfId="36697"/>
    <cellStyle name="常规 11 16 3" xfId="36698"/>
    <cellStyle name="常规 11 17" xfId="36699"/>
    <cellStyle name="常规 11 17 2" xfId="36701"/>
    <cellStyle name="常规 11 17 2 2" xfId="36702"/>
    <cellStyle name="常规 11 17 3" xfId="36703"/>
    <cellStyle name="常规 11 18" xfId="26747"/>
    <cellStyle name="常规 11 18 2" xfId="36704"/>
    <cellStyle name="常规 11 19" xfId="36705"/>
    <cellStyle name="常规 11 19 2" xfId="36707"/>
    <cellStyle name="常规 11 2" xfId="36708"/>
    <cellStyle name="常规 11 2 2" xfId="36709"/>
    <cellStyle name="常规 11 2 2 2" xfId="36710"/>
    <cellStyle name="常规 11 2 2 2 2" xfId="15391"/>
    <cellStyle name="常规 11 2 2 2 3" xfId="36711"/>
    <cellStyle name="常规 11 2 2 3" xfId="36712"/>
    <cellStyle name="常规 11 2 3" xfId="36713"/>
    <cellStyle name="常规 11 2 3 2" xfId="32110"/>
    <cellStyle name="常规 11 2 4" xfId="36714"/>
    <cellStyle name="常规 11 2 4 2" xfId="36715"/>
    <cellStyle name="常规 11 20" xfId="36688"/>
    <cellStyle name="常规 11 20 2" xfId="36690"/>
    <cellStyle name="常规 11 21" xfId="36694"/>
    <cellStyle name="常规 11 21 2" xfId="36696"/>
    <cellStyle name="常规 11 22" xfId="36700"/>
    <cellStyle name="常规 11 23" xfId="26746"/>
    <cellStyle name="常规 11 24" xfId="36706"/>
    <cellStyle name="常规 11 25" xfId="31698"/>
    <cellStyle name="常规 11 3" xfId="36716"/>
    <cellStyle name="常规 11 3 2" xfId="36717"/>
    <cellStyle name="常规 11 3 2 2" xfId="36718"/>
    <cellStyle name="常规 11 3 2 2 2" xfId="36719"/>
    <cellStyle name="常规 11 3 2 3" xfId="36720"/>
    <cellStyle name="常规 11 3 2 4" xfId="36721"/>
    <cellStyle name="常规 11 3 3" xfId="36722"/>
    <cellStyle name="常规 11 3 3 2" xfId="36723"/>
    <cellStyle name="常规 11 3 4" xfId="36724"/>
    <cellStyle name="常规 11 3 4 2" xfId="36725"/>
    <cellStyle name="常规 11 3 5" xfId="36726"/>
    <cellStyle name="常规 11 3 6" xfId="36727"/>
    <cellStyle name="常规 11 4" xfId="36728"/>
    <cellStyle name="常规 11 4 2" xfId="36729"/>
    <cellStyle name="常规 11 4 2 2" xfId="4432"/>
    <cellStyle name="常规 11 4 2 3" xfId="36730"/>
    <cellStyle name="常规 11 4 3" xfId="36731"/>
    <cellStyle name="常规 11 4 4" xfId="36732"/>
    <cellStyle name="常规 11 5" xfId="36733"/>
    <cellStyle name="常规 11 5 2" xfId="36734"/>
    <cellStyle name="常规 11 5 2 2" xfId="36735"/>
    <cellStyle name="常规 11 5 3" xfId="2632"/>
    <cellStyle name="常规 11 5 4" xfId="36736"/>
    <cellStyle name="常规 11 6" xfId="8239"/>
    <cellStyle name="常规 11 6 2" xfId="36737"/>
    <cellStyle name="常规 11 6 2 2" xfId="36738"/>
    <cellStyle name="常规 11 6 3" xfId="36739"/>
    <cellStyle name="常规 11 6 4" xfId="36740"/>
    <cellStyle name="常规 11 7" xfId="28417"/>
    <cellStyle name="常规 11 7 2" xfId="36741"/>
    <cellStyle name="常规 11 7 2 2" xfId="36742"/>
    <cellStyle name="常规 11 7 3" xfId="36743"/>
    <cellStyle name="常规 11 8" xfId="36744"/>
    <cellStyle name="常规 11 8 2" xfId="36745"/>
    <cellStyle name="常规 11 8 2 2" xfId="36746"/>
    <cellStyle name="常规 11 8 3" xfId="36747"/>
    <cellStyle name="常规 11 9" xfId="36748"/>
    <cellStyle name="常规 11 9 2" xfId="36749"/>
    <cellStyle name="常规 11 9 2 2" xfId="36750"/>
    <cellStyle name="常规 11 9 3" xfId="36751"/>
    <cellStyle name="常规 11_08威华股份预填" xfId="36752"/>
    <cellStyle name="常规 110" xfId="36661"/>
    <cellStyle name="常规 111" xfId="36664"/>
    <cellStyle name="常规 112" xfId="36666"/>
    <cellStyle name="常规 113" xfId="17546"/>
    <cellStyle name="常规 114" xfId="24818"/>
    <cellStyle name="常规 115" xfId="1632"/>
    <cellStyle name="常规 116" xfId="24823"/>
    <cellStyle name="常规 117" xfId="9364"/>
    <cellStyle name="常规 118" xfId="24826"/>
    <cellStyle name="常规 119" xfId="24829"/>
    <cellStyle name="常规 12" xfId="247"/>
    <cellStyle name="常规 12 15" xfId="46076"/>
    <cellStyle name="常规 12 2" xfId="36754"/>
    <cellStyle name="常规 12 2 2" xfId="36755"/>
    <cellStyle name="常规 12 2 2 2" xfId="36756"/>
    <cellStyle name="常规 12 2 2 3" xfId="36757"/>
    <cellStyle name="常规 12 2 3" xfId="17999"/>
    <cellStyle name="常规 12 2 3 2" xfId="18003"/>
    <cellStyle name="常规 12 2 4" xfId="15507"/>
    <cellStyle name="常规 12 3" xfId="36758"/>
    <cellStyle name="常规 12 3 2" xfId="36759"/>
    <cellStyle name="常规 12 3 2 2" xfId="36760"/>
    <cellStyle name="常规 12 3 2 2 2" xfId="36761"/>
    <cellStyle name="常规 12 3 2 3" xfId="36762"/>
    <cellStyle name="常规 12 3 2 4" xfId="36763"/>
    <cellStyle name="常规 12 3 3" xfId="36764"/>
    <cellStyle name="常规 12 3 3 2" xfId="36765"/>
    <cellStyle name="常规 12 3 4" xfId="36766"/>
    <cellStyle name="常规 12 3 5" xfId="36767"/>
    <cellStyle name="常规 12 3 6" xfId="36768"/>
    <cellStyle name="常规 12 3 7" xfId="36769"/>
    <cellStyle name="常规 12 4" xfId="36770"/>
    <cellStyle name="常规 12 4 2" xfId="36771"/>
    <cellStyle name="常规 12 4 3" xfId="36772"/>
    <cellStyle name="常规 12 5" xfId="36773"/>
    <cellStyle name="常规 12 6" xfId="33303"/>
    <cellStyle name="常规 12 7" xfId="28426"/>
    <cellStyle name="常规 12 8" xfId="36774"/>
    <cellStyle name="常规 12 9" xfId="36753"/>
    <cellStyle name="常规 12_C01-固定资产" xfId="36775"/>
    <cellStyle name="常规 120" xfId="1633"/>
    <cellStyle name="常规 121" xfId="24822"/>
    <cellStyle name="常规 122" xfId="9363"/>
    <cellStyle name="常规 123" xfId="24825"/>
    <cellStyle name="常规 124" xfId="24828"/>
    <cellStyle name="常规 124 2" xfId="36776"/>
    <cellStyle name="常规 125" xfId="24832"/>
    <cellStyle name="常规 126" xfId="36777"/>
    <cellStyle name="常规 126 5" xfId="36779"/>
    <cellStyle name="常规 127" xfId="36780"/>
    <cellStyle name="常规 128" xfId="36782"/>
    <cellStyle name="常规 129" xfId="36784"/>
    <cellStyle name="常规 13" xfId="248"/>
    <cellStyle name="常规 13 2" xfId="36787"/>
    <cellStyle name="常规 13 2 2" xfId="36789"/>
    <cellStyle name="常规 13 2 3" xfId="36790"/>
    <cellStyle name="常规 13 2 4" xfId="36791"/>
    <cellStyle name="常规 13 3" xfId="9756"/>
    <cellStyle name="常规 13 3 2" xfId="36792"/>
    <cellStyle name="常规 13 3 3" xfId="36793"/>
    <cellStyle name="常规 13 3 4" xfId="46077"/>
    <cellStyle name="常规 13 4" xfId="36794"/>
    <cellStyle name="常规 13 4 2" xfId="36795"/>
    <cellStyle name="常规 13 5" xfId="36796"/>
    <cellStyle name="常规 13 6" xfId="36797"/>
    <cellStyle name="常规 13 7" xfId="36798"/>
    <cellStyle name="常规 13 8" xfId="36786"/>
    <cellStyle name="常规 13 9" xfId="46137"/>
    <cellStyle name="常规 130" xfId="24831"/>
    <cellStyle name="常规 131" xfId="36778"/>
    <cellStyle name="常规 132" xfId="36781"/>
    <cellStyle name="常规 133" xfId="36783"/>
    <cellStyle name="常规 134" xfId="36785"/>
    <cellStyle name="常规 135" xfId="36799"/>
    <cellStyle name="常规 136" xfId="36801"/>
    <cellStyle name="常规 137" xfId="36803"/>
    <cellStyle name="常规 138" xfId="36806"/>
    <cellStyle name="常规 139" xfId="36809"/>
    <cellStyle name="常规 14" xfId="383"/>
    <cellStyle name="常规 14 10" xfId="46133"/>
    <cellStyle name="常规 14 11" xfId="46144"/>
    <cellStyle name="常规 14 2" xfId="36812"/>
    <cellStyle name="常规 14 2 2" xfId="36813"/>
    <cellStyle name="常规 14 2 2 2" xfId="36814"/>
    <cellStyle name="常规 14 2 3" xfId="27637"/>
    <cellStyle name="常规 14 3" xfId="36815"/>
    <cellStyle name="常规 14 3 2" xfId="36816"/>
    <cellStyle name="常规 14 4" xfId="36817"/>
    <cellStyle name="常规 14 4 2" xfId="36818"/>
    <cellStyle name="常规 14 5" xfId="36819"/>
    <cellStyle name="常规 14 6" xfId="36820"/>
    <cellStyle name="常规 14 7" xfId="36821"/>
    <cellStyle name="常规 14 8" xfId="16466"/>
    <cellStyle name="常规 14 9" xfId="46123"/>
    <cellStyle name="常规 14_C01-固定资产" xfId="36822"/>
    <cellStyle name="常规 140" xfId="36800"/>
    <cellStyle name="常规 141" xfId="36802"/>
    <cellStyle name="常规 142" xfId="36804"/>
    <cellStyle name="常规 143" xfId="36807"/>
    <cellStyle name="常规 144" xfId="36810"/>
    <cellStyle name="常规 145" xfId="36823"/>
    <cellStyle name="常规 146" xfId="36827"/>
    <cellStyle name="常规 147" xfId="36831"/>
    <cellStyle name="常规 148" xfId="36835"/>
    <cellStyle name="常规 149" xfId="36839"/>
    <cellStyle name="常规 15" xfId="436"/>
    <cellStyle name="常规 15 10" xfId="36845"/>
    <cellStyle name="常规 15 11" xfId="36847"/>
    <cellStyle name="常规 15 12" xfId="36843"/>
    <cellStyle name="常规 15 2" xfId="35499"/>
    <cellStyle name="常规 15 2 2" xfId="35502"/>
    <cellStyle name="常规 15 2 2 2" xfId="36850"/>
    <cellStyle name="常规 15 2 2 2 2" xfId="36852"/>
    <cellStyle name="常规 15 2 2 3" xfId="36854"/>
    <cellStyle name="常规 15 2 2 3 2" xfId="36856"/>
    <cellStyle name="常规 15 2 3" xfId="1255"/>
    <cellStyle name="常规 15 2 3 2" xfId="36858"/>
    <cellStyle name="常规 15 2 3 3" xfId="36860"/>
    <cellStyle name="常规 15 2 4" xfId="36862"/>
    <cellStyle name="常规 15 2 4 2" xfId="36864"/>
    <cellStyle name="常规 15 2 5" xfId="36866"/>
    <cellStyle name="常规 15 2 6" xfId="36868"/>
    <cellStyle name="常规 15 2 7" xfId="7818"/>
    <cellStyle name="常规 15 2_三江08年底稿~~" xfId="36870"/>
    <cellStyle name="常规 15 3" xfId="4597"/>
    <cellStyle name="常规 15 3 2" xfId="35505"/>
    <cellStyle name="常规 15 3 2 2" xfId="36871"/>
    <cellStyle name="常规 15 3 2 2 2" xfId="36873"/>
    <cellStyle name="常规 15 3 2 3" xfId="2497"/>
    <cellStyle name="常规 15 3 2 4" xfId="36875"/>
    <cellStyle name="常规 15 3 3" xfId="1268"/>
    <cellStyle name="常规 15 3 3 2" xfId="36877"/>
    <cellStyle name="常规 15 3 3 3" xfId="5774"/>
    <cellStyle name="常规 15 3 4" xfId="36879"/>
    <cellStyle name="常规 15 3 5" xfId="36881"/>
    <cellStyle name="常规 15 3 6" xfId="36883"/>
    <cellStyle name="常规 15 4" xfId="35508"/>
    <cellStyle name="常规 15 4 2" xfId="35511"/>
    <cellStyle name="常规 15 4 2 2" xfId="36885"/>
    <cellStyle name="常规 15 4 2 2 2" xfId="36887"/>
    <cellStyle name="常规 15 4 2 3" xfId="36889"/>
    <cellStyle name="常规 15 4 3" xfId="1198"/>
    <cellStyle name="常规 15 4 3 2" xfId="36891"/>
    <cellStyle name="常规 15 4 4" xfId="36893"/>
    <cellStyle name="常规 15 4 5" xfId="36895"/>
    <cellStyle name="常规 15 4 6" xfId="36897"/>
    <cellStyle name="常规 15 4 7" xfId="36899"/>
    <cellStyle name="常规 15 5" xfId="35514"/>
    <cellStyle name="常规 15 5 2" xfId="35517"/>
    <cellStyle name="常规 15 5 3" xfId="36901"/>
    <cellStyle name="常规 15 6" xfId="28663"/>
    <cellStyle name="常规 15 6 2" xfId="36903"/>
    <cellStyle name="常规 15 6 3" xfId="36905"/>
    <cellStyle name="常规 15 7" xfId="36907"/>
    <cellStyle name="常规 15 8" xfId="36909"/>
    <cellStyle name="常规 15 9" xfId="36911"/>
    <cellStyle name="常规 15_C01-固定资产" xfId="36913"/>
    <cellStyle name="常规 150" xfId="36824"/>
    <cellStyle name="常规 151" xfId="36828"/>
    <cellStyle name="常规 151 2" xfId="36914"/>
    <cellStyle name="常规 152" xfId="36832"/>
    <cellStyle name="常规 153" xfId="36836"/>
    <cellStyle name="常规 154" xfId="36840"/>
    <cellStyle name="常规 155" xfId="36916"/>
    <cellStyle name="常规 155 16" xfId="36920"/>
    <cellStyle name="常规 155 2" xfId="36921"/>
    <cellStyle name="常规 155 2 2" xfId="36922"/>
    <cellStyle name="常规 155 3" xfId="36923"/>
    <cellStyle name="常规 156" xfId="36925"/>
    <cellStyle name="常规 157" xfId="36929"/>
    <cellStyle name="常规 158" xfId="36933"/>
    <cellStyle name="常规 159" xfId="36937"/>
    <cellStyle name="常规 16" xfId="455"/>
    <cellStyle name="常规 16 2" xfId="35539"/>
    <cellStyle name="常规 16 2 2" xfId="35542"/>
    <cellStyle name="常规 16 2 2 2" xfId="36943"/>
    <cellStyle name="常规 16 2 3" xfId="36944"/>
    <cellStyle name="常规 16 2 3 2" xfId="36945"/>
    <cellStyle name="常规 16 2 4" xfId="36946"/>
    <cellStyle name="常规 16 2 4 2" xfId="36947"/>
    <cellStyle name="常规 16 2 5" xfId="36948"/>
    <cellStyle name="常规 16 2 6" xfId="36949"/>
    <cellStyle name="常规 16 2 7" xfId="46078"/>
    <cellStyle name="常规 16 3" xfId="25163"/>
    <cellStyle name="常规 16 3 2" xfId="25167"/>
    <cellStyle name="常规 16 4" xfId="35545"/>
    <cellStyle name="常规 16 4 2" xfId="36950"/>
    <cellStyle name="常规 16 5" xfId="35548"/>
    <cellStyle name="常规 16 5 2" xfId="36952"/>
    <cellStyle name="常规 16 6" xfId="2964"/>
    <cellStyle name="常规 16 7" xfId="26236"/>
    <cellStyle name="常规 16 8" xfId="16912"/>
    <cellStyle name="常规 16 9" xfId="36941"/>
    <cellStyle name="常规 160" xfId="36917"/>
    <cellStyle name="常规 161" xfId="36926"/>
    <cellStyle name="常规 162" xfId="36930"/>
    <cellStyle name="常规 163" xfId="36934"/>
    <cellStyle name="常规 164" xfId="36938"/>
    <cellStyle name="常规 165" xfId="36953"/>
    <cellStyle name="常规 166" xfId="36957"/>
    <cellStyle name="常规 167" xfId="36961"/>
    <cellStyle name="常规 168" xfId="36965"/>
    <cellStyle name="常规 169" xfId="36969"/>
    <cellStyle name="常规 17" xfId="460"/>
    <cellStyle name="常规 17 10" xfId="36973"/>
    <cellStyle name="常规 17 16" xfId="46079"/>
    <cellStyle name="常规 17 2" xfId="26396"/>
    <cellStyle name="常规 17 2 2" xfId="36975"/>
    <cellStyle name="常规 17 2 2 2" xfId="36977"/>
    <cellStyle name="常规 17 2 3" xfId="36979"/>
    <cellStyle name="常规 17 2 4" xfId="36981"/>
    <cellStyle name="常规 17 2 4 2" xfId="36983"/>
    <cellStyle name="常规 17 2 5" xfId="36985"/>
    <cellStyle name="常规 17 2 5 2" xfId="36987"/>
    <cellStyle name="常规 17 2 6" xfId="36988"/>
    <cellStyle name="常规 17 3" xfId="36989"/>
    <cellStyle name="常规 17 3 2" xfId="36991"/>
    <cellStyle name="常规 17 3 2 2" xfId="36993"/>
    <cellStyle name="常规 17 3 3" xfId="8877"/>
    <cellStyle name="常规 17 3 3 2" xfId="36994"/>
    <cellStyle name="常规 17 4" xfId="36996"/>
    <cellStyle name="常规 17 4 2" xfId="36998"/>
    <cellStyle name="常规 17 5" xfId="37000"/>
    <cellStyle name="常规 17 5 2" xfId="3083"/>
    <cellStyle name="常规 17 6" xfId="37002"/>
    <cellStyle name="常规 17 6 2" xfId="37004"/>
    <cellStyle name="常规 17 7" xfId="37006"/>
    <cellStyle name="常规 17 8" xfId="4605"/>
    <cellStyle name="常规 17 9" xfId="37008"/>
    <cellStyle name="常规 17_底稿审阅" xfId="37010"/>
    <cellStyle name="常规 170" xfId="36954"/>
    <cellStyle name="常规 171" xfId="36958"/>
    <cellStyle name="常规 172" xfId="36962"/>
    <cellStyle name="常规 173" xfId="36966"/>
    <cellStyle name="常规 174" xfId="36970"/>
    <cellStyle name="常规 175" xfId="35436"/>
    <cellStyle name="常规 176" xfId="37011"/>
    <cellStyle name="常规 177" xfId="37015"/>
    <cellStyle name="常规 178" xfId="37019"/>
    <cellStyle name="常规 179" xfId="37023"/>
    <cellStyle name="常规 18" xfId="37027"/>
    <cellStyle name="常规 18 10" xfId="37029"/>
    <cellStyle name="常规 18 11" xfId="46021"/>
    <cellStyle name="常规 18 2" xfId="37031"/>
    <cellStyle name="常规 18 2 2" xfId="37033"/>
    <cellStyle name="常规 18 2 2 2" xfId="37035"/>
    <cellStyle name="常规 18 2 2 2 2" xfId="30145"/>
    <cellStyle name="常规 18 2 2 3" xfId="3015"/>
    <cellStyle name="常规 18 2 2 3 2" xfId="37037"/>
    <cellStyle name="常规 18 2 2 4" xfId="2920"/>
    <cellStyle name="常规 18 2 3" xfId="37039"/>
    <cellStyle name="常规 18 2 3 2" xfId="37041"/>
    <cellStyle name="常规 18 2 4" xfId="18344"/>
    <cellStyle name="常规 18 2 4 2" xfId="18348"/>
    <cellStyle name="常规 18 2 5" xfId="37043"/>
    <cellStyle name="常规 18 2 5 2" xfId="37045"/>
    <cellStyle name="常规 18 2 6" xfId="37047"/>
    <cellStyle name="常规 18 3" xfId="37049"/>
    <cellStyle name="常规 18 3 2" xfId="37051"/>
    <cellStyle name="常规 18 3 2 2" xfId="37053"/>
    <cellStyle name="常规 18 3 3" xfId="37055"/>
    <cellStyle name="常规 18 3 4" xfId="37057"/>
    <cellStyle name="常规 18 4" xfId="37059"/>
    <cellStyle name="常规 18 4 2" xfId="37061"/>
    <cellStyle name="常规 18 4 3" xfId="46080"/>
    <cellStyle name="常规 18 5" xfId="37063"/>
    <cellStyle name="常规 18 5 2" xfId="37065"/>
    <cellStyle name="常规 18 6" xfId="37067"/>
    <cellStyle name="常规 18 7" xfId="37069"/>
    <cellStyle name="常规 18 8" xfId="37071"/>
    <cellStyle name="常规 18 9" xfId="37073"/>
    <cellStyle name="常规 180" xfId="35437"/>
    <cellStyle name="常规 181" xfId="37012"/>
    <cellStyle name="常规 182" xfId="37016"/>
    <cellStyle name="常规 183" xfId="37020"/>
    <cellStyle name="常规 184" xfId="37024"/>
    <cellStyle name="常规 185" xfId="37075"/>
    <cellStyle name="常规 186" xfId="37079"/>
    <cellStyle name="常规 187" xfId="37083"/>
    <cellStyle name="常规 188" xfId="37088"/>
    <cellStyle name="常规 189" xfId="37093"/>
    <cellStyle name="常规 19" xfId="37098"/>
    <cellStyle name="常规 19 10" xfId="37100"/>
    <cellStyle name="常规 19 2" xfId="37102"/>
    <cellStyle name="常规 19 2 2" xfId="37104"/>
    <cellStyle name="常规 19 2 3" xfId="37106"/>
    <cellStyle name="常规 19 2 4" xfId="37108"/>
    <cellStyle name="常规 19 3" xfId="37110"/>
    <cellStyle name="常规 19 3 2" xfId="37112"/>
    <cellStyle name="常规 19 3 2 2" xfId="37114"/>
    <cellStyle name="常规 19 3 2 2 2" xfId="37115"/>
    <cellStyle name="常规 19 3 2 3" xfId="37116"/>
    <cellStyle name="常规 19 3 3" xfId="37117"/>
    <cellStyle name="常规 19 3 3 2" xfId="37119"/>
    <cellStyle name="常规 19 3 4" xfId="37120"/>
    <cellStyle name="常规 19 3 4 2" xfId="37121"/>
    <cellStyle name="常规 19 3 5" xfId="37122"/>
    <cellStyle name="常规 19 3 6" xfId="37123"/>
    <cellStyle name="常规 19 3 7" xfId="37124"/>
    <cellStyle name="常规 19 4" xfId="37125"/>
    <cellStyle name="常规 19 4 2" xfId="37127"/>
    <cellStyle name="常规 19 4 2 2" xfId="23193"/>
    <cellStyle name="常规 19 4 3" xfId="37129"/>
    <cellStyle name="常规 19 5" xfId="37130"/>
    <cellStyle name="常规 19 5 2" xfId="37132"/>
    <cellStyle name="常规 19 6" xfId="4064"/>
    <cellStyle name="常规 19 6 2" xfId="37133"/>
    <cellStyle name="常规 19 7" xfId="37134"/>
    <cellStyle name="常规 19 8" xfId="37136"/>
    <cellStyle name="常规 19 9" xfId="37138"/>
    <cellStyle name="常规 19_存货凭证抽查表1" xfId="18578"/>
    <cellStyle name="常规 190" xfId="37076"/>
    <cellStyle name="常规 191" xfId="37080"/>
    <cellStyle name="常规 192" xfId="37084"/>
    <cellStyle name="常规 193" xfId="37089"/>
    <cellStyle name="常规 194" xfId="37094"/>
    <cellStyle name="常规 195" xfId="37139"/>
    <cellStyle name="常规 196" xfId="37144"/>
    <cellStyle name="常规 197" xfId="37149"/>
    <cellStyle name="常规 198" xfId="37154"/>
    <cellStyle name="常规 199" xfId="37159"/>
    <cellStyle name="常规 2" xfId="3"/>
    <cellStyle name="常规 2 10" xfId="20719"/>
    <cellStyle name="常规 2 10 2" xfId="20723"/>
    <cellStyle name="常规 2 10 2 2" xfId="20725"/>
    <cellStyle name="常规 2 10 2 2 2" xfId="37165"/>
    <cellStyle name="常规 2 10 3" xfId="20728"/>
    <cellStyle name="常规 2 10 4" xfId="37166"/>
    <cellStyle name="常规 2 100" xfId="37167"/>
    <cellStyle name="常规 2 100 2" xfId="37169"/>
    <cellStyle name="常规 2 100 2 2" xfId="35831"/>
    <cellStyle name="常规 2 100 3" xfId="37171"/>
    <cellStyle name="常规 2 101" xfId="37173"/>
    <cellStyle name="常规 2 101 2" xfId="37175"/>
    <cellStyle name="常规 2 101 2 2" xfId="35884"/>
    <cellStyle name="常规 2 101 3" xfId="37177"/>
    <cellStyle name="常规 2 102" xfId="37179"/>
    <cellStyle name="常规 2 102 2" xfId="37181"/>
    <cellStyle name="常规 2 102 2 2" xfId="35933"/>
    <cellStyle name="常规 2 102 3" xfId="37183"/>
    <cellStyle name="常规 2 103" xfId="37184"/>
    <cellStyle name="常规 2 103 2" xfId="37186"/>
    <cellStyle name="常规 2 103 2 2" xfId="35980"/>
    <cellStyle name="常规 2 103 3" xfId="37188"/>
    <cellStyle name="常规 2 104" xfId="37189"/>
    <cellStyle name="常规 2 104 2" xfId="37191"/>
    <cellStyle name="常规 2 104 2 2" xfId="37193"/>
    <cellStyle name="常规 2 104 3" xfId="37194"/>
    <cellStyle name="常规 2 105" xfId="37195"/>
    <cellStyle name="常规 2 105 2" xfId="37198"/>
    <cellStyle name="常规 2 105 2 2" xfId="37200"/>
    <cellStyle name="常规 2 105 3" xfId="37202"/>
    <cellStyle name="常规 2 106" xfId="37204"/>
    <cellStyle name="常规 2 106 2" xfId="37206"/>
    <cellStyle name="常规 2 106 2 2" xfId="37208"/>
    <cellStyle name="常规 2 106 3" xfId="37210"/>
    <cellStyle name="常规 2 107" xfId="37212"/>
    <cellStyle name="常规 2 107 2" xfId="37214"/>
    <cellStyle name="常规 2 107 2 2" xfId="37216"/>
    <cellStyle name="常规 2 107 3" xfId="37218"/>
    <cellStyle name="常规 2 108" xfId="37220"/>
    <cellStyle name="常规 2 108 2" xfId="37222"/>
    <cellStyle name="常规 2 108 2 2" xfId="37224"/>
    <cellStyle name="常规 2 108 3" xfId="37226"/>
    <cellStyle name="常规 2 109" xfId="37228"/>
    <cellStyle name="常规 2 109 2" xfId="37230"/>
    <cellStyle name="常规 2 109 2 2" xfId="37232"/>
    <cellStyle name="常规 2 109 3" xfId="37234"/>
    <cellStyle name="常规 2 11" xfId="37236"/>
    <cellStyle name="常规 2 11 2" xfId="37237"/>
    <cellStyle name="常规 2 11 2 2" xfId="37238"/>
    <cellStyle name="常规 2 11 2 3" xfId="37239"/>
    <cellStyle name="常规 2 11 3" xfId="37240"/>
    <cellStyle name="常规 2 11 4" xfId="37241"/>
    <cellStyle name="常规 2 11 5" xfId="37242"/>
    <cellStyle name="常规 2 11 8" xfId="37243"/>
    <cellStyle name="常规 2 11 8 2" xfId="37244"/>
    <cellStyle name="常规 2 110" xfId="37196"/>
    <cellStyle name="常规 2 110 2" xfId="37199"/>
    <cellStyle name="常规 2 110 2 2" xfId="37201"/>
    <cellStyle name="常规 2 110 3" xfId="37203"/>
    <cellStyle name="常规 2 111" xfId="37205"/>
    <cellStyle name="常规 2 111 2" xfId="37207"/>
    <cellStyle name="常规 2 111 2 2" xfId="37209"/>
    <cellStyle name="常规 2 111 3" xfId="37211"/>
    <cellStyle name="常规 2 112" xfId="37213"/>
    <cellStyle name="常规 2 112 2" xfId="37215"/>
    <cellStyle name="常规 2 112 2 2" xfId="37217"/>
    <cellStyle name="常规 2 112 3" xfId="37219"/>
    <cellStyle name="常规 2 113" xfId="37221"/>
    <cellStyle name="常规 2 113 2" xfId="37223"/>
    <cellStyle name="常规 2 113 2 2" xfId="37225"/>
    <cellStyle name="常规 2 113 3" xfId="37227"/>
    <cellStyle name="常规 2 114" xfId="37229"/>
    <cellStyle name="常规 2 114 2" xfId="37231"/>
    <cellStyle name="常规 2 114 2 2" xfId="37233"/>
    <cellStyle name="常规 2 114 3" xfId="37235"/>
    <cellStyle name="常规 2 115" xfId="37245"/>
    <cellStyle name="常规 2 115 2" xfId="37247"/>
    <cellStyle name="常规 2 115 2 2" xfId="37249"/>
    <cellStyle name="常规 2 115 3" xfId="37250"/>
    <cellStyle name="常规 2 116" xfId="37251"/>
    <cellStyle name="常规 2 116 2" xfId="37253"/>
    <cellStyle name="常规 2 116 2 2" xfId="37255"/>
    <cellStyle name="常规 2 116 3" xfId="37256"/>
    <cellStyle name="常规 2 117" xfId="23927"/>
    <cellStyle name="常规 2 117 2" xfId="20006"/>
    <cellStyle name="常规 2 117 2 2" xfId="37257"/>
    <cellStyle name="常规 2 117 3" xfId="37258"/>
    <cellStyle name="常规 2 118" xfId="37259"/>
    <cellStyle name="常规 2 118 2" xfId="37261"/>
    <cellStyle name="常规 2 118 2 2" xfId="3714"/>
    <cellStyle name="常规 2 118 3" xfId="37263"/>
    <cellStyle name="常规 2 119" xfId="37264"/>
    <cellStyle name="常规 2 119 2" xfId="37266"/>
    <cellStyle name="常规 2 12" xfId="37268"/>
    <cellStyle name="常规 2 12 2" xfId="37269"/>
    <cellStyle name="常规 2 12 2 2" xfId="37270"/>
    <cellStyle name="常规 2 12 3" xfId="37271"/>
    <cellStyle name="常规 2 12 4" xfId="37272"/>
    <cellStyle name="常规 2 120" xfId="37246"/>
    <cellStyle name="常规 2 120 2" xfId="37248"/>
    <cellStyle name="常规 2 121" xfId="37252"/>
    <cellStyle name="常规 2 121 2" xfId="37254"/>
    <cellStyle name="常规 2 122" xfId="23926"/>
    <cellStyle name="常规 2 122 2" xfId="20005"/>
    <cellStyle name="常规 2 123" xfId="37260"/>
    <cellStyle name="常规 2 123 2" xfId="37262"/>
    <cellStyle name="常规 2 124" xfId="37265"/>
    <cellStyle name="常规 2 124 2" xfId="37267"/>
    <cellStyle name="常规 2 125" xfId="37273"/>
    <cellStyle name="常规 2 125 2" xfId="37274"/>
    <cellStyle name="常规 2 126" xfId="37275"/>
    <cellStyle name="常规 2 127" xfId="37276"/>
    <cellStyle name="常规 2 128" xfId="37277"/>
    <cellStyle name="常规 2 129" xfId="37278"/>
    <cellStyle name="常规 2 13" xfId="37279"/>
    <cellStyle name="常规 2 13 2" xfId="37280"/>
    <cellStyle name="常规 2 13 2 2" xfId="37281"/>
    <cellStyle name="常规 2 13 3" xfId="37282"/>
    <cellStyle name="常规 2 130" xfId="37164"/>
    <cellStyle name="常规 2 131" xfId="46059"/>
    <cellStyle name="常规 2 132" xfId="522"/>
    <cellStyle name="常规 2 133" xfId="495"/>
    <cellStyle name="常规 2 134" xfId="46097"/>
    <cellStyle name="常规 2 135" xfId="46109"/>
    <cellStyle name="常规 2 136" xfId="46118"/>
    <cellStyle name="常规 2 137" xfId="46125"/>
    <cellStyle name="常规 2 138" xfId="46145"/>
    <cellStyle name="常规 2 139" xfId="46149"/>
    <cellStyle name="常规 2 14" xfId="37283"/>
    <cellStyle name="常规 2 14 2" xfId="37284"/>
    <cellStyle name="常规 2 14 2 2" xfId="37285"/>
    <cellStyle name="常规 2 14 3" xfId="37286"/>
    <cellStyle name="常规 2 15" xfId="37287"/>
    <cellStyle name="常规 2 15 2" xfId="37289"/>
    <cellStyle name="常规 2 15 2 2" xfId="15626"/>
    <cellStyle name="常规 2 15 3" xfId="37291"/>
    <cellStyle name="常规 2 15 4" xfId="37293"/>
    <cellStyle name="常规 2 16" xfId="37294"/>
    <cellStyle name="常规 2 16 2" xfId="37296"/>
    <cellStyle name="常规 2 16 2 2" xfId="37298"/>
    <cellStyle name="常规 2 16 3" xfId="37300"/>
    <cellStyle name="常规 2 16 4" xfId="37302"/>
    <cellStyle name="常规 2 17" xfId="37303"/>
    <cellStyle name="常规 2 17 2" xfId="37305"/>
    <cellStyle name="常规 2 17 2 2" xfId="37307"/>
    <cellStyle name="常规 2 17 3" xfId="37309"/>
    <cellStyle name="常规 2 17 4" xfId="37311"/>
    <cellStyle name="常规 2 18" xfId="37313"/>
    <cellStyle name="常规 2 18 2" xfId="37315"/>
    <cellStyle name="常规 2 18 2 2" xfId="37317"/>
    <cellStyle name="常规 2 18 3" xfId="37319"/>
    <cellStyle name="常规 2 19" xfId="37321"/>
    <cellStyle name="常规 2 19 2" xfId="37323"/>
    <cellStyle name="常规 2 19 2 2" xfId="37325"/>
    <cellStyle name="常规 2 19 3" xfId="37327"/>
    <cellStyle name="常规 2 2" xfId="13"/>
    <cellStyle name="常规 2 2 10" xfId="37330"/>
    <cellStyle name="常规 2 2 10 2" xfId="37331"/>
    <cellStyle name="常规 2 2 11" xfId="31211"/>
    <cellStyle name="常规 2 2 11 2" xfId="37332"/>
    <cellStyle name="常规 2 2 12" xfId="14764"/>
    <cellStyle name="常规 2 2 12 2" xfId="37333"/>
    <cellStyle name="常规 2 2 13" xfId="37334"/>
    <cellStyle name="常规 2 2 13 2" xfId="37335"/>
    <cellStyle name="常规 2 2 14" xfId="37336"/>
    <cellStyle name="常规 2 2 14 2" xfId="37337"/>
    <cellStyle name="常规 2 2 15" xfId="37338"/>
    <cellStyle name="常规 2 2 15 2" xfId="34291"/>
    <cellStyle name="常规 2 2 16" xfId="37340"/>
    <cellStyle name="常规 2 2 16 2" xfId="37342"/>
    <cellStyle name="常规 2 2 16 3" xfId="37344"/>
    <cellStyle name="常规 2 2 17" xfId="37345"/>
    <cellStyle name="常规 2 2 17 2" xfId="37347"/>
    <cellStyle name="常规 2 2 17 3" xfId="37349"/>
    <cellStyle name="常规 2 2 18" xfId="37350"/>
    <cellStyle name="常规 2 2 18 2" xfId="37352"/>
    <cellStyle name="常规 2 2 19" xfId="37354"/>
    <cellStyle name="常规 2 2 19 2" xfId="37356"/>
    <cellStyle name="常规 2 2 2" xfId="250"/>
    <cellStyle name="常规 2 2 2 10" xfId="37359"/>
    <cellStyle name="常规 2 2 2 10 2" xfId="37360"/>
    <cellStyle name="常规 2 2 2 10 2 2" xfId="37361"/>
    <cellStyle name="常规 2 2 2 10 3" xfId="37362"/>
    <cellStyle name="常规 2 2 2 11" xfId="37363"/>
    <cellStyle name="常规 2 2 2 11 2" xfId="37364"/>
    <cellStyle name="常规 2 2 2 11 2 2" xfId="37365"/>
    <cellStyle name="常规 2 2 2 11 3" xfId="37366"/>
    <cellStyle name="常规 2 2 2 12" xfId="37367"/>
    <cellStyle name="常规 2 2 2 12 2" xfId="37368"/>
    <cellStyle name="常规 2 2 2 12 2 2" xfId="37369"/>
    <cellStyle name="常规 2 2 2 12 3" xfId="8335"/>
    <cellStyle name="常规 2 2 2 13" xfId="37370"/>
    <cellStyle name="常规 2 2 2 13 2" xfId="37371"/>
    <cellStyle name="常规 2 2 2 13 2 2" xfId="37372"/>
    <cellStyle name="常规 2 2 2 13 3" xfId="37373"/>
    <cellStyle name="常规 2 2 2 14" xfId="37374"/>
    <cellStyle name="常规 2 2 2 14 2" xfId="37375"/>
    <cellStyle name="常规 2 2 2 14 2 2" xfId="37376"/>
    <cellStyle name="常规 2 2 2 14 3" xfId="37377"/>
    <cellStyle name="常规 2 2 2 15" xfId="37378"/>
    <cellStyle name="常规 2 2 2 15 2" xfId="37380"/>
    <cellStyle name="常规 2 2 2 15 2 2" xfId="37382"/>
    <cellStyle name="常规 2 2 2 15 3" xfId="37384"/>
    <cellStyle name="常规 2 2 2 16" xfId="37386"/>
    <cellStyle name="常规 2 2 2 16 2" xfId="37388"/>
    <cellStyle name="常规 2 2 2 16 2 2" xfId="37390"/>
    <cellStyle name="常规 2 2 2 16 3" xfId="37392"/>
    <cellStyle name="常规 2 2 2 17" xfId="37394"/>
    <cellStyle name="常规 2 2 2 17 2" xfId="37396"/>
    <cellStyle name="常规 2 2 2 17 2 2" xfId="20309"/>
    <cellStyle name="常规 2 2 2 17 3" xfId="37398"/>
    <cellStyle name="常规 2 2 2 18" xfId="37400"/>
    <cellStyle name="常规 2 2 2 18 2" xfId="37402"/>
    <cellStyle name="常规 2 2 2 18 2 2" xfId="37404"/>
    <cellStyle name="常规 2 2 2 18 3" xfId="37406"/>
    <cellStyle name="常规 2 2 2 19" xfId="37408"/>
    <cellStyle name="常规 2 2 2 19 2" xfId="37410"/>
    <cellStyle name="常规 2 2 2 19 2 2" xfId="37412"/>
    <cellStyle name="常规 2 2 2 19 3" xfId="37414"/>
    <cellStyle name="常规 2 2 2 2" xfId="37416"/>
    <cellStyle name="常规 2 2 2 2 2" xfId="37417"/>
    <cellStyle name="常规 2 2 2 2 2 2" xfId="37418"/>
    <cellStyle name="常规 2 2 2 2 2 3" xfId="461"/>
    <cellStyle name="常规 2 2 2 2 3" xfId="37419"/>
    <cellStyle name="常规 2 2 2 2 4" xfId="37420"/>
    <cellStyle name="常规 2 2 2 2 5" xfId="37421"/>
    <cellStyle name="常规 2 2 2 2 6" xfId="37422"/>
    <cellStyle name="常规 2 2 2 2 7" xfId="37423"/>
    <cellStyle name="常规 2 2 2 20" xfId="37379"/>
    <cellStyle name="常规 2 2 2 20 2" xfId="37381"/>
    <cellStyle name="常规 2 2 2 20 2 2" xfId="37383"/>
    <cellStyle name="常规 2 2 2 20 3" xfId="37385"/>
    <cellStyle name="常规 2 2 2 21" xfId="37387"/>
    <cellStyle name="常规 2 2 2 21 2" xfId="37389"/>
    <cellStyle name="常规 2 2 2 21 2 2" xfId="37391"/>
    <cellStyle name="常规 2 2 2 21 3" xfId="37393"/>
    <cellStyle name="常规 2 2 2 22" xfId="37395"/>
    <cellStyle name="常规 2 2 2 22 2" xfId="37397"/>
    <cellStyle name="常规 2 2 2 22 2 2" xfId="20308"/>
    <cellStyle name="常规 2 2 2 22 3" xfId="37399"/>
    <cellStyle name="常规 2 2 2 23" xfId="37401"/>
    <cellStyle name="常规 2 2 2 23 2" xfId="37403"/>
    <cellStyle name="常规 2 2 2 23 2 2" xfId="37405"/>
    <cellStyle name="常规 2 2 2 23 3" xfId="37407"/>
    <cellStyle name="常规 2 2 2 24" xfId="37409"/>
    <cellStyle name="常规 2 2 2 24 2" xfId="37411"/>
    <cellStyle name="常规 2 2 2 24 2 2" xfId="37413"/>
    <cellStyle name="常规 2 2 2 24 3" xfId="37415"/>
    <cellStyle name="常规 2 2 2 25" xfId="37424"/>
    <cellStyle name="常规 2 2 2 25 2" xfId="37426"/>
    <cellStyle name="常规 2 2 2 25 2 2" xfId="37428"/>
    <cellStyle name="常规 2 2 2 25 3" xfId="37430"/>
    <cellStyle name="常规 2 2 2 26" xfId="37432"/>
    <cellStyle name="常规 2 2 2 26 2" xfId="37434"/>
    <cellStyle name="常规 2 2 2 26 2 2" xfId="26125"/>
    <cellStyle name="常规 2 2 2 26 3" xfId="37436"/>
    <cellStyle name="常规 2 2 2 27" xfId="37438"/>
    <cellStyle name="常规 2 2 2 27 2" xfId="37440"/>
    <cellStyle name="常规 2 2 2 27 2 2" xfId="37442"/>
    <cellStyle name="常规 2 2 2 27 3" xfId="37444"/>
    <cellStyle name="常规 2 2 2 28" xfId="37446"/>
    <cellStyle name="常规 2 2 2 28 2" xfId="4227"/>
    <cellStyle name="常规 2 2 2 28 2 2" xfId="4234"/>
    <cellStyle name="常规 2 2 2 28 3" xfId="37448"/>
    <cellStyle name="常规 2 2 2 29" xfId="37450"/>
    <cellStyle name="常规 2 2 2 29 2" xfId="37452"/>
    <cellStyle name="常规 2 2 2 29 2 2" xfId="37454"/>
    <cellStyle name="常规 2 2 2 29 3" xfId="37456"/>
    <cellStyle name="常规 2 2 2 3" xfId="37458"/>
    <cellStyle name="常规 2 2 2 3 2" xfId="6733"/>
    <cellStyle name="常规 2 2 2 3 2 2" xfId="23627"/>
    <cellStyle name="常规 2 2 2 3 3" xfId="37459"/>
    <cellStyle name="常规 2 2 2 3 4" xfId="37460"/>
    <cellStyle name="常规 2 2 2 30" xfId="37425"/>
    <cellStyle name="常规 2 2 2 30 2" xfId="37427"/>
    <cellStyle name="常规 2 2 2 30 2 2" xfId="37429"/>
    <cellStyle name="常规 2 2 2 30 3" xfId="37431"/>
    <cellStyle name="常规 2 2 2 31" xfId="37433"/>
    <cellStyle name="常规 2 2 2 31 2" xfId="37435"/>
    <cellStyle name="常规 2 2 2 31 2 2" xfId="26124"/>
    <cellStyle name="常规 2 2 2 31 3" xfId="37437"/>
    <cellStyle name="常规 2 2 2 32" xfId="37439"/>
    <cellStyle name="常规 2 2 2 32 2" xfId="37441"/>
    <cellStyle name="常规 2 2 2 32 2 2" xfId="37443"/>
    <cellStyle name="常规 2 2 2 32 3" xfId="37445"/>
    <cellStyle name="常规 2 2 2 33" xfId="37447"/>
    <cellStyle name="常规 2 2 2 33 2" xfId="4228"/>
    <cellStyle name="常规 2 2 2 33 2 2" xfId="4235"/>
    <cellStyle name="常规 2 2 2 33 3" xfId="37449"/>
    <cellStyle name="常规 2 2 2 34" xfId="37451"/>
    <cellStyle name="常规 2 2 2 34 2" xfId="37453"/>
    <cellStyle name="常规 2 2 2 34 2 2" xfId="37455"/>
    <cellStyle name="常规 2 2 2 34 3" xfId="37457"/>
    <cellStyle name="常规 2 2 2 35" xfId="37461"/>
    <cellStyle name="常规 2 2 2 35 2" xfId="37463"/>
    <cellStyle name="常规 2 2 2 35 2 2" xfId="37465"/>
    <cellStyle name="常规 2 2 2 35 3" xfId="37467"/>
    <cellStyle name="常规 2 2 2 36" xfId="37469"/>
    <cellStyle name="常规 2 2 2 36 2" xfId="37471"/>
    <cellStyle name="常规 2 2 2 36 2 2" xfId="37473"/>
    <cellStyle name="常规 2 2 2 36 3" xfId="37475"/>
    <cellStyle name="常规 2 2 2 37" xfId="7420"/>
    <cellStyle name="常规 2 2 2 37 2" xfId="8108"/>
    <cellStyle name="常规 2 2 2 37 2 2" xfId="37477"/>
    <cellStyle name="常规 2 2 2 37 3" xfId="2813"/>
    <cellStyle name="常规 2 2 2 38" xfId="37479"/>
    <cellStyle name="常规 2 2 2 38 2" xfId="34523"/>
    <cellStyle name="常规 2 2 2 38 2 2" xfId="37481"/>
    <cellStyle name="常规 2 2 2 38 3" xfId="37483"/>
    <cellStyle name="常规 2 2 2 39" xfId="37485"/>
    <cellStyle name="常规 2 2 2 39 2" xfId="37487"/>
    <cellStyle name="常规 2 2 2 39 2 2" xfId="37489"/>
    <cellStyle name="常规 2 2 2 39 3" xfId="37491"/>
    <cellStyle name="常规 2 2 2 4" xfId="37493"/>
    <cellStyle name="常规 2 2 2 4 2" xfId="37494"/>
    <cellStyle name="常规 2 2 2 4 2 2" xfId="37495"/>
    <cellStyle name="常规 2 2 2 4 3" xfId="37496"/>
    <cellStyle name="常规 2 2 2 40" xfId="37462"/>
    <cellStyle name="常规 2 2 2 40 2" xfId="37464"/>
    <cellStyle name="常规 2 2 2 40 2 2" xfId="37466"/>
    <cellStyle name="常规 2 2 2 40 3" xfId="37468"/>
    <cellStyle name="常规 2 2 2 41" xfId="37470"/>
    <cellStyle name="常规 2 2 2 41 2" xfId="37472"/>
    <cellStyle name="常规 2 2 2 41 2 2" xfId="37474"/>
    <cellStyle name="常规 2 2 2 41 3" xfId="37476"/>
    <cellStyle name="常规 2 2 2 42" xfId="7419"/>
    <cellStyle name="常规 2 2 2 42 2" xfId="8107"/>
    <cellStyle name="常规 2 2 2 42 2 2" xfId="37478"/>
    <cellStyle name="常规 2 2 2 42 3" xfId="2814"/>
    <cellStyle name="常规 2 2 2 43" xfId="37480"/>
    <cellStyle name="常规 2 2 2 43 2" xfId="34524"/>
    <cellStyle name="常规 2 2 2 43 2 2" xfId="37482"/>
    <cellStyle name="常规 2 2 2 43 3" xfId="37484"/>
    <cellStyle name="常规 2 2 2 44" xfId="37486"/>
    <cellStyle name="常规 2 2 2 44 2" xfId="37488"/>
    <cellStyle name="常规 2 2 2 44 2 2" xfId="37490"/>
    <cellStyle name="常规 2 2 2 44 3" xfId="37492"/>
    <cellStyle name="常规 2 2 2 45" xfId="37497"/>
    <cellStyle name="常规 2 2 2 45 2" xfId="37499"/>
    <cellStyle name="常规 2 2 2 45 2 2" xfId="37501"/>
    <cellStyle name="常规 2 2 2 45 3" xfId="37503"/>
    <cellStyle name="常规 2 2 2 46" xfId="37505"/>
    <cellStyle name="常规 2 2 2 46 2" xfId="37507"/>
    <cellStyle name="常规 2 2 2 46 2 2" xfId="37509"/>
    <cellStyle name="常规 2 2 2 46 3" xfId="37511"/>
    <cellStyle name="常规 2 2 2 47" xfId="37513"/>
    <cellStyle name="常规 2 2 2 47 2" xfId="37515"/>
    <cellStyle name="常规 2 2 2 47 2 2" xfId="37517"/>
    <cellStyle name="常规 2 2 2 47 3" xfId="37519"/>
    <cellStyle name="常规 2 2 2 48" xfId="37521"/>
    <cellStyle name="常规 2 2 2 48 2" xfId="37523"/>
    <cellStyle name="常规 2 2 2 48 2 2" xfId="2441"/>
    <cellStyle name="常规 2 2 2 48 3" xfId="37525"/>
    <cellStyle name="常规 2 2 2 49" xfId="37527"/>
    <cellStyle name="常规 2 2 2 49 2" xfId="37529"/>
    <cellStyle name="常规 2 2 2 49 2 2" xfId="37531"/>
    <cellStyle name="常规 2 2 2 49 3" xfId="37533"/>
    <cellStyle name="常规 2 2 2 5" xfId="37535"/>
    <cellStyle name="常规 2 2 2 5 2" xfId="37536"/>
    <cellStyle name="常规 2 2 2 5 2 2" xfId="37537"/>
    <cellStyle name="常规 2 2 2 5 3" xfId="37538"/>
    <cellStyle name="常规 2 2 2 50" xfId="37498"/>
    <cellStyle name="常规 2 2 2 50 2" xfId="37500"/>
    <cellStyle name="常规 2 2 2 50 2 2" xfId="37502"/>
    <cellStyle name="常规 2 2 2 50 3" xfId="37504"/>
    <cellStyle name="常规 2 2 2 51" xfId="37506"/>
    <cellStyle name="常规 2 2 2 51 2" xfId="37508"/>
    <cellStyle name="常规 2 2 2 51 2 2" xfId="37510"/>
    <cellStyle name="常规 2 2 2 51 3" xfId="37512"/>
    <cellStyle name="常规 2 2 2 52" xfId="37514"/>
    <cellStyle name="常规 2 2 2 52 2" xfId="37516"/>
    <cellStyle name="常规 2 2 2 52 2 2" xfId="37518"/>
    <cellStyle name="常规 2 2 2 52 3" xfId="37520"/>
    <cellStyle name="常规 2 2 2 53" xfId="37522"/>
    <cellStyle name="常规 2 2 2 53 2" xfId="37524"/>
    <cellStyle name="常规 2 2 2 53 2 2" xfId="2442"/>
    <cellStyle name="常规 2 2 2 53 3" xfId="37526"/>
    <cellStyle name="常规 2 2 2 54" xfId="37528"/>
    <cellStyle name="常规 2 2 2 54 2" xfId="37530"/>
    <cellStyle name="常规 2 2 2 54 2 2" xfId="37532"/>
    <cellStyle name="常规 2 2 2 54 3" xfId="37534"/>
    <cellStyle name="常规 2 2 2 55" xfId="37539"/>
    <cellStyle name="常规 2 2 2 55 2" xfId="37541"/>
    <cellStyle name="常规 2 2 2 55 2 2" xfId="37543"/>
    <cellStyle name="常规 2 2 2 55 3" xfId="37545"/>
    <cellStyle name="常规 2 2 2 56" xfId="37547"/>
    <cellStyle name="常规 2 2 2 56 2" xfId="37549"/>
    <cellStyle name="常规 2 2 2 56 2 2" xfId="35163"/>
    <cellStyle name="常规 2 2 2 56 3" xfId="37551"/>
    <cellStyle name="常规 2 2 2 57" xfId="37553"/>
    <cellStyle name="常规 2 2 2 57 2" xfId="37555"/>
    <cellStyle name="常规 2 2 2 57 2 2" xfId="37557"/>
    <cellStyle name="常规 2 2 2 57 3" xfId="37559"/>
    <cellStyle name="常规 2 2 2 58" xfId="37561"/>
    <cellStyle name="常规 2 2 2 58 2" xfId="37563"/>
    <cellStyle name="常规 2 2 2 58 2 2" xfId="37565"/>
    <cellStyle name="常规 2 2 2 58 3" xfId="37567"/>
    <cellStyle name="常规 2 2 2 59" xfId="37569"/>
    <cellStyle name="常规 2 2 2 59 2" xfId="37571"/>
    <cellStyle name="常规 2 2 2 59 2 2" xfId="37573"/>
    <cellStyle name="常规 2 2 2 59 3" xfId="37575"/>
    <cellStyle name="常规 2 2 2 6" xfId="37577"/>
    <cellStyle name="常规 2 2 2 6 2" xfId="37578"/>
    <cellStyle name="常规 2 2 2 6 2 2" xfId="37579"/>
    <cellStyle name="常规 2 2 2 6 3" xfId="37580"/>
    <cellStyle name="常规 2 2 2 60" xfId="37540"/>
    <cellStyle name="常规 2 2 2 60 2" xfId="37542"/>
    <cellStyle name="常规 2 2 2 60 2 2" xfId="37544"/>
    <cellStyle name="常规 2 2 2 60 3" xfId="37546"/>
    <cellStyle name="常规 2 2 2 61" xfId="37548"/>
    <cellStyle name="常规 2 2 2 61 2" xfId="37550"/>
    <cellStyle name="常规 2 2 2 61 2 2" xfId="35164"/>
    <cellStyle name="常规 2 2 2 61 3" xfId="37552"/>
    <cellStyle name="常规 2 2 2 62" xfId="37554"/>
    <cellStyle name="常规 2 2 2 62 2" xfId="37556"/>
    <cellStyle name="常规 2 2 2 62 2 2" xfId="37558"/>
    <cellStyle name="常规 2 2 2 62 3" xfId="37560"/>
    <cellStyle name="常规 2 2 2 63" xfId="37562"/>
    <cellStyle name="常规 2 2 2 63 2" xfId="37564"/>
    <cellStyle name="常规 2 2 2 63 2 2" xfId="37566"/>
    <cellStyle name="常规 2 2 2 63 3" xfId="37568"/>
    <cellStyle name="常规 2 2 2 64" xfId="37570"/>
    <cellStyle name="常规 2 2 2 64 2" xfId="37572"/>
    <cellStyle name="常规 2 2 2 64 2 2" xfId="37574"/>
    <cellStyle name="常规 2 2 2 64 3" xfId="37576"/>
    <cellStyle name="常规 2 2 2 65" xfId="37581"/>
    <cellStyle name="常规 2 2 2 65 2" xfId="37583"/>
    <cellStyle name="常规 2 2 2 65 2 2" xfId="37585"/>
    <cellStyle name="常规 2 2 2 65 3" xfId="37587"/>
    <cellStyle name="常规 2 2 2 66" xfId="37589"/>
    <cellStyle name="常规 2 2 2 66 2" xfId="37591"/>
    <cellStyle name="常规 2 2 2 66 2 2" xfId="37593"/>
    <cellStyle name="常规 2 2 2 66 3" xfId="37595"/>
    <cellStyle name="常规 2 2 2 67" xfId="37597"/>
    <cellStyle name="常规 2 2 2 67 2" xfId="37599"/>
    <cellStyle name="常规 2 2 2 67 2 2" xfId="37601"/>
    <cellStyle name="常规 2 2 2 67 3" xfId="37603"/>
    <cellStyle name="常规 2 2 2 68" xfId="37605"/>
    <cellStyle name="常规 2 2 2 68 2" xfId="37607"/>
    <cellStyle name="常规 2 2 2 68 2 2" xfId="7637"/>
    <cellStyle name="常规 2 2 2 68 3" xfId="37609"/>
    <cellStyle name="常规 2 2 2 69" xfId="37611"/>
    <cellStyle name="常规 2 2 2 69 2" xfId="37613"/>
    <cellStyle name="常规 2 2 2 69 2 2" xfId="37615"/>
    <cellStyle name="常规 2 2 2 69 3" xfId="37617"/>
    <cellStyle name="常规 2 2 2 7" xfId="19106"/>
    <cellStyle name="常规 2 2 2 7 2" xfId="37619"/>
    <cellStyle name="常规 2 2 2 7 2 2" xfId="37620"/>
    <cellStyle name="常规 2 2 2 7 3" xfId="37621"/>
    <cellStyle name="常规 2 2 2 70" xfId="37582"/>
    <cellStyle name="常规 2 2 2 70 2" xfId="37584"/>
    <cellStyle name="常规 2 2 2 70 2 2" xfId="37586"/>
    <cellStyle name="常规 2 2 2 70 3" xfId="37588"/>
    <cellStyle name="常规 2 2 2 71" xfId="37590"/>
    <cellStyle name="常规 2 2 2 71 2" xfId="37592"/>
    <cellStyle name="常规 2 2 2 71 2 2" xfId="37594"/>
    <cellStyle name="常规 2 2 2 71 3" xfId="37596"/>
    <cellStyle name="常规 2 2 2 72" xfId="37598"/>
    <cellStyle name="常规 2 2 2 72 2" xfId="37600"/>
    <cellStyle name="常规 2 2 2 72 2 2" xfId="37602"/>
    <cellStyle name="常规 2 2 2 72 3" xfId="37604"/>
    <cellStyle name="常规 2 2 2 73" xfId="37606"/>
    <cellStyle name="常规 2 2 2 73 2" xfId="37608"/>
    <cellStyle name="常规 2 2 2 73 2 2" xfId="7636"/>
    <cellStyle name="常规 2 2 2 73 3" xfId="37610"/>
    <cellStyle name="常规 2 2 2 74" xfId="37612"/>
    <cellStyle name="常规 2 2 2 74 2" xfId="37614"/>
    <cellStyle name="常规 2 2 2 74 2 2" xfId="37616"/>
    <cellStyle name="常规 2 2 2 74 3" xfId="37618"/>
    <cellStyle name="常规 2 2 2 75" xfId="37622"/>
    <cellStyle name="常规 2 2 2 75 2" xfId="37624"/>
    <cellStyle name="常规 2 2 2 75 2 2" xfId="37626"/>
    <cellStyle name="常规 2 2 2 75 3" xfId="37628"/>
    <cellStyle name="常规 2 2 2 76" xfId="37630"/>
    <cellStyle name="常规 2 2 2 76 2" xfId="37632"/>
    <cellStyle name="常规 2 2 2 76 2 2" xfId="37634"/>
    <cellStyle name="常规 2 2 2 76 3" xfId="37636"/>
    <cellStyle name="常规 2 2 2 77" xfId="37638"/>
    <cellStyle name="常规 2 2 2 77 2" xfId="37640"/>
    <cellStyle name="常规 2 2 2 77 2 2" xfId="37642"/>
    <cellStyle name="常规 2 2 2 77 3" xfId="37644"/>
    <cellStyle name="常规 2 2 2 78" xfId="23190"/>
    <cellStyle name="常规 2 2 2 78 2" xfId="37646"/>
    <cellStyle name="常规 2 2 2 78 2 2" xfId="37648"/>
    <cellStyle name="常规 2 2 2 78 3" xfId="37650"/>
    <cellStyle name="常规 2 2 2 79" xfId="37652"/>
    <cellStyle name="常规 2 2 2 79 2" xfId="37654"/>
    <cellStyle name="常规 2 2 2 79 2 2" xfId="37656"/>
    <cellStyle name="常规 2 2 2 79 3" xfId="37658"/>
    <cellStyle name="常规 2 2 2 8" xfId="37660"/>
    <cellStyle name="常规 2 2 2 8 2" xfId="37661"/>
    <cellStyle name="常规 2 2 2 8 2 2" xfId="37662"/>
    <cellStyle name="常规 2 2 2 8 3" xfId="37663"/>
    <cellStyle name="常规 2 2 2 80" xfId="37623"/>
    <cellStyle name="常规 2 2 2 80 2" xfId="37625"/>
    <cellStyle name="常规 2 2 2 80 2 2" xfId="37627"/>
    <cellStyle name="常规 2 2 2 80 3" xfId="37629"/>
    <cellStyle name="常规 2 2 2 81" xfId="37631"/>
    <cellStyle name="常规 2 2 2 81 2" xfId="37633"/>
    <cellStyle name="常规 2 2 2 81 2 2" xfId="37635"/>
    <cellStyle name="常规 2 2 2 81 3" xfId="37637"/>
    <cellStyle name="常规 2 2 2 82" xfId="37639"/>
    <cellStyle name="常规 2 2 2 82 2" xfId="37641"/>
    <cellStyle name="常规 2 2 2 82 2 2" xfId="37643"/>
    <cellStyle name="常规 2 2 2 82 3" xfId="37645"/>
    <cellStyle name="常规 2 2 2 83" xfId="23189"/>
    <cellStyle name="常规 2 2 2 83 2" xfId="37647"/>
    <cellStyle name="常规 2 2 2 83 2 2" xfId="37649"/>
    <cellStyle name="常规 2 2 2 83 3" xfId="37651"/>
    <cellStyle name="常规 2 2 2 84" xfId="37653"/>
    <cellStyle name="常规 2 2 2 84 2" xfId="37655"/>
    <cellStyle name="常规 2 2 2 84 2 2" xfId="37657"/>
    <cellStyle name="常规 2 2 2 84 3" xfId="37659"/>
    <cellStyle name="常规 2 2 2 85" xfId="37664"/>
    <cellStyle name="常规 2 2 2 85 2" xfId="37665"/>
    <cellStyle name="常规 2 2 2 85 2 2" xfId="37666"/>
    <cellStyle name="常规 2 2 2 85 3" xfId="37667"/>
    <cellStyle name="常规 2 2 2 86" xfId="37668"/>
    <cellStyle name="常规 2 2 2 87" xfId="37669"/>
    <cellStyle name="常规 2 2 2 87 2" xfId="37670"/>
    <cellStyle name="常规 2 2 2 88" xfId="37671"/>
    <cellStyle name="常规 2 2 2 88 2" xfId="37672"/>
    <cellStyle name="常规 2 2 2 89" xfId="35822"/>
    <cellStyle name="常规 2 2 2 9" xfId="37673"/>
    <cellStyle name="常规 2 2 2 9 2" xfId="37674"/>
    <cellStyle name="常规 2 2 2 9 2 2" xfId="37675"/>
    <cellStyle name="常规 2 2 2 9 3" xfId="37676"/>
    <cellStyle name="常规 2 2 2 90" xfId="46019"/>
    <cellStyle name="常规 2 2 2 91" xfId="37358"/>
    <cellStyle name="常规 2 2 2_F8-0" xfId="37677"/>
    <cellStyle name="常规 2 2 20" xfId="37339"/>
    <cellStyle name="常规 2 2 20 2" xfId="34292"/>
    <cellStyle name="常规 2 2 20 3" xfId="23068"/>
    <cellStyle name="常规 2 2 21" xfId="37341"/>
    <cellStyle name="常规 2 2 21 2" xfId="37343"/>
    <cellStyle name="常规 2 2 22" xfId="37346"/>
    <cellStyle name="常规 2 2 22 2" xfId="37348"/>
    <cellStyle name="常规 2 2 23" xfId="37351"/>
    <cellStyle name="常规 2 2 23 2" xfId="37353"/>
    <cellStyle name="常规 2 2 24" xfId="37355"/>
    <cellStyle name="常规 2 2 24 2" xfId="37357"/>
    <cellStyle name="常规 2 2 25" xfId="37678"/>
    <cellStyle name="常规 2 2 25 2" xfId="37680"/>
    <cellStyle name="常规 2 2 26" xfId="37682"/>
    <cellStyle name="常规 2 2 26 2" xfId="37684"/>
    <cellStyle name="常规 2 2 27" xfId="10506"/>
    <cellStyle name="常规 2 2 27 2" xfId="8907"/>
    <cellStyle name="常规 2 2 28" xfId="37686"/>
    <cellStyle name="常规 2 2 28 2" xfId="37688"/>
    <cellStyle name="常规 2 2 29" xfId="37690"/>
    <cellStyle name="常规 2 2 29 2" xfId="37692"/>
    <cellStyle name="常规 2 2 3" xfId="26974"/>
    <cellStyle name="常规 2 2 3 11" xfId="18853"/>
    <cellStyle name="常规 2 2 3 2" xfId="26978"/>
    <cellStyle name="常规 2 2 3 2 2" xfId="37694"/>
    <cellStyle name="常规 2 2 3 2 3" xfId="33602"/>
    <cellStyle name="常规 2 2 3 2 4" xfId="37695"/>
    <cellStyle name="常规 2 2 3 3" xfId="37696"/>
    <cellStyle name="常规 2 2 3 3 2" xfId="37697"/>
    <cellStyle name="常规 2 2 3 4" xfId="37698"/>
    <cellStyle name="常规 2 2 3 5" xfId="37699"/>
    <cellStyle name="常规 2 2 3 6" xfId="37700"/>
    <cellStyle name="常规 2 2 3 7" xfId="37701"/>
    <cellStyle name="常规 2 2 3 8" xfId="37702"/>
    <cellStyle name="常规 2 2 30" xfId="37679"/>
    <cellStyle name="常规 2 2 30 2" xfId="37681"/>
    <cellStyle name="常规 2 2 31" xfId="37683"/>
    <cellStyle name="常规 2 2 31 2" xfId="37685"/>
    <cellStyle name="常规 2 2 32" xfId="10505"/>
    <cellStyle name="常规 2 2 32 2" xfId="8906"/>
    <cellStyle name="常规 2 2 33" xfId="37687"/>
    <cellStyle name="常规 2 2 33 2" xfId="37689"/>
    <cellStyle name="常规 2 2 34" xfId="37691"/>
    <cellStyle name="常规 2 2 34 2" xfId="37693"/>
    <cellStyle name="常规 2 2 35" xfId="29194"/>
    <cellStyle name="常规 2 2 35 2" xfId="7550"/>
    <cellStyle name="常规 2 2 36" xfId="12267"/>
    <cellStyle name="常规 2 2 36 2" xfId="37704"/>
    <cellStyle name="常规 2 2 37" xfId="37706"/>
    <cellStyle name="常规 2 2 37 2" xfId="37708"/>
    <cellStyle name="常规 2 2 38" xfId="37710"/>
    <cellStyle name="常规 2 2 38 2" xfId="37712"/>
    <cellStyle name="常规 2 2 39" xfId="15087"/>
    <cellStyle name="常规 2 2 39 2" xfId="15091"/>
    <cellStyle name="常规 2 2 4" xfId="26189"/>
    <cellStyle name="常规 2 2 4 2" xfId="37714"/>
    <cellStyle name="常规 2 2 4 2 2" xfId="37715"/>
    <cellStyle name="常规 2 2 4 2 3" xfId="37716"/>
    <cellStyle name="常规 2 2 4 3" xfId="37717"/>
    <cellStyle name="常规 2 2 4 4" xfId="37718"/>
    <cellStyle name="常规 2 2 4 5" xfId="37719"/>
    <cellStyle name="常规 2 2 4 6" xfId="37720"/>
    <cellStyle name="常规 2 2 4 7" xfId="37721"/>
    <cellStyle name="常规 2 2 40" xfId="29193"/>
    <cellStyle name="常规 2 2 40 2" xfId="7549"/>
    <cellStyle name="常规 2 2 41" xfId="12266"/>
    <cellStyle name="常规 2 2 41 2" xfId="37705"/>
    <cellStyle name="常规 2 2 42" xfId="37707"/>
    <cellStyle name="常规 2 2 42 2" xfId="37709"/>
    <cellStyle name="常规 2 2 43" xfId="37711"/>
    <cellStyle name="常规 2 2 43 2" xfId="37713"/>
    <cellStyle name="常规 2 2 44" xfId="15086"/>
    <cellStyle name="常规 2 2 44 2" xfId="15090"/>
    <cellStyle name="常规 2 2 45" xfId="37722"/>
    <cellStyle name="常规 2 2 45 2" xfId="37724"/>
    <cellStyle name="常规 2 2 46" xfId="37726"/>
    <cellStyle name="常规 2 2 46 2" xfId="37728"/>
    <cellStyle name="常规 2 2 47" xfId="37730"/>
    <cellStyle name="常规 2 2 47 2" xfId="17071"/>
    <cellStyle name="常规 2 2 48" xfId="37732"/>
    <cellStyle name="常规 2 2 48 2" xfId="37734"/>
    <cellStyle name="常规 2 2 49" xfId="12209"/>
    <cellStyle name="常规 2 2 49 2" xfId="37736"/>
    <cellStyle name="常规 2 2 5" xfId="37738"/>
    <cellStyle name="常规 2 2 5 2" xfId="26799"/>
    <cellStyle name="常规 2 2 5 2 2" xfId="26801"/>
    <cellStyle name="常规 2 2 5 3" xfId="37739"/>
    <cellStyle name="常规 2 2 5 4" xfId="37740"/>
    <cellStyle name="常规 2 2 5 5" xfId="37741"/>
    <cellStyle name="常规 2 2 50" xfId="37723"/>
    <cellStyle name="常规 2 2 50 2" xfId="37725"/>
    <cellStyle name="常规 2 2 51" xfId="37727"/>
    <cellStyle name="常规 2 2 51 2" xfId="37729"/>
    <cellStyle name="常规 2 2 52" xfId="37731"/>
    <cellStyle name="常规 2 2 52 2" xfId="17070"/>
    <cellStyle name="常规 2 2 53" xfId="37733"/>
    <cellStyle name="常规 2 2 53 2" xfId="37735"/>
    <cellStyle name="常规 2 2 54" xfId="12208"/>
    <cellStyle name="常规 2 2 54 2" xfId="37737"/>
    <cellStyle name="常规 2 2 55" xfId="37742"/>
    <cellStyle name="常规 2 2 55 2" xfId="37744"/>
    <cellStyle name="常规 2 2 56" xfId="37747"/>
    <cellStyle name="常规 2 2 56 2" xfId="37749"/>
    <cellStyle name="常规 2 2 57" xfId="37751"/>
    <cellStyle name="常规 2 2 57 2" xfId="37753"/>
    <cellStyle name="常规 2 2 58" xfId="37755"/>
    <cellStyle name="常规 2 2 58 2" xfId="37757"/>
    <cellStyle name="常规 2 2 59" xfId="37759"/>
    <cellStyle name="常规 2 2 59 2" xfId="37761"/>
    <cellStyle name="常规 2 2 6" xfId="37763"/>
    <cellStyle name="常规 2 2 6 2" xfId="37764"/>
    <cellStyle name="常规 2 2 6 3" xfId="37765"/>
    <cellStyle name="常规 2 2 6 4" xfId="37766"/>
    <cellStyle name="常规 2 2 6 5" xfId="37767"/>
    <cellStyle name="常规 2 2 60" xfId="37743"/>
    <cellStyle name="常规 2 2 60 2" xfId="37745"/>
    <cellStyle name="常规 2 2 61" xfId="37748"/>
    <cellStyle name="常规 2 2 61 2" xfId="37750"/>
    <cellStyle name="常规 2 2 62" xfId="37752"/>
    <cellStyle name="常规 2 2 62 2" xfId="37754"/>
    <cellStyle name="常规 2 2 63" xfId="37756"/>
    <cellStyle name="常规 2 2 63 2" xfId="37758"/>
    <cellStyle name="常规 2 2 64" xfId="37760"/>
    <cellStyle name="常规 2 2 64 2" xfId="37762"/>
    <cellStyle name="常规 2 2 65" xfId="37768"/>
    <cellStyle name="常规 2 2 65 2" xfId="37770"/>
    <cellStyle name="常规 2 2 66" xfId="37772"/>
    <cellStyle name="常规 2 2 66 2" xfId="37774"/>
    <cellStyle name="常规 2 2 67" xfId="37776"/>
    <cellStyle name="常规 2 2 67 2" xfId="37779"/>
    <cellStyle name="常规 2 2 68" xfId="37782"/>
    <cellStyle name="常规 2 2 68 2" xfId="37785"/>
    <cellStyle name="常规 2 2 69" xfId="37787"/>
    <cellStyle name="常规 2 2 69 2" xfId="37790"/>
    <cellStyle name="常规 2 2 7" xfId="37792"/>
    <cellStyle name="常规 2 2 7 2" xfId="37793"/>
    <cellStyle name="常规 2 2 7 3" xfId="37794"/>
    <cellStyle name="常规 2 2 7 4" xfId="37795"/>
    <cellStyle name="常规 2 2 70" xfId="37769"/>
    <cellStyle name="常规 2 2 70 2" xfId="37771"/>
    <cellStyle name="常规 2 2 71" xfId="37773"/>
    <cellStyle name="常规 2 2 71 2" xfId="37775"/>
    <cellStyle name="常规 2 2 72" xfId="37777"/>
    <cellStyle name="常规 2 2 72 2" xfId="37780"/>
    <cellStyle name="常规 2 2 73" xfId="37783"/>
    <cellStyle name="常规 2 2 73 2" xfId="37786"/>
    <cellStyle name="常规 2 2 74" xfId="37788"/>
    <cellStyle name="常规 2 2 74 2" xfId="37791"/>
    <cellStyle name="常规 2 2 75" xfId="37796"/>
    <cellStyle name="常规 2 2 75 2" xfId="37798"/>
    <cellStyle name="常规 2 2 76" xfId="37800"/>
    <cellStyle name="常规 2 2 76 2" xfId="37802"/>
    <cellStyle name="常规 2 2 77" xfId="37804"/>
    <cellStyle name="常规 2 2 77 2" xfId="8959"/>
    <cellStyle name="常规 2 2 78" xfId="37807"/>
    <cellStyle name="常规 2 2 78 2" xfId="37809"/>
    <cellStyle name="常规 2 2 79" xfId="37811"/>
    <cellStyle name="常规 2 2 79 2" xfId="37813"/>
    <cellStyle name="常规 2 2 8" xfId="37815"/>
    <cellStyle name="常规 2 2 8 2" xfId="37816"/>
    <cellStyle name="常规 2 2 8 2 2" xfId="37817"/>
    <cellStyle name="常规 2 2 8 2 2 2" xfId="37818"/>
    <cellStyle name="常规 2 2 8 2 3" xfId="37819"/>
    <cellStyle name="常规 2 2 8 3" xfId="37820"/>
    <cellStyle name="常规 2 2 8 3 2" xfId="37821"/>
    <cellStyle name="常规 2 2 8 4" xfId="37822"/>
    <cellStyle name="常规 2 2 8 5" xfId="37823"/>
    <cellStyle name="常规 2 2 80" xfId="37797"/>
    <cellStyle name="常规 2 2 80 2" xfId="37799"/>
    <cellStyle name="常规 2 2 81" xfId="37801"/>
    <cellStyle name="常规 2 2 81 2" xfId="37803"/>
    <cellStyle name="常规 2 2 82" xfId="37805"/>
    <cellStyle name="常规 2 2 82 2" xfId="8958"/>
    <cellStyle name="常规 2 2 83" xfId="37808"/>
    <cellStyle name="常规 2 2 83 2" xfId="37810"/>
    <cellStyle name="常规 2 2 84" xfId="37812"/>
    <cellStyle name="常规 2 2 84 2" xfId="37814"/>
    <cellStyle name="常规 2 2 85" xfId="37824"/>
    <cellStyle name="常规 2 2 85 2" xfId="37826"/>
    <cellStyle name="常规 2 2 86" xfId="37828"/>
    <cellStyle name="常规 2 2 86 2" xfId="37830"/>
    <cellStyle name="常规 2 2 87" xfId="37832"/>
    <cellStyle name="常规 2 2 87 2" xfId="37834"/>
    <cellStyle name="常规 2 2 88" xfId="37836"/>
    <cellStyle name="常规 2 2 88 2" xfId="37838"/>
    <cellStyle name="常规 2 2 89" xfId="37839"/>
    <cellStyle name="常规 2 2 89 2" xfId="37841"/>
    <cellStyle name="常规 2 2 9" xfId="37842"/>
    <cellStyle name="常规 2 2 9 2" xfId="37843"/>
    <cellStyle name="常规 2 2 90" xfId="37825"/>
    <cellStyle name="常规 2 2 90 2" xfId="37827"/>
    <cellStyle name="常规 2 2 91" xfId="37829"/>
    <cellStyle name="常规 2 2 91 2" xfId="37831"/>
    <cellStyle name="常规 2 2 92" xfId="37833"/>
    <cellStyle name="常规 2 2 92 2" xfId="37835"/>
    <cellStyle name="常规 2 2 93" xfId="37837"/>
    <cellStyle name="常规 2 2 94" xfId="37840"/>
    <cellStyle name="常规 2 2 95" xfId="37844"/>
    <cellStyle name="常规 2 2 96" xfId="37329"/>
    <cellStyle name="常规 2 2 97" xfId="556"/>
    <cellStyle name="常规 2 2_C01-固定资产" xfId="37845"/>
    <cellStyle name="常规 2 20" xfId="37288"/>
    <cellStyle name="常规 2 20 2" xfId="37290"/>
    <cellStyle name="常规 2 20 2 2" xfId="15625"/>
    <cellStyle name="常规 2 20 3" xfId="37292"/>
    <cellStyle name="常规 2 21" xfId="37295"/>
    <cellStyle name="常规 2 21 2" xfId="37297"/>
    <cellStyle name="常规 2 21 2 2" xfId="37299"/>
    <cellStyle name="常规 2 21 3" xfId="37301"/>
    <cellStyle name="常规 2 22" xfId="37304"/>
    <cellStyle name="常规 2 22 2" xfId="37306"/>
    <cellStyle name="常规 2 22 2 2" xfId="37308"/>
    <cellStyle name="常规 2 22 3" xfId="37310"/>
    <cellStyle name="常规 2 22 4" xfId="37312"/>
    <cellStyle name="常规 2 23" xfId="37314"/>
    <cellStyle name="常规 2 23 2" xfId="37316"/>
    <cellStyle name="常规 2 23 2 2" xfId="37318"/>
    <cellStyle name="常规 2 23 3" xfId="37320"/>
    <cellStyle name="常规 2 24" xfId="37322"/>
    <cellStyle name="常规 2 24 2" xfId="37324"/>
    <cellStyle name="常规 2 24 2 2" xfId="37326"/>
    <cellStyle name="常规 2 24 3" xfId="37328"/>
    <cellStyle name="常规 2 25" xfId="37846"/>
    <cellStyle name="常规 2 25 2" xfId="37848"/>
    <cellStyle name="常规 2 25 2 2" xfId="37850"/>
    <cellStyle name="常规 2 25 3" xfId="37852"/>
    <cellStyle name="常规 2 26" xfId="37854"/>
    <cellStyle name="常规 2 26 2" xfId="37856"/>
    <cellStyle name="常规 2 26 2 2" xfId="37858"/>
    <cellStyle name="常规 2 26 3" xfId="37860"/>
    <cellStyle name="常规 2 27" xfId="37862"/>
    <cellStyle name="常规 2 27 2" xfId="37864"/>
    <cellStyle name="常规 2 27 2 2" xfId="37866"/>
    <cellStyle name="常规 2 27 3" xfId="37868"/>
    <cellStyle name="常规 2 28" xfId="1678"/>
    <cellStyle name="常规 2 28 2" xfId="37870"/>
    <cellStyle name="常规 2 28 2 2" xfId="29577"/>
    <cellStyle name="常规 2 28 3" xfId="37872"/>
    <cellStyle name="常规 2 29" xfId="1399"/>
    <cellStyle name="常规 2 29 2" xfId="37874"/>
    <cellStyle name="常规 2 29 2 2" xfId="37876"/>
    <cellStyle name="常规 2 29 3" xfId="37878"/>
    <cellStyle name="常规 2 3" xfId="251"/>
    <cellStyle name="常规 2 3 10" xfId="37881"/>
    <cellStyle name="常规 2 3 10 2" xfId="37882"/>
    <cellStyle name="常规 2 3 10 2 2" xfId="37883"/>
    <cellStyle name="常规 2 3 10 2 2 2" xfId="37884"/>
    <cellStyle name="常规 2 3 10 2 2 2 2" xfId="37885"/>
    <cellStyle name="常规 2 3 10 2 2 2 2 2" xfId="37886"/>
    <cellStyle name="常规 2 3 10 2 2 2 3" xfId="37887"/>
    <cellStyle name="常规 2 3 10 2 2 3" xfId="37888"/>
    <cellStyle name="常规 2 3 10 2 2 3 2" xfId="37889"/>
    <cellStyle name="常规 2 3 10 2 2 4" xfId="37890"/>
    <cellStyle name="常规 2 3 10 2 2 4 2" xfId="37891"/>
    <cellStyle name="常规 2 3 10 2 2 5" xfId="37892"/>
    <cellStyle name="常规 2 3 10 2 2 6" xfId="37893"/>
    <cellStyle name="常规 2 3 10 2 3" xfId="37894"/>
    <cellStyle name="常规 2 3 10 2 3 2" xfId="37895"/>
    <cellStyle name="常规 2 3 10 2 3 2 2" xfId="37896"/>
    <cellStyle name="常规 2 3 10 2 3 3" xfId="37897"/>
    <cellStyle name="常规 2 3 10 2 4" xfId="37898"/>
    <cellStyle name="常规 2 3 10 2 4 2" xfId="37899"/>
    <cellStyle name="常规 2 3 10 2 5" xfId="37900"/>
    <cellStyle name="常规 2 3 10 2 5 2" xfId="37901"/>
    <cellStyle name="常规 2 3 10 2 6" xfId="37902"/>
    <cellStyle name="常规 2 3 10 2 7" xfId="37903"/>
    <cellStyle name="常规 2 3 10 2 8" xfId="37904"/>
    <cellStyle name="常规 2 3 10 3" xfId="37905"/>
    <cellStyle name="常规 2 3 10 3 2" xfId="37906"/>
    <cellStyle name="常规 2 3 10 3 2 2" xfId="37907"/>
    <cellStyle name="常规 2 3 10 3 2 2 2" xfId="37908"/>
    <cellStyle name="常规 2 3 10 3 2 3" xfId="37909"/>
    <cellStyle name="常规 2 3 10 3 3" xfId="37910"/>
    <cellStyle name="常规 2 3 10 3 3 2" xfId="37911"/>
    <cellStyle name="常规 2 3 10 3 4" xfId="37912"/>
    <cellStyle name="常规 2 3 10 3 4 2" xfId="37913"/>
    <cellStyle name="常规 2 3 10 3 5" xfId="37914"/>
    <cellStyle name="常规 2 3 10 3 6" xfId="37915"/>
    <cellStyle name="常规 2 3 10 4" xfId="37916"/>
    <cellStyle name="常规 2 3 10 4 2" xfId="37917"/>
    <cellStyle name="常规 2 3 10 4 2 2" xfId="37918"/>
    <cellStyle name="常规 2 3 10 4 3" xfId="37919"/>
    <cellStyle name="常规 2 3 10 5" xfId="37920"/>
    <cellStyle name="常规 2 3 10 5 2" xfId="37921"/>
    <cellStyle name="常规 2 3 10 6" xfId="37922"/>
    <cellStyle name="常规 2 3 10 6 2" xfId="37923"/>
    <cellStyle name="常规 2 3 10 7" xfId="37924"/>
    <cellStyle name="常规 2 3 10 8" xfId="37925"/>
    <cellStyle name="常规 2 3 10 9" xfId="37926"/>
    <cellStyle name="常规 2 3 11" xfId="37927"/>
    <cellStyle name="常规 2 3 12" xfId="37928"/>
    <cellStyle name="常规 2 3 13" xfId="37929"/>
    <cellStyle name="常规 2 3 14" xfId="37930"/>
    <cellStyle name="常规 2 3 15" xfId="37931"/>
    <cellStyle name="常规 2 3 15 2" xfId="37932"/>
    <cellStyle name="常规 2 3 16" xfId="37880"/>
    <cellStyle name="常规 2 3 2" xfId="37933"/>
    <cellStyle name="常规 2 3 2 2" xfId="37934"/>
    <cellStyle name="常规 2 3 2 2 2" xfId="37935"/>
    <cellStyle name="常规 2 3 2 3" xfId="37936"/>
    <cellStyle name="常规 2 3 2 3 2" xfId="37937"/>
    <cellStyle name="常规 2 3 2 4" xfId="37938"/>
    <cellStyle name="常规 2 3 2 4 2" xfId="37939"/>
    <cellStyle name="常规 2 3 2 5" xfId="22165"/>
    <cellStyle name="常规 2 3 2 6" xfId="22168"/>
    <cellStyle name="常规 2 3 2 7" xfId="15590"/>
    <cellStyle name="常规 2 3 3" xfId="5527"/>
    <cellStyle name="常规 2 3 3 10" xfId="37940"/>
    <cellStyle name="常规 2 3 3 2" xfId="37941"/>
    <cellStyle name="常规 2 3 3 3" xfId="37942"/>
    <cellStyle name="常规 2 3 3 3 2" xfId="37943"/>
    <cellStyle name="常规 2 3 3 3 2 2" xfId="37944"/>
    <cellStyle name="常规 2 3 3 3 2 2 2" xfId="15158"/>
    <cellStyle name="常规 2 3 3 3 2 3" xfId="37945"/>
    <cellStyle name="常规 2 3 3 3 3" xfId="37946"/>
    <cellStyle name="常规 2 3 3 3 3 2" xfId="37947"/>
    <cellStyle name="常规 2 3 3 3 4" xfId="37948"/>
    <cellStyle name="常规 2 3 3 3 4 2" xfId="37949"/>
    <cellStyle name="常规 2 3 3 3 5" xfId="37950"/>
    <cellStyle name="常规 2 3 3 3 6" xfId="37951"/>
    <cellStyle name="常规 2 3 3 4" xfId="37952"/>
    <cellStyle name="常规 2 3 3 4 2" xfId="37953"/>
    <cellStyle name="常规 2 3 3 4 2 2" xfId="37954"/>
    <cellStyle name="常规 2 3 3 4 3" xfId="37955"/>
    <cellStyle name="常规 2 3 3 5" xfId="22173"/>
    <cellStyle name="常规 2 3 3 5 2" xfId="22176"/>
    <cellStyle name="常规 2 3 3 6" xfId="10752"/>
    <cellStyle name="常规 2 3 3 6 2" xfId="22179"/>
    <cellStyle name="常规 2 3 3 7" xfId="6914"/>
    <cellStyle name="常规 2 3 3 8" xfId="22183"/>
    <cellStyle name="常规 2 3 3 9" xfId="37956"/>
    <cellStyle name="常规 2 3 4" xfId="37957"/>
    <cellStyle name="常规 2 3 4 10" xfId="37958"/>
    <cellStyle name="常规 2 3 4 11" xfId="37959"/>
    <cellStyle name="常规 2 3 4 2" xfId="37960"/>
    <cellStyle name="常规 2 3 4 2 2" xfId="37961"/>
    <cellStyle name="常规 2 3 4 2 2 2" xfId="37962"/>
    <cellStyle name="常规 2 3 4 2 2 2 2" xfId="13337"/>
    <cellStyle name="常规 2 3 4 2 2 3" xfId="37963"/>
    <cellStyle name="常规 2 3 4 2 3" xfId="37964"/>
    <cellStyle name="常规 2 3 4 2 3 2" xfId="37965"/>
    <cellStyle name="常规 2 3 4 2 4" xfId="37966"/>
    <cellStyle name="常规 2 3 4 2 4 2" xfId="37967"/>
    <cellStyle name="常规 2 3 4 2 5" xfId="37968"/>
    <cellStyle name="常规 2 3 4 2 6" xfId="37969"/>
    <cellStyle name="常规 2 3 4 3" xfId="37970"/>
    <cellStyle name="常规 2 3 4 3 2" xfId="37971"/>
    <cellStyle name="常规 2 3 4 3 2 2" xfId="37972"/>
    <cellStyle name="常规 2 3 4 3 2 2 2" xfId="37973"/>
    <cellStyle name="常规 2 3 4 3 2 3" xfId="37974"/>
    <cellStyle name="常规 2 3 4 3 3" xfId="37975"/>
    <cellStyle name="常规 2 3 4 3 3 2" xfId="37976"/>
    <cellStyle name="常规 2 3 4 3 4" xfId="37977"/>
    <cellStyle name="常规 2 3 4 3 5" xfId="37978"/>
    <cellStyle name="常规 2 3 4 4" xfId="37979"/>
    <cellStyle name="常规 2 3 4 4 2" xfId="37980"/>
    <cellStyle name="常规 2 3 4 4 2 2" xfId="37981"/>
    <cellStyle name="常规 2 3 4 4 2 2 2" xfId="37982"/>
    <cellStyle name="常规 2 3 4 4 2 3" xfId="37983"/>
    <cellStyle name="常规 2 3 4 4 3" xfId="37984"/>
    <cellStyle name="常规 2 3 4 4 3 2" xfId="37985"/>
    <cellStyle name="常规 2 3 4 4 4" xfId="37986"/>
    <cellStyle name="常规 2 3 4 4 5" xfId="18948"/>
    <cellStyle name="常规 2 3 4 5" xfId="37987"/>
    <cellStyle name="常规 2 3 4 5 2" xfId="37988"/>
    <cellStyle name="常规 2 3 4 5 2 2" xfId="37989"/>
    <cellStyle name="常规 2 3 4 5 2 2 2" xfId="37990"/>
    <cellStyle name="常规 2 3 4 5 2 3" xfId="37991"/>
    <cellStyle name="常规 2 3 4 5 3" xfId="37992"/>
    <cellStyle name="常规 2 3 4 5 3 2" xfId="37993"/>
    <cellStyle name="常规 2 3 4 5 4" xfId="37994"/>
    <cellStyle name="常规 2 3 4 5 5" xfId="37995"/>
    <cellStyle name="常规 2 3 4 5 6" xfId="37996"/>
    <cellStyle name="常规 2 3 4 6" xfId="37997"/>
    <cellStyle name="常规 2 3 4 6 2" xfId="37998"/>
    <cellStyle name="常规 2 3 4 6 2 2" xfId="37999"/>
    <cellStyle name="常规 2 3 4 6 3" xfId="38000"/>
    <cellStyle name="常规 2 3 4 7" xfId="38001"/>
    <cellStyle name="常规 2 3 4 7 2" xfId="38002"/>
    <cellStyle name="常规 2 3 4 8" xfId="38003"/>
    <cellStyle name="常规 2 3 4 8 2" xfId="38004"/>
    <cellStyle name="常规 2 3 4 9" xfId="38005"/>
    <cellStyle name="常规 2 3 5" xfId="38006"/>
    <cellStyle name="常规 2 3 5 2" xfId="38007"/>
    <cellStyle name="常规 2 3 5 2 2" xfId="25753"/>
    <cellStyle name="常规 2 3 5 3" xfId="38008"/>
    <cellStyle name="常规 2 3 5 4" xfId="38009"/>
    <cellStyle name="常规 2 3 6" xfId="38010"/>
    <cellStyle name="常规 2 3 6 2" xfId="38011"/>
    <cellStyle name="常规 2 3 6 3" xfId="38012"/>
    <cellStyle name="常规 2 3 7" xfId="38013"/>
    <cellStyle name="常规 2 3 7 2" xfId="38014"/>
    <cellStyle name="常规 2 3 8" xfId="21753"/>
    <cellStyle name="常规 2 3 8 2" xfId="21755"/>
    <cellStyle name="常规 2 3 8 3" xfId="14873"/>
    <cellStyle name="常规 2 3 9" xfId="21758"/>
    <cellStyle name="常规 2 3 9 2" xfId="21760"/>
    <cellStyle name="常规 2 3 9 3" xfId="38015"/>
    <cellStyle name="常规 2 3_应收账款8月余额-账龄表" xfId="38016"/>
    <cellStyle name="常规 2 30" xfId="37847"/>
    <cellStyle name="常规 2 30 2" xfId="37849"/>
    <cellStyle name="常规 2 30 2 2" xfId="37851"/>
    <cellStyle name="常规 2 30 3" xfId="37853"/>
    <cellStyle name="常规 2 31" xfId="37855"/>
    <cellStyle name="常规 2 31 2" xfId="37857"/>
    <cellStyle name="常规 2 31 2 2" xfId="37859"/>
    <cellStyle name="常规 2 31 3" xfId="37861"/>
    <cellStyle name="常规 2 32" xfId="37863"/>
    <cellStyle name="常规 2 32 2" xfId="37865"/>
    <cellStyle name="常规 2 32 2 2" xfId="37867"/>
    <cellStyle name="常规 2 32 3" xfId="37869"/>
    <cellStyle name="常规 2 33" xfId="1679"/>
    <cellStyle name="常规 2 33 2" xfId="37871"/>
    <cellStyle name="常规 2 33 2 2" xfId="29576"/>
    <cellStyle name="常规 2 33 3" xfId="37873"/>
    <cellStyle name="常规 2 34" xfId="1400"/>
    <cellStyle name="常规 2 34 2" xfId="37875"/>
    <cellStyle name="常规 2 34 2 2" xfId="37877"/>
    <cellStyle name="常规 2 34 3" xfId="37879"/>
    <cellStyle name="常规 2 35" xfId="38017"/>
    <cellStyle name="常规 2 35 2" xfId="38019"/>
    <cellStyle name="常规 2 36" xfId="38021"/>
    <cellStyle name="常规 2 36 2" xfId="38023"/>
    <cellStyle name="常规 2 36 2 2" xfId="38025"/>
    <cellStyle name="常规 2 36 3" xfId="38027"/>
    <cellStyle name="常规 2 37" xfId="38029"/>
    <cellStyle name="常规 2 37 2" xfId="38031"/>
    <cellStyle name="常规 2 37 2 2" xfId="8993"/>
    <cellStyle name="常规 2 37 3" xfId="38033"/>
    <cellStyle name="常规 2 38" xfId="38035"/>
    <cellStyle name="常规 2 38 2" xfId="29202"/>
    <cellStyle name="常规 2 38 2 2" xfId="38037"/>
    <cellStyle name="常规 2 38 3" xfId="38039"/>
    <cellStyle name="常规 2 39" xfId="38041"/>
    <cellStyle name="常规 2 39 2" xfId="38043"/>
    <cellStyle name="常规 2 39 2 2" xfId="38045"/>
    <cellStyle name="常规 2 39 3" xfId="38047"/>
    <cellStyle name="常规 2 4" xfId="252"/>
    <cellStyle name="常规 2 4 10" xfId="13275"/>
    <cellStyle name="常规 2 4 11" xfId="38050"/>
    <cellStyle name="常规 2 4 12" xfId="38051"/>
    <cellStyle name="常规 2 4 13" xfId="38049"/>
    <cellStyle name="常规 2 4 2" xfId="38052"/>
    <cellStyle name="常规 2 4 2 2" xfId="38053"/>
    <cellStyle name="常规 2 4 2 3" xfId="38054"/>
    <cellStyle name="常规 2 4 3" xfId="38055"/>
    <cellStyle name="常规 2 4 3 2" xfId="38056"/>
    <cellStyle name="常规 2 4 3 3" xfId="38057"/>
    <cellStyle name="常规 2 4 3 4" xfId="38058"/>
    <cellStyle name="常规 2 4 4" xfId="38059"/>
    <cellStyle name="常规 2 4 4 2" xfId="38060"/>
    <cellStyle name="常规 2 4 4 3" xfId="38061"/>
    <cellStyle name="常规 2 4 5" xfId="37168"/>
    <cellStyle name="常规 2 4 5 2" xfId="37170"/>
    <cellStyle name="常规 2 4 5 3" xfId="37172"/>
    <cellStyle name="常规 2 4 6" xfId="37174"/>
    <cellStyle name="常规 2 4 6 2" xfId="37176"/>
    <cellStyle name="常规 2 4 6 3" xfId="37178"/>
    <cellStyle name="常规 2 4 7" xfId="37180"/>
    <cellStyle name="常规 2 4 7 2" xfId="37182"/>
    <cellStyle name="常规 2 4 8" xfId="37185"/>
    <cellStyle name="常规 2 4 8 2" xfId="37187"/>
    <cellStyle name="常规 2 4 9" xfId="37190"/>
    <cellStyle name="常规 2 4 9 2" xfId="37192"/>
    <cellStyle name="常规 2 40" xfId="38018"/>
    <cellStyle name="常规 2 40 2" xfId="38020"/>
    <cellStyle name="常规 2 40 2 2" xfId="38062"/>
    <cellStyle name="常规 2 40 3" xfId="38063"/>
    <cellStyle name="常规 2 41" xfId="38022"/>
    <cellStyle name="常规 2 41 2" xfId="38024"/>
    <cellStyle name="常规 2 41 2 2" xfId="38026"/>
    <cellStyle name="常规 2 41 3" xfId="38028"/>
    <cellStyle name="常规 2 42" xfId="38030"/>
    <cellStyle name="常规 2 42 2" xfId="38032"/>
    <cellStyle name="常规 2 42 2 2" xfId="8992"/>
    <cellStyle name="常规 2 42 3" xfId="38034"/>
    <cellStyle name="常规 2 43" xfId="38036"/>
    <cellStyle name="常规 2 43 2" xfId="29201"/>
    <cellStyle name="常规 2 43 2 2" xfId="38038"/>
    <cellStyle name="常规 2 43 3" xfId="38040"/>
    <cellStyle name="常规 2 44" xfId="38042"/>
    <cellStyle name="常规 2 44 2" xfId="38044"/>
    <cellStyle name="常规 2 44 2 2" xfId="38046"/>
    <cellStyle name="常规 2 44 3" xfId="38048"/>
    <cellStyle name="常规 2 45" xfId="38064"/>
    <cellStyle name="常规 2 45 2" xfId="38066"/>
    <cellStyle name="常规 2 45 2 2" xfId="38068"/>
    <cellStyle name="常规 2 45 3" xfId="38070"/>
    <cellStyle name="常规 2 46" xfId="38072"/>
    <cellStyle name="常规 2 46 2" xfId="38074"/>
    <cellStyle name="常规 2 46 2 2" xfId="38076"/>
    <cellStyle name="常规 2 46 3" xfId="38078"/>
    <cellStyle name="常规 2 46 3 2" xfId="38080"/>
    <cellStyle name="常规 2 47" xfId="38081"/>
    <cellStyle name="常规 2 47 2" xfId="38083"/>
    <cellStyle name="常规 2 47 2 2" xfId="38085"/>
    <cellStyle name="常规 2 47 3" xfId="38087"/>
    <cellStyle name="常规 2 48" xfId="38089"/>
    <cellStyle name="常规 2 48 2" xfId="38091"/>
    <cellStyle name="常规 2 48 2 2" xfId="38093"/>
    <cellStyle name="常规 2 48 3" xfId="38095"/>
    <cellStyle name="常规 2 49" xfId="38097"/>
    <cellStyle name="常规 2 49 2" xfId="38100"/>
    <cellStyle name="常规 2 49 2 2" xfId="38103"/>
    <cellStyle name="常规 2 49 3" xfId="38106"/>
    <cellStyle name="常规 2 5" xfId="19"/>
    <cellStyle name="常规 2 5 10" xfId="38110"/>
    <cellStyle name="常规 2 5 11" xfId="38111"/>
    <cellStyle name="常规 2 5 12" xfId="38109"/>
    <cellStyle name="常规 2 5 2" xfId="38112"/>
    <cellStyle name="常规 2 5 2 2" xfId="28849"/>
    <cellStyle name="常规 2 5 2 3" xfId="38113"/>
    <cellStyle name="常规 2 5 2 4" xfId="38114"/>
    <cellStyle name="常规 2 5 3" xfId="38115"/>
    <cellStyle name="常规 2 5 3 2" xfId="38116"/>
    <cellStyle name="常规 2 5 3 3" xfId="38117"/>
    <cellStyle name="常规 2 5 3 4" xfId="38118"/>
    <cellStyle name="常规 2 5 4" xfId="38119"/>
    <cellStyle name="常规 2 5 4 2" xfId="38120"/>
    <cellStyle name="常规 2 5 4 3" xfId="38121"/>
    <cellStyle name="常规 2 5 5" xfId="11939"/>
    <cellStyle name="常规 2 5 5 2" xfId="11944"/>
    <cellStyle name="常规 2 5 5 3" xfId="38122"/>
    <cellStyle name="常规 2 5 6" xfId="38123"/>
    <cellStyle name="常规 2 5 6 2" xfId="38124"/>
    <cellStyle name="常规 2 5 6 3" xfId="38125"/>
    <cellStyle name="常规 2 5 7" xfId="38126"/>
    <cellStyle name="常规 2 5 7 2" xfId="38127"/>
    <cellStyle name="常规 2 5 8" xfId="38128"/>
    <cellStyle name="常规 2 5 8 2" xfId="38129"/>
    <cellStyle name="常规 2 5 9" xfId="38130"/>
    <cellStyle name="常规 2 5 9 2" xfId="38131"/>
    <cellStyle name="常规 2 50" xfId="38065"/>
    <cellStyle name="常规 2 50 2" xfId="38067"/>
    <cellStyle name="常规 2 50 2 2" xfId="38069"/>
    <cellStyle name="常规 2 50 3" xfId="38071"/>
    <cellStyle name="常规 2 50 3 2" xfId="38132"/>
    <cellStyle name="常规 2 51" xfId="38073"/>
    <cellStyle name="常规 2 51 2" xfId="38075"/>
    <cellStyle name="常规 2 51 2 2" xfId="38077"/>
    <cellStyle name="常规 2 51 2 3" xfId="38133"/>
    <cellStyle name="常规 2 51 3" xfId="38079"/>
    <cellStyle name="常规 2 52" xfId="38082"/>
    <cellStyle name="常规 2 52 2" xfId="38084"/>
    <cellStyle name="常规 2 52 2 2" xfId="38086"/>
    <cellStyle name="常规 2 52 3" xfId="38088"/>
    <cellStyle name="常规 2 53" xfId="38090"/>
    <cellStyle name="常规 2 53 2" xfId="38092"/>
    <cellStyle name="常规 2 53 2 2" xfId="38094"/>
    <cellStyle name="常规 2 53 3" xfId="38096"/>
    <cellStyle name="常规 2 54" xfId="38098"/>
    <cellStyle name="常规 2 54 2" xfId="38101"/>
    <cellStyle name="常规 2 54 2 2" xfId="38104"/>
    <cellStyle name="常规 2 54 3" xfId="38107"/>
    <cellStyle name="常规 2 54 4" xfId="38134"/>
    <cellStyle name="常规 2 55" xfId="38136"/>
    <cellStyle name="常规 2 55 2" xfId="38139"/>
    <cellStyle name="常规 2 55 2 2" xfId="38142"/>
    <cellStyle name="常规 2 55 3" xfId="38145"/>
    <cellStyle name="常规 2 56" xfId="38148"/>
    <cellStyle name="常规 2 56 2" xfId="1081"/>
    <cellStyle name="常规 2 56 2 2" xfId="5943"/>
    <cellStyle name="常规 2 56 3" xfId="3849"/>
    <cellStyle name="常规 2 56 4" xfId="38151"/>
    <cellStyle name="常规 2 57" xfId="38153"/>
    <cellStyle name="常规 2 57 2" xfId="38156"/>
    <cellStyle name="常规 2 57 2 2" xfId="38159"/>
    <cellStyle name="常规 2 57 3" xfId="38161"/>
    <cellStyle name="常规 2 57 4" xfId="38163"/>
    <cellStyle name="常规 2 58" xfId="38165"/>
    <cellStyle name="常规 2 58 2" xfId="38168"/>
    <cellStyle name="常规 2 58 2 2" xfId="38170"/>
    <cellStyle name="常规 2 58 3" xfId="38172"/>
    <cellStyle name="常规 2 59" xfId="38174"/>
    <cellStyle name="常规 2 59 2" xfId="38176"/>
    <cellStyle name="常规 2 59 2 2" xfId="38178"/>
    <cellStyle name="常规 2 59 3" xfId="38180"/>
    <cellStyle name="常规 2 6" xfId="249"/>
    <cellStyle name="常规 2 6 10" xfId="38183"/>
    <cellStyle name="常规 2 6 11" xfId="38184"/>
    <cellStyle name="常规 2 6 12" xfId="38182"/>
    <cellStyle name="常规 2 6 2" xfId="38185"/>
    <cellStyle name="常规 2 6 2 2" xfId="38186"/>
    <cellStyle name="常规 2 6 2 2 2" xfId="38187"/>
    <cellStyle name="常规 2 6 2 3" xfId="38188"/>
    <cellStyle name="常规 2 6 2 4" xfId="6670"/>
    <cellStyle name="常规 2 6 3" xfId="38189"/>
    <cellStyle name="常规 2 6 3 2" xfId="3378"/>
    <cellStyle name="常规 2 6 4" xfId="38190"/>
    <cellStyle name="常规 2 6 4 2" xfId="38191"/>
    <cellStyle name="常规 2 6 5" xfId="38192"/>
    <cellStyle name="常规 2 6 5 2" xfId="38193"/>
    <cellStyle name="常规 2 6 6" xfId="38194"/>
    <cellStyle name="常规 2 6 6 2" xfId="38195"/>
    <cellStyle name="常规 2 6 7" xfId="14304"/>
    <cellStyle name="常规 2 6 7 2" xfId="7297"/>
    <cellStyle name="常规 2 6 8" xfId="32486"/>
    <cellStyle name="常规 2 6 8 2" xfId="38196"/>
    <cellStyle name="常规 2 6 9" xfId="18564"/>
    <cellStyle name="常规 2 6 9 2" xfId="38197"/>
    <cellStyle name="常规 2 6_C01-固定资产" xfId="38198"/>
    <cellStyle name="常规 2 60" xfId="38137"/>
    <cellStyle name="常规 2 60 2" xfId="38140"/>
    <cellStyle name="常规 2 60 2 2" xfId="38143"/>
    <cellStyle name="常规 2 60 3" xfId="38146"/>
    <cellStyle name="常规 2 61" xfId="38149"/>
    <cellStyle name="常规 2 61 2" xfId="1082"/>
    <cellStyle name="常规 2 61 2 2" xfId="5942"/>
    <cellStyle name="常规 2 61 3" xfId="3850"/>
    <cellStyle name="常规 2 61 4" xfId="38152"/>
    <cellStyle name="常规 2 62" xfId="38154"/>
    <cellStyle name="常规 2 62 2" xfId="38157"/>
    <cellStyle name="常规 2 62 2 2" xfId="38160"/>
    <cellStyle name="常规 2 62 3" xfId="38162"/>
    <cellStyle name="常规 2 62 4" xfId="38164"/>
    <cellStyle name="常规 2 63" xfId="38166"/>
    <cellStyle name="常规 2 63 2" xfId="38169"/>
    <cellStyle name="常规 2 63 2 2" xfId="38171"/>
    <cellStyle name="常规 2 63 3" xfId="38173"/>
    <cellStyle name="常规 2 63 4" xfId="38199"/>
    <cellStyle name="常规 2 64" xfId="38175"/>
    <cellStyle name="常规 2 64 2" xfId="38177"/>
    <cellStyle name="常规 2 64 2 2" xfId="38179"/>
    <cellStyle name="常规 2 64 3" xfId="38181"/>
    <cellStyle name="常规 2 65" xfId="38200"/>
    <cellStyle name="常规 2 65 2" xfId="38202"/>
    <cellStyle name="常规 2 65 2 2" xfId="38204"/>
    <cellStyle name="常规 2 65 3" xfId="38206"/>
    <cellStyle name="常规 2 65 4" xfId="38208"/>
    <cellStyle name="常规 2 66" xfId="38209"/>
    <cellStyle name="常规 2 66 2" xfId="38211"/>
    <cellStyle name="常规 2 66 2 2" xfId="38213"/>
    <cellStyle name="常规 2 66 3" xfId="38215"/>
    <cellStyle name="常规 2 67" xfId="14824"/>
    <cellStyle name="常规 2 67 2" xfId="14831"/>
    <cellStyle name="常规 2 67 2 2" xfId="14836"/>
    <cellStyle name="常规 2 67 3" xfId="14840"/>
    <cellStyle name="常规 2 67 4" xfId="38217"/>
    <cellStyle name="常规 2 68" xfId="38218"/>
    <cellStyle name="常规 2 68 2" xfId="38220"/>
    <cellStyle name="常规 2 68 2 2" xfId="38222"/>
    <cellStyle name="常规 2 68 3" xfId="38224"/>
    <cellStyle name="常规 2 68 4" xfId="38226"/>
    <cellStyle name="常规 2 69" xfId="38227"/>
    <cellStyle name="常规 2 69 2" xfId="38229"/>
    <cellStyle name="常规 2 69 2 2" xfId="38231"/>
    <cellStyle name="常规 2 69 3" xfId="38233"/>
    <cellStyle name="常规 2 7" xfId="459"/>
    <cellStyle name="常规 2 7 10" xfId="38236"/>
    <cellStyle name="常规 2 7 11" xfId="38235"/>
    <cellStyle name="常规 2 7 2" xfId="12064"/>
    <cellStyle name="常规 2 7 2 2" xfId="12067"/>
    <cellStyle name="常规 2 7 2 2 2" xfId="38237"/>
    <cellStyle name="常规 2 7 2 2 2 2" xfId="38238"/>
    <cellStyle name="常规 2 7 2 2 3" xfId="38239"/>
    <cellStyle name="常规 2 7 2 3" xfId="38240"/>
    <cellStyle name="常规 2 7 2 3 2" xfId="38241"/>
    <cellStyle name="常规 2 7 2 4" xfId="38242"/>
    <cellStyle name="常规 2 7 2 4 2" xfId="38243"/>
    <cellStyle name="常规 2 7 2 5" xfId="38244"/>
    <cellStyle name="常规 2 7 2 6" xfId="38245"/>
    <cellStyle name="常规 2 7 3" xfId="38246"/>
    <cellStyle name="常规 2 7 3 2" xfId="38247"/>
    <cellStyle name="常规 2 7 3 2 2" xfId="38248"/>
    <cellStyle name="常规 2 7 3 2 2 2" xfId="38249"/>
    <cellStyle name="常规 2 7 3 2 3" xfId="38250"/>
    <cellStyle name="常规 2 7 3 3" xfId="38251"/>
    <cellStyle name="常规 2 7 3 3 2" xfId="38252"/>
    <cellStyle name="常规 2 7 3 4" xfId="38253"/>
    <cellStyle name="常规 2 7 3 5" xfId="38254"/>
    <cellStyle name="常规 2 7 4" xfId="38255"/>
    <cellStyle name="常规 2 7 4 2" xfId="38256"/>
    <cellStyle name="常规 2 7 4 2 2" xfId="38257"/>
    <cellStyle name="常规 2 7 4 2 2 2" xfId="38258"/>
    <cellStyle name="常规 2 7 4 2 3" xfId="12408"/>
    <cellStyle name="常规 2 7 4 3" xfId="38259"/>
    <cellStyle name="常规 2 7 4 3 2" xfId="38260"/>
    <cellStyle name="常规 2 7 4 4" xfId="38261"/>
    <cellStyle name="常规 2 7 4 5" xfId="8159"/>
    <cellStyle name="常规 2 7 5" xfId="38262"/>
    <cellStyle name="常规 2 7 5 2" xfId="38263"/>
    <cellStyle name="常规 2 7 5 2 2" xfId="32554"/>
    <cellStyle name="常规 2 7 5 2 2 2" xfId="38264"/>
    <cellStyle name="常规 2 7 5 2 3" xfId="38265"/>
    <cellStyle name="常规 2 7 5 3" xfId="38266"/>
    <cellStyle name="常规 2 7 5 3 2" xfId="29760"/>
    <cellStyle name="常规 2 7 5 4" xfId="38267"/>
    <cellStyle name="常规 2 7 5 5" xfId="38268"/>
    <cellStyle name="常规 2 7 6" xfId="38269"/>
    <cellStyle name="常规 2 7 6 2" xfId="38270"/>
    <cellStyle name="常规 2 7 6 2 2" xfId="38271"/>
    <cellStyle name="常规 2 7 6 2 2 2" xfId="38272"/>
    <cellStyle name="常规 2 7 6 2 3" xfId="38273"/>
    <cellStyle name="常规 2 7 6 3" xfId="38274"/>
    <cellStyle name="常规 2 7 6 3 2" xfId="38275"/>
    <cellStyle name="常规 2 7 6 4" xfId="38276"/>
    <cellStyle name="常规 2 7 6 5" xfId="38277"/>
    <cellStyle name="常规 2 7 7" xfId="26509"/>
    <cellStyle name="常规 2 7 7 2" xfId="38278"/>
    <cellStyle name="常规 2 7 8" xfId="19141"/>
    <cellStyle name="常规 2 7 9" xfId="38279"/>
    <cellStyle name="常规 2 70" xfId="38201"/>
    <cellStyle name="常规 2 70 2" xfId="38203"/>
    <cellStyle name="常规 2 70 2 2" xfId="38205"/>
    <cellStyle name="常规 2 70 3" xfId="38207"/>
    <cellStyle name="常规 2 71" xfId="38210"/>
    <cellStyle name="常规 2 71 2" xfId="38212"/>
    <cellStyle name="常规 2 71 2 2" xfId="38214"/>
    <cellStyle name="常规 2 71 3" xfId="38216"/>
    <cellStyle name="常规 2 72" xfId="14823"/>
    <cellStyle name="常规 2 72 2" xfId="14830"/>
    <cellStyle name="常规 2 72 2 2" xfId="14835"/>
    <cellStyle name="常规 2 72 3" xfId="14839"/>
    <cellStyle name="常规 2 73" xfId="38219"/>
    <cellStyle name="常规 2 73 2" xfId="38221"/>
    <cellStyle name="常规 2 73 2 2" xfId="38223"/>
    <cellStyle name="常规 2 73 3" xfId="38225"/>
    <cellStyle name="常规 2 74" xfId="38228"/>
    <cellStyle name="常规 2 74 2" xfId="38230"/>
    <cellStyle name="常规 2 74 2 2" xfId="38232"/>
    <cellStyle name="常规 2 74 3" xfId="38234"/>
    <cellStyle name="常规 2 75" xfId="38280"/>
    <cellStyle name="常规 2 75 2" xfId="38282"/>
    <cellStyle name="常规 2 75 2 2" xfId="3993"/>
    <cellStyle name="常规 2 75 3" xfId="38284"/>
    <cellStyle name="常规 2 76" xfId="38286"/>
    <cellStyle name="常规 2 76 2" xfId="38288"/>
    <cellStyle name="常规 2 76 2 2" xfId="38290"/>
    <cellStyle name="常规 2 76 3" xfId="38292"/>
    <cellStyle name="常规 2 77" xfId="38294"/>
    <cellStyle name="常规 2 77 2" xfId="36135"/>
    <cellStyle name="常规 2 77 2 2" xfId="34836"/>
    <cellStyle name="常规 2 77 3" xfId="38296"/>
    <cellStyle name="常规 2 78" xfId="38298"/>
    <cellStyle name="常规 2 78 2" xfId="38300"/>
    <cellStyle name="常规 2 78 2 2" xfId="38302"/>
    <cellStyle name="常规 2 78 3" xfId="38304"/>
    <cellStyle name="常规 2 79" xfId="38306"/>
    <cellStyle name="常规 2 79 2" xfId="38308"/>
    <cellStyle name="常规 2 79 2 2" xfId="38310"/>
    <cellStyle name="常规 2 79 3" xfId="38312"/>
    <cellStyle name="常规 2 8" xfId="38314"/>
    <cellStyle name="常规 2 8 2" xfId="38315"/>
    <cellStyle name="常规 2 8 2 2" xfId="38316"/>
    <cellStyle name="常规 2 8 2 3" xfId="38317"/>
    <cellStyle name="常规 2 8 3" xfId="38318"/>
    <cellStyle name="常规 2 8 3 2" xfId="38319"/>
    <cellStyle name="常规 2 8 3 3" xfId="38320"/>
    <cellStyle name="常规 2 8 4" xfId="38321"/>
    <cellStyle name="常规 2 8 4 2" xfId="38322"/>
    <cellStyle name="常规 2 8 5" xfId="38323"/>
    <cellStyle name="常规 2 8 5 2" xfId="38325"/>
    <cellStyle name="常规 2 8 6" xfId="38327"/>
    <cellStyle name="常规 2 8 6 2" xfId="38329"/>
    <cellStyle name="常规 2 8 7" xfId="38331"/>
    <cellStyle name="常规 2 8 7 2" xfId="38333"/>
    <cellStyle name="常规 2 8 8" xfId="38335"/>
    <cellStyle name="常规 2 8 9" xfId="38337"/>
    <cellStyle name="常规 2 80" xfId="38281"/>
    <cellStyle name="常规 2 80 2" xfId="38283"/>
    <cellStyle name="常规 2 80 2 2" xfId="3994"/>
    <cellStyle name="常规 2 80 3" xfId="38285"/>
    <cellStyle name="常规 2 81" xfId="38287"/>
    <cellStyle name="常规 2 81 2" xfId="38289"/>
    <cellStyle name="常规 2 81 2 2" xfId="38291"/>
    <cellStyle name="常规 2 81 3" xfId="38293"/>
    <cellStyle name="常规 2 82" xfId="38295"/>
    <cellStyle name="常规 2 82 2" xfId="36136"/>
    <cellStyle name="常规 2 82 2 2" xfId="34837"/>
    <cellStyle name="常规 2 82 3" xfId="38297"/>
    <cellStyle name="常规 2 83" xfId="38299"/>
    <cellStyle name="常规 2 83 2" xfId="38301"/>
    <cellStyle name="常规 2 83 2 2" xfId="38303"/>
    <cellStyle name="常规 2 83 3" xfId="38305"/>
    <cellStyle name="常规 2 84" xfId="38307"/>
    <cellStyle name="常规 2 84 2" xfId="38309"/>
    <cellStyle name="常规 2 84 2 2" xfId="38311"/>
    <cellStyle name="常规 2 84 3" xfId="38313"/>
    <cellStyle name="常规 2 85" xfId="38339"/>
    <cellStyle name="常规 2 85 2" xfId="38341"/>
    <cellStyle name="常规 2 85 2 2" xfId="38343"/>
    <cellStyle name="常规 2 85 3" xfId="38345"/>
    <cellStyle name="常规 2 86" xfId="38347"/>
    <cellStyle name="常规 2 86 2" xfId="38349"/>
    <cellStyle name="常规 2 86 2 2" xfId="38351"/>
    <cellStyle name="常规 2 86 3" xfId="38353"/>
    <cellStyle name="常规 2 87" xfId="38355"/>
    <cellStyle name="常规 2 87 2" xfId="38357"/>
    <cellStyle name="常规 2 87 2 2" xfId="38359"/>
    <cellStyle name="常规 2 87 3" xfId="38361"/>
    <cellStyle name="常规 2 88" xfId="38363"/>
    <cellStyle name="常规 2 88 2" xfId="29209"/>
    <cellStyle name="常规 2 88 2 2" xfId="38365"/>
    <cellStyle name="常规 2 88 3" xfId="38367"/>
    <cellStyle name="常规 2 89" xfId="38369"/>
    <cellStyle name="常规 2 89 2" xfId="38371"/>
    <cellStyle name="常规 2 89 2 2" xfId="38373"/>
    <cellStyle name="常规 2 89 3" xfId="38375"/>
    <cellStyle name="常规 2 9" xfId="38377"/>
    <cellStyle name="常规 2 9 2" xfId="38378"/>
    <cellStyle name="常规 2 9 2 2" xfId="38379"/>
    <cellStyle name="常规 2 9 2 3" xfId="38380"/>
    <cellStyle name="常规 2 9 2 4" xfId="38381"/>
    <cellStyle name="常规 2 9 3" xfId="38382"/>
    <cellStyle name="常规 2 9 4" xfId="20353"/>
    <cellStyle name="常规 2 9 5" xfId="38383"/>
    <cellStyle name="常规 2 9 6" xfId="38386"/>
    <cellStyle name="常规 2 90" xfId="38340"/>
    <cellStyle name="常规 2 90 2" xfId="38342"/>
    <cellStyle name="常规 2 90 2 2" xfId="38344"/>
    <cellStyle name="常规 2 90 3" xfId="38346"/>
    <cellStyle name="常规 2 91" xfId="38348"/>
    <cellStyle name="常规 2 91 2" xfId="38350"/>
    <cellStyle name="常规 2 91 2 2" xfId="38352"/>
    <cellStyle name="常规 2 91 3" xfId="38354"/>
    <cellStyle name="常规 2 92" xfId="38356"/>
    <cellStyle name="常规 2 92 2" xfId="38358"/>
    <cellStyle name="常规 2 92 2 2" xfId="38360"/>
    <cellStyle name="常规 2 92 3" xfId="38362"/>
    <cellStyle name="常规 2 93" xfId="38364"/>
    <cellStyle name="常规 2 93 2" xfId="29208"/>
    <cellStyle name="常规 2 93 2 2" xfId="38366"/>
    <cellStyle name="常规 2 93 3" xfId="38368"/>
    <cellStyle name="常规 2 94" xfId="38370"/>
    <cellStyle name="常规 2 94 2" xfId="38372"/>
    <cellStyle name="常规 2 94 2 2" xfId="38374"/>
    <cellStyle name="常规 2 94 3" xfId="38376"/>
    <cellStyle name="常规 2 94 4" xfId="46066"/>
    <cellStyle name="常规 2 95" xfId="38388"/>
    <cellStyle name="常规 2 95 2" xfId="38389"/>
    <cellStyle name="常规 2 95 2 2" xfId="38390"/>
    <cellStyle name="常规 2 95 3" xfId="38391"/>
    <cellStyle name="常规 2 96" xfId="38392"/>
    <cellStyle name="常规 2 96 2" xfId="38393"/>
    <cellStyle name="常规 2 96 2 2" xfId="38394"/>
    <cellStyle name="常规 2 96 3" xfId="38395"/>
    <cellStyle name="常规 2 97" xfId="38396"/>
    <cellStyle name="常规 2 97 2" xfId="38397"/>
    <cellStyle name="常规 2 97 2 2" xfId="38398"/>
    <cellStyle name="常规 2 97 3" xfId="38399"/>
    <cellStyle name="常规 2 98" xfId="38400"/>
    <cellStyle name="常规 2 98 2" xfId="38401"/>
    <cellStyle name="常规 2 98 2 2" xfId="7814"/>
    <cellStyle name="常规 2 98 3" xfId="38402"/>
    <cellStyle name="常规 2 99" xfId="38403"/>
    <cellStyle name="常规 2 99 2" xfId="38405"/>
    <cellStyle name="常规 2 99 2 2" xfId="38407"/>
    <cellStyle name="常规 2 99 3" xfId="38409"/>
    <cellStyle name="常规 2_（广州分公司）2009年审计明细表伊利公司适用" xfId="253"/>
    <cellStyle name="常规 20" xfId="36844"/>
    <cellStyle name="常规 20 10" xfId="36846"/>
    <cellStyle name="常规 20 10 2" xfId="38413"/>
    <cellStyle name="常规 20 11" xfId="36848"/>
    <cellStyle name="常规 20 12" xfId="38414"/>
    <cellStyle name="常规 20 13" xfId="38416"/>
    <cellStyle name="常规 20 14" xfId="38417"/>
    <cellStyle name="常规 20 15" xfId="38418"/>
    <cellStyle name="常规 20 16" xfId="38419"/>
    <cellStyle name="常规 20 2" xfId="35500"/>
    <cellStyle name="常规 20 2 10" xfId="38420"/>
    <cellStyle name="常规 20 2 11" xfId="38421"/>
    <cellStyle name="常规 20 2 2" xfId="35503"/>
    <cellStyle name="常规 20 2 2 2" xfId="36851"/>
    <cellStyle name="常规 20 2 2 2 2" xfId="36853"/>
    <cellStyle name="常规 20 2 2 2 2 2" xfId="38422"/>
    <cellStyle name="常规 20 2 2 2 2 2 2" xfId="38424"/>
    <cellStyle name="常规 20 2 2 2 2 2 2 2" xfId="38425"/>
    <cellStyle name="常规 20 2 2 2 2 2 3" xfId="38426"/>
    <cellStyle name="常规 20 2 2 2 2 3" xfId="38427"/>
    <cellStyle name="常规 20 2 2 2 2 3 2" xfId="38429"/>
    <cellStyle name="常规 20 2 2 2 2 4" xfId="38430"/>
    <cellStyle name="常规 20 2 2 2 2 4 2" xfId="38432"/>
    <cellStyle name="常规 20 2 2 2 2 5" xfId="38433"/>
    <cellStyle name="常规 20 2 2 2 2 6" xfId="38434"/>
    <cellStyle name="常规 20 2 2 2 3" xfId="38435"/>
    <cellStyle name="常规 20 2 2 2 3 2" xfId="38436"/>
    <cellStyle name="常规 20 2 2 2 3 2 2" xfId="38437"/>
    <cellStyle name="常规 20 2 2 2 3 3" xfId="38438"/>
    <cellStyle name="常规 20 2 2 2 4" xfId="38439"/>
    <cellStyle name="常规 20 2 2 2 4 2" xfId="38440"/>
    <cellStyle name="常规 20 2 2 2 5" xfId="38441"/>
    <cellStyle name="常规 20 2 2 2 5 2" xfId="38442"/>
    <cellStyle name="常规 20 2 2 2 6" xfId="38443"/>
    <cellStyle name="常规 20 2 2 2 7" xfId="38444"/>
    <cellStyle name="常规 20 2 2 2 8" xfId="38445"/>
    <cellStyle name="常规 20 2 2 3" xfId="36855"/>
    <cellStyle name="常规 20 2 2 3 2" xfId="36857"/>
    <cellStyle name="常规 20 2 2 3 2 2" xfId="38446"/>
    <cellStyle name="常规 20 2 2 3 2 2 2" xfId="38447"/>
    <cellStyle name="常规 20 2 2 3 2 3" xfId="38448"/>
    <cellStyle name="常规 20 2 2 3 3" xfId="22445"/>
    <cellStyle name="常规 20 2 2 3 3 2" xfId="38449"/>
    <cellStyle name="常规 20 2 2 3 4" xfId="22447"/>
    <cellStyle name="常规 20 2 2 3 4 2" xfId="38450"/>
    <cellStyle name="常规 20 2 2 3 5" xfId="38451"/>
    <cellStyle name="常规 20 2 2 3 6" xfId="38452"/>
    <cellStyle name="常规 20 2 2 4" xfId="38453"/>
    <cellStyle name="常规 20 2 2 4 2" xfId="9420"/>
    <cellStyle name="常规 20 2 2 4 2 2" xfId="38454"/>
    <cellStyle name="常规 20 2 2 4 3" xfId="23596"/>
    <cellStyle name="常规 20 2 2 5" xfId="38455"/>
    <cellStyle name="常规 20 2 2 5 2" xfId="38456"/>
    <cellStyle name="常规 20 2 2 6" xfId="38457"/>
    <cellStyle name="常规 20 2 2 6 2" xfId="38458"/>
    <cellStyle name="常规 20 2 2 7" xfId="38459"/>
    <cellStyle name="常规 20 2 2 8" xfId="26494"/>
    <cellStyle name="常规 20 2 2 9" xfId="38460"/>
    <cellStyle name="常规 20 2 3" xfId="1256"/>
    <cellStyle name="常规 20 2 3 2" xfId="36859"/>
    <cellStyle name="常规 20 2 3 2 2" xfId="38461"/>
    <cellStyle name="常规 20 2 3 2 2 2" xfId="38462"/>
    <cellStyle name="常规 20 2 3 2 2 2 2" xfId="38463"/>
    <cellStyle name="常规 20 2 3 2 2 3" xfId="38464"/>
    <cellStyle name="常规 20 2 3 2 3" xfId="38465"/>
    <cellStyle name="常规 20 2 3 2 3 2" xfId="38466"/>
    <cellStyle name="常规 20 2 3 2 4" xfId="38467"/>
    <cellStyle name="常规 20 2 3 2 4 2" xfId="38468"/>
    <cellStyle name="常规 20 2 3 2 5" xfId="38469"/>
    <cellStyle name="常规 20 2 3 2 6" xfId="38470"/>
    <cellStyle name="常规 20 2 3 3" xfId="36861"/>
    <cellStyle name="常规 20 2 3 3 2" xfId="38471"/>
    <cellStyle name="常规 20 2 3 3 2 2" xfId="38472"/>
    <cellStyle name="常规 20 2 3 3 3" xfId="38473"/>
    <cellStyle name="常规 20 2 3 4" xfId="38474"/>
    <cellStyle name="常规 20 2 3 4 2" xfId="38475"/>
    <cellStyle name="常规 20 2 3 5" xfId="38476"/>
    <cellStyle name="常规 20 2 3 5 2" xfId="38477"/>
    <cellStyle name="常规 20 2 3 6" xfId="38478"/>
    <cellStyle name="常规 20 2 3 7" xfId="38479"/>
    <cellStyle name="常规 20 2 3 8" xfId="38480"/>
    <cellStyle name="常规 20 2 4" xfId="36863"/>
    <cellStyle name="常规 20 2 4 2" xfId="36865"/>
    <cellStyle name="常规 20 2 4 2 2" xfId="38481"/>
    <cellStyle name="常规 20 2 4 2 2 2" xfId="38482"/>
    <cellStyle name="常规 20 2 4 2 3" xfId="38483"/>
    <cellStyle name="常规 20 2 4 3" xfId="38484"/>
    <cellStyle name="常规 20 2 4 3 2" xfId="38485"/>
    <cellStyle name="常规 20 2 4 4" xfId="38486"/>
    <cellStyle name="常规 20 2 4 4 2" xfId="38487"/>
    <cellStyle name="常规 20 2 4 5" xfId="38488"/>
    <cellStyle name="常规 20 2 4 6" xfId="38489"/>
    <cellStyle name="常规 20 2 5" xfId="36867"/>
    <cellStyle name="常规 20 2 5 2" xfId="38490"/>
    <cellStyle name="常规 20 2 5 2 2" xfId="38491"/>
    <cellStyle name="常规 20 2 5 3" xfId="38492"/>
    <cellStyle name="常规 20 2 6" xfId="36869"/>
    <cellStyle name="常规 20 2 6 2" xfId="38493"/>
    <cellStyle name="常规 20 2 7" xfId="7817"/>
    <cellStyle name="常规 20 2 7 2" xfId="38494"/>
    <cellStyle name="常规 20 2 8" xfId="38495"/>
    <cellStyle name="常规 20 2 9" xfId="38496"/>
    <cellStyle name="常规 20 3" xfId="4598"/>
    <cellStyle name="常规 20 3 10" xfId="25414"/>
    <cellStyle name="常规 20 3 2" xfId="35506"/>
    <cellStyle name="常规 20 3 2 2" xfId="36872"/>
    <cellStyle name="常规 20 3 2 2 2" xfId="36874"/>
    <cellStyle name="常规 20 3 2 2 2 2" xfId="38497"/>
    <cellStyle name="常规 20 3 2 2 2 2 2" xfId="38498"/>
    <cellStyle name="常规 20 3 2 2 2 3" xfId="38499"/>
    <cellStyle name="常规 20 3 2 2 3" xfId="38500"/>
    <cellStyle name="常规 20 3 2 2 3 2" xfId="38501"/>
    <cellStyle name="常规 20 3 2 2 4" xfId="38502"/>
    <cellStyle name="常规 20 3 2 2 4 2" xfId="38503"/>
    <cellStyle name="常规 20 3 2 2 5" xfId="38504"/>
    <cellStyle name="常规 20 3 2 2 6" xfId="38505"/>
    <cellStyle name="常规 20 3 2 2 7" xfId="38506"/>
    <cellStyle name="常规 20 3 2 3" xfId="2498"/>
    <cellStyle name="常规 20 3 2 3 2" xfId="38507"/>
    <cellStyle name="常规 20 3 2 3 2 2" xfId="38508"/>
    <cellStyle name="常规 20 3 2 3 3" xfId="38509"/>
    <cellStyle name="常规 20 3 2 4" xfId="36876"/>
    <cellStyle name="常规 20 3 2 4 2" xfId="38510"/>
    <cellStyle name="常规 20 3 2 5" xfId="38511"/>
    <cellStyle name="常规 20 3 2 5 2" xfId="38512"/>
    <cellStyle name="常规 20 3 2 6" xfId="38513"/>
    <cellStyle name="常规 20 3 2 7" xfId="38514"/>
    <cellStyle name="常规 20 3 2 8" xfId="4429"/>
    <cellStyle name="常规 20 3 3" xfId="1269"/>
    <cellStyle name="常规 20 3 3 2" xfId="36878"/>
    <cellStyle name="常规 20 3 3 2 2" xfId="38515"/>
    <cellStyle name="常规 20 3 3 2 2 2" xfId="38516"/>
    <cellStyle name="常规 20 3 3 2 3" xfId="38517"/>
    <cellStyle name="常规 20 3 3 3" xfId="5773"/>
    <cellStyle name="常规 20 3 3 3 2" xfId="38518"/>
    <cellStyle name="常规 20 3 3 4" xfId="38519"/>
    <cellStyle name="常规 20 3 3 4 2" xfId="38520"/>
    <cellStyle name="常规 20 3 3 5" xfId="38521"/>
    <cellStyle name="常规 20 3 3 6" xfId="38522"/>
    <cellStyle name="常规 20 3 3 7" xfId="38523"/>
    <cellStyle name="常规 20 3 4" xfId="36880"/>
    <cellStyle name="常规 20 3 4 2" xfId="38524"/>
    <cellStyle name="常规 20 3 4 2 2" xfId="38525"/>
    <cellStyle name="常规 20 3 4 3" xfId="38526"/>
    <cellStyle name="常规 20 3 5" xfId="36882"/>
    <cellStyle name="常规 20 3 5 2" xfId="38527"/>
    <cellStyle name="常规 20 3 6" xfId="36884"/>
    <cellStyle name="常规 20 3 6 2" xfId="38528"/>
    <cellStyle name="常规 20 3 7" xfId="38529"/>
    <cellStyle name="常规 20 3 8" xfId="38530"/>
    <cellStyle name="常规 20 3 9" xfId="38531"/>
    <cellStyle name="常规 20 4" xfId="35509"/>
    <cellStyle name="常规 20 4 2" xfId="35512"/>
    <cellStyle name="常规 20 4 2 2" xfId="36886"/>
    <cellStyle name="常规 20 4 2 2 2" xfId="36888"/>
    <cellStyle name="常规 20 4 2 2 2 2" xfId="38532"/>
    <cellStyle name="常规 20 4 2 2 3" xfId="38533"/>
    <cellStyle name="常规 20 4 2 3" xfId="36890"/>
    <cellStyle name="常规 20 4 2 3 2" xfId="38534"/>
    <cellStyle name="常规 20 4 2 4" xfId="38535"/>
    <cellStyle name="常规 20 4 2 4 2" xfId="38536"/>
    <cellStyle name="常规 20 4 2 5" xfId="23734"/>
    <cellStyle name="常规 20 4 2 6" xfId="38537"/>
    <cellStyle name="常规 20 4 2 7" xfId="38538"/>
    <cellStyle name="常规 20 4 3" xfId="1199"/>
    <cellStyle name="常规 20 4 3 2" xfId="36892"/>
    <cellStyle name="常规 20 4 3 2 2" xfId="38539"/>
    <cellStyle name="常规 20 4 3 3" xfId="38540"/>
    <cellStyle name="常规 20 4 4" xfId="36894"/>
    <cellStyle name="常规 20 4 4 2" xfId="38541"/>
    <cellStyle name="常规 20 4 5" xfId="36896"/>
    <cellStyle name="常规 20 4 5 2" xfId="38542"/>
    <cellStyle name="常规 20 4 6" xfId="36898"/>
    <cellStyle name="常规 20 4 7" xfId="36900"/>
    <cellStyle name="常规 20 4 8" xfId="38543"/>
    <cellStyle name="常规 20 5" xfId="35515"/>
    <cellStyle name="常规 20 5 2" xfId="35518"/>
    <cellStyle name="常规 20 5 2 2" xfId="38544"/>
    <cellStyle name="常规 20 5 2 2 2" xfId="38545"/>
    <cellStyle name="常规 20 5 2 3" xfId="38546"/>
    <cellStyle name="常规 20 5 3" xfId="36902"/>
    <cellStyle name="常规 20 5 3 2" xfId="38547"/>
    <cellStyle name="常规 20 5 4" xfId="36300"/>
    <cellStyle name="常规 20 5 4 2" xfId="38548"/>
    <cellStyle name="常规 20 5 5" xfId="38549"/>
    <cellStyle name="常规 20 5 6" xfId="38550"/>
    <cellStyle name="常规 20 5 7" xfId="38551"/>
    <cellStyle name="常规 20 6" xfId="28662"/>
    <cellStyle name="常规 20 6 2" xfId="36904"/>
    <cellStyle name="常规 20 6 2 2" xfId="38552"/>
    <cellStyle name="常规 20 6 2 2 2" xfId="38553"/>
    <cellStyle name="常规 20 6 2 3" xfId="38554"/>
    <cellStyle name="常规 20 6 3" xfId="36906"/>
    <cellStyle name="常规 20 6 3 2" xfId="38555"/>
    <cellStyle name="常规 20 6 4" xfId="38556"/>
    <cellStyle name="常规 20 6 5" xfId="38557"/>
    <cellStyle name="常规 20 7" xfId="36908"/>
    <cellStyle name="常规 20 7 2" xfId="38558"/>
    <cellStyle name="常规 20 7 2 2" xfId="38559"/>
    <cellStyle name="常规 20 7 2 2 2" xfId="38560"/>
    <cellStyle name="常规 20 7 2 3" xfId="38561"/>
    <cellStyle name="常规 20 7 3" xfId="38562"/>
    <cellStyle name="常规 20 7 3 2" xfId="38563"/>
    <cellStyle name="常规 20 7 4" xfId="38564"/>
    <cellStyle name="常规 20 7 5" xfId="38565"/>
    <cellStyle name="常规 20 8" xfId="36910"/>
    <cellStyle name="常规 20 8 2" xfId="38566"/>
    <cellStyle name="常规 20 8 2 2" xfId="38567"/>
    <cellStyle name="常规 20 8 3" xfId="38568"/>
    <cellStyle name="常规 20 9" xfId="36912"/>
    <cellStyle name="常规 20 9 2" xfId="38569"/>
    <cellStyle name="常规 200" xfId="36825"/>
    <cellStyle name="常规 201" xfId="36829"/>
    <cellStyle name="常规 202" xfId="36833"/>
    <cellStyle name="常规 203" xfId="36837"/>
    <cellStyle name="常规 204" xfId="36841"/>
    <cellStyle name="常规 205" xfId="36918"/>
    <cellStyle name="常规 206" xfId="36927"/>
    <cellStyle name="常规 207" xfId="36931"/>
    <cellStyle name="常规 208" xfId="36935"/>
    <cellStyle name="常规 209" xfId="36939"/>
    <cellStyle name="常规 21" xfId="36942"/>
    <cellStyle name="常规 21 2" xfId="35540"/>
    <cellStyle name="常规 21 2 2" xfId="35543"/>
    <cellStyle name="常规 21 3" xfId="25162"/>
    <cellStyle name="常规 21 3 2" xfId="25166"/>
    <cellStyle name="常规 21 4" xfId="35546"/>
    <cellStyle name="常规 21 4 2" xfId="36951"/>
    <cellStyle name="常规 21 5" xfId="35549"/>
    <cellStyle name="常规 21 6" xfId="2965"/>
    <cellStyle name="常规 210" xfId="36919"/>
    <cellStyle name="常规 211" xfId="36928"/>
    <cellStyle name="常规 212" xfId="36932"/>
    <cellStyle name="常规 213" xfId="36936"/>
    <cellStyle name="常规 214" xfId="36940"/>
    <cellStyle name="常规 215" xfId="36955"/>
    <cellStyle name="常规 216" xfId="36959"/>
    <cellStyle name="常规 217" xfId="36963"/>
    <cellStyle name="常规 218" xfId="36967"/>
    <cellStyle name="常规 219" xfId="36971"/>
    <cellStyle name="常规 22" xfId="36974"/>
    <cellStyle name="常规 22 10" xfId="38570"/>
    <cellStyle name="常规 22 2" xfId="26395"/>
    <cellStyle name="常规 22 2 2" xfId="36976"/>
    <cellStyle name="常规 22 2 2 2" xfId="36978"/>
    <cellStyle name="常规 22 2 2 2 2" xfId="38572"/>
    <cellStyle name="常规 22 2 2 3" xfId="38573"/>
    <cellStyle name="常规 22 2 2 3 2" xfId="38574"/>
    <cellStyle name="常规 22 2 2 4" xfId="38575"/>
    <cellStyle name="常规 22 2 3" xfId="36980"/>
    <cellStyle name="常规 22 2 3 2" xfId="38576"/>
    <cellStyle name="常规 22 2 4" xfId="36982"/>
    <cellStyle name="常规 22 2 4 2" xfId="36984"/>
    <cellStyle name="常规 22 2 5" xfId="36986"/>
    <cellStyle name="常规 22 2_三江08年底稿~~" xfId="38577"/>
    <cellStyle name="常规 22 3" xfId="36990"/>
    <cellStyle name="常规 22 3 2" xfId="36992"/>
    <cellStyle name="常规 22 3 3" xfId="8876"/>
    <cellStyle name="常规 22 4" xfId="36997"/>
    <cellStyle name="常规 22 4 2" xfId="36999"/>
    <cellStyle name="常规 22 5" xfId="37001"/>
    <cellStyle name="常规 22 5 2" xfId="3084"/>
    <cellStyle name="常规 22 6" xfId="37003"/>
    <cellStyle name="常规 22 6 2" xfId="37005"/>
    <cellStyle name="常规 22 7" xfId="37007"/>
    <cellStyle name="常规 22 8" xfId="4606"/>
    <cellStyle name="常规 22 9" xfId="37009"/>
    <cellStyle name="常规 22_C01-固定资产" xfId="27112"/>
    <cellStyle name="常规 220" xfId="36956"/>
    <cellStyle name="常规 221" xfId="36960"/>
    <cellStyle name="常规 222" xfId="36964"/>
    <cellStyle name="常规 223" xfId="36968"/>
    <cellStyle name="常规 224" xfId="36972"/>
    <cellStyle name="常规 225" xfId="35438"/>
    <cellStyle name="常规 226" xfId="37013"/>
    <cellStyle name="常规 227" xfId="37017"/>
    <cellStyle name="常规 228" xfId="37021"/>
    <cellStyle name="常规 229" xfId="37025"/>
    <cellStyle name="常规 23" xfId="37028"/>
    <cellStyle name="常规 23 10" xfId="37030"/>
    <cellStyle name="常规 23 2" xfId="37032"/>
    <cellStyle name="常规 23 2 2" xfId="37034"/>
    <cellStyle name="常规 23 2 2 2" xfId="37036"/>
    <cellStyle name="常规 23 2 2 2 2" xfId="30144"/>
    <cellStyle name="常规 23 2 2 2 2 2" xfId="38578"/>
    <cellStyle name="常规 23 2 2 2 3" xfId="38579"/>
    <cellStyle name="常规 23 2 2 3" xfId="3016"/>
    <cellStyle name="常规 23 2 2 3 2" xfId="37038"/>
    <cellStyle name="常规 23 2 2 4" xfId="2921"/>
    <cellStyle name="常规 23 2 2 4 2" xfId="2925"/>
    <cellStyle name="常规 23 2 2 5" xfId="2931"/>
    <cellStyle name="常规 23 2 2 6" xfId="38580"/>
    <cellStyle name="常规 23 2 3" xfId="37040"/>
    <cellStyle name="常规 23 2 3 2" xfId="37042"/>
    <cellStyle name="常规 23 2 3 2 2" xfId="25620"/>
    <cellStyle name="常规 23 2 3 3" xfId="38581"/>
    <cellStyle name="常规 23 2 4" xfId="18343"/>
    <cellStyle name="常规 23 2 4 2" xfId="18347"/>
    <cellStyle name="常规 23 2 5" xfId="37044"/>
    <cellStyle name="常规 23 2 5 2" xfId="37046"/>
    <cellStyle name="常规 23 2 6" xfId="37048"/>
    <cellStyle name="常规 23 2 7" xfId="38582"/>
    <cellStyle name="常规 23 2 8" xfId="38583"/>
    <cellStyle name="常规 23 3" xfId="37050"/>
    <cellStyle name="常规 23 3 2" xfId="37052"/>
    <cellStyle name="常规 23 3 2 2" xfId="37054"/>
    <cellStyle name="常规 23 3 2 2 2" xfId="24484"/>
    <cellStyle name="常规 23 3 2 3" xfId="38584"/>
    <cellStyle name="常规 23 3 3" xfId="37056"/>
    <cellStyle name="常规 23 3 3 2" xfId="38585"/>
    <cellStyle name="常规 23 3 4" xfId="37058"/>
    <cellStyle name="常规 23 3 4 2" xfId="38586"/>
    <cellStyle name="常规 23 3 5" xfId="38587"/>
    <cellStyle name="常规 23 3 6" xfId="38588"/>
    <cellStyle name="常规 23 3 7" xfId="38589"/>
    <cellStyle name="常规 23 4" xfId="37060"/>
    <cellStyle name="常规 23 4 2" xfId="37062"/>
    <cellStyle name="常规 23 4 2 2" xfId="38590"/>
    <cellStyle name="常规 23 4 3" xfId="5769"/>
    <cellStyle name="常规 23 5" xfId="37064"/>
    <cellStyle name="常规 23 5 2" xfId="37066"/>
    <cellStyle name="常规 23 6" xfId="37068"/>
    <cellStyle name="常规 23 6 2" xfId="10105"/>
    <cellStyle name="常规 23 7" xfId="37070"/>
    <cellStyle name="常规 23 8" xfId="37072"/>
    <cellStyle name="常规 23 9" xfId="37074"/>
    <cellStyle name="常规 23_存货凭证抽查表1" xfId="38591"/>
    <cellStyle name="常规 230" xfId="35439"/>
    <cellStyle name="常规 231" xfId="37014"/>
    <cellStyle name="常规 232" xfId="37018"/>
    <cellStyle name="常规 233" xfId="37022"/>
    <cellStyle name="常规 234" xfId="37026"/>
    <cellStyle name="常规 235" xfId="37077"/>
    <cellStyle name="常规 236" xfId="37081"/>
    <cellStyle name="常规 237" xfId="37085"/>
    <cellStyle name="常规 238" xfId="37090"/>
    <cellStyle name="常规 239" xfId="37095"/>
    <cellStyle name="常规 24" xfId="37099"/>
    <cellStyle name="常规 24 2" xfId="37103"/>
    <cellStyle name="常规 24 2 2" xfId="37105"/>
    <cellStyle name="常规 24 2 2 2" xfId="38592"/>
    <cellStyle name="常规 24 2 3" xfId="37107"/>
    <cellStyle name="常规 24 2 4" xfId="37109"/>
    <cellStyle name="常规 24 3" xfId="37111"/>
    <cellStyle name="常规 24 3 2" xfId="37113"/>
    <cellStyle name="常规 24 3 3" xfId="37118"/>
    <cellStyle name="常规 24 4" xfId="37126"/>
    <cellStyle name="常规 24 4 2" xfId="37128"/>
    <cellStyle name="常规 24 5" xfId="37131"/>
    <cellStyle name="常规 24 6" xfId="4065"/>
    <cellStyle name="常规 24 7" xfId="37135"/>
    <cellStyle name="常规 24 8" xfId="37137"/>
    <cellStyle name="常规 24 9" xfId="46057"/>
    <cellStyle name="常规 240" xfId="37078"/>
    <cellStyle name="常规 241" xfId="37082"/>
    <cellStyle name="常规 242" xfId="37086"/>
    <cellStyle name="常规 243" xfId="37091"/>
    <cellStyle name="常规 244" xfId="37096"/>
    <cellStyle name="常规 245" xfId="37140"/>
    <cellStyle name="常规 246" xfId="37145"/>
    <cellStyle name="常规 247" xfId="37150"/>
    <cellStyle name="常规 248" xfId="37155"/>
    <cellStyle name="常规 249" xfId="37160"/>
    <cellStyle name="常规 25" xfId="38593"/>
    <cellStyle name="常规 25 2" xfId="38595"/>
    <cellStyle name="常规 25 2 2" xfId="38597"/>
    <cellStyle name="常规 25 2 2 2" xfId="38599"/>
    <cellStyle name="常规 25 2 2 2 2" xfId="8134"/>
    <cellStyle name="常规 25 2 2 2 3" xfId="38601"/>
    <cellStyle name="常规 25 2 2 2 4" xfId="38602"/>
    <cellStyle name="常规 25 2 2 2 4 2" xfId="38603"/>
    <cellStyle name="常规 25 2 2 3" xfId="38604"/>
    <cellStyle name="常规 25 2 2 4" xfId="38605"/>
    <cellStyle name="常规 25 2 2_C01-固定资产" xfId="38606"/>
    <cellStyle name="常规 25 2 3" xfId="38607"/>
    <cellStyle name="常规 25 2 3 2" xfId="38609"/>
    <cellStyle name="常规 25 2 3 3" xfId="38610"/>
    <cellStyle name="常规 25 2 4" xfId="38611"/>
    <cellStyle name="常规 25 2 4 2" xfId="38613"/>
    <cellStyle name="常规 25 2 4 3" xfId="38614"/>
    <cellStyle name="常规 25 2 4 4" xfId="38615"/>
    <cellStyle name="常规 25 2 4 4 2" xfId="38616"/>
    <cellStyle name="常规 25 2 5" xfId="38617"/>
    <cellStyle name="常规 25 2 6" xfId="38618"/>
    <cellStyle name="常规 25 2 7" xfId="38619"/>
    <cellStyle name="常规 25 2_C01-固定资产" xfId="38620"/>
    <cellStyle name="常规 25 3" xfId="38621"/>
    <cellStyle name="常规 25 3 2" xfId="38623"/>
    <cellStyle name="常规 25 4" xfId="38625"/>
    <cellStyle name="常规 25 4 2" xfId="38627"/>
    <cellStyle name="常规 25 5" xfId="38628"/>
    <cellStyle name="常规 25 6" xfId="46056"/>
    <cellStyle name="常规 25_C01-固定资产" xfId="18028"/>
    <cellStyle name="常规 250" xfId="37141"/>
    <cellStyle name="常规 251" xfId="37146"/>
    <cellStyle name="常规 252" xfId="37151"/>
    <cellStyle name="常规 253" xfId="37156"/>
    <cellStyle name="常规 254" xfId="37161"/>
    <cellStyle name="常规 255" xfId="38630"/>
    <cellStyle name="常规 256" xfId="38634"/>
    <cellStyle name="常规 257" xfId="38638"/>
    <cellStyle name="常规 258" xfId="38642"/>
    <cellStyle name="常规 259" xfId="38646"/>
    <cellStyle name="常规 26" xfId="38650"/>
    <cellStyle name="常规 26 2" xfId="38652"/>
    <cellStyle name="常规 26 2 2" xfId="38654"/>
    <cellStyle name="常规 26 2 2 2" xfId="38656"/>
    <cellStyle name="常规 26 2 2 3" xfId="38658"/>
    <cellStyle name="常规 26 2 3" xfId="38659"/>
    <cellStyle name="常规 26 2 3 2" xfId="38661"/>
    <cellStyle name="常规 26 2 4" xfId="38662"/>
    <cellStyle name="常规 26 3" xfId="38664"/>
    <cellStyle name="常规 26 3 2" xfId="38666"/>
    <cellStyle name="常规 26 3 3" xfId="38668"/>
    <cellStyle name="常规 26 4" xfId="38669"/>
    <cellStyle name="常规 26 4 2" xfId="38671"/>
    <cellStyle name="常规 26 5" xfId="38672"/>
    <cellStyle name="常规 26 6" xfId="2977"/>
    <cellStyle name="常规 26 7" xfId="38674"/>
    <cellStyle name="常规 26_C01-固定资产" xfId="38675"/>
    <cellStyle name="常规 260" xfId="38631"/>
    <cellStyle name="常规 261" xfId="38635"/>
    <cellStyle name="常规 262" xfId="38639"/>
    <cellStyle name="常规 263" xfId="38643"/>
    <cellStyle name="常规 264" xfId="38647"/>
    <cellStyle name="常规 265" xfId="38676"/>
    <cellStyle name="常规 266" xfId="38680"/>
    <cellStyle name="常规 267" xfId="38684"/>
    <cellStyle name="常规 268" xfId="38688"/>
    <cellStyle name="常规 269" xfId="38692"/>
    <cellStyle name="常规 27" xfId="38696"/>
    <cellStyle name="常规 27 2" xfId="38698"/>
    <cellStyle name="常规 27 2 2" xfId="38700"/>
    <cellStyle name="常规 27 3" xfId="38702"/>
    <cellStyle name="常规 27 3 2" xfId="38704"/>
    <cellStyle name="常规 27 4" xfId="38706"/>
    <cellStyle name="常规 270" xfId="38677"/>
    <cellStyle name="常规 271" xfId="38681"/>
    <cellStyle name="常规 272" xfId="38685"/>
    <cellStyle name="常规 273" xfId="38689"/>
    <cellStyle name="常规 274" xfId="38693"/>
    <cellStyle name="常规 275" xfId="38708"/>
    <cellStyle name="常规 276" xfId="38712"/>
    <cellStyle name="常规 277" xfId="38716"/>
    <cellStyle name="常规 278" xfId="38720"/>
    <cellStyle name="常规 279" xfId="38724"/>
    <cellStyle name="常规 28" xfId="38728"/>
    <cellStyle name="常规 28 2" xfId="38730"/>
    <cellStyle name="常规 28 2 2" xfId="38732"/>
    <cellStyle name="常规 28 2 2 2" xfId="38733"/>
    <cellStyle name="常规 28 2 3" xfId="38734"/>
    <cellStyle name="常规 28 2 4" xfId="38735"/>
    <cellStyle name="常规 28 3" xfId="38736"/>
    <cellStyle name="常规 28 3 2" xfId="38738"/>
    <cellStyle name="常规 28 3 3" xfId="38739"/>
    <cellStyle name="常规 28 4" xfId="38740"/>
    <cellStyle name="常规 28 5" xfId="38742"/>
    <cellStyle name="常规 28 6" xfId="38743"/>
    <cellStyle name="常规 28 7" xfId="38744"/>
    <cellStyle name="常规 28 8" xfId="46054"/>
    <cellStyle name="常规 280" xfId="38709"/>
    <cellStyle name="常规 281" xfId="38713"/>
    <cellStyle name="常规 282" xfId="38717"/>
    <cellStyle name="常规 283" xfId="38721"/>
    <cellStyle name="常规 284" xfId="38725"/>
    <cellStyle name="常规 285" xfId="38745"/>
    <cellStyle name="常规 286" xfId="38749"/>
    <cellStyle name="常规 287" xfId="38753"/>
    <cellStyle name="常规 288" xfId="38758"/>
    <cellStyle name="常规 289" xfId="38763"/>
    <cellStyle name="常规 29" xfId="38768"/>
    <cellStyle name="常规 29 2" xfId="38770"/>
    <cellStyle name="常规 29 2 2" xfId="38772"/>
    <cellStyle name="常规 29 2 2 2" xfId="38773"/>
    <cellStyle name="常规 29 2 3" xfId="4162"/>
    <cellStyle name="常规 29 2 4" xfId="38774"/>
    <cellStyle name="常规 29 3" xfId="38775"/>
    <cellStyle name="常规 29 3 2" xfId="38777"/>
    <cellStyle name="常规 29 3 3" xfId="38778"/>
    <cellStyle name="常规 29 4" xfId="38779"/>
    <cellStyle name="常规 29 5" xfId="38780"/>
    <cellStyle name="常规 29 6" xfId="38781"/>
    <cellStyle name="常规 29 7" xfId="38782"/>
    <cellStyle name="常规 290" xfId="38746"/>
    <cellStyle name="常规 291" xfId="38750"/>
    <cellStyle name="常规 292" xfId="38754"/>
    <cellStyle name="常规 293" xfId="38759"/>
    <cellStyle name="常规 294" xfId="38764"/>
    <cellStyle name="常规 295" xfId="38783"/>
    <cellStyle name="常规 296" xfId="38788"/>
    <cellStyle name="常规 297" xfId="38793"/>
    <cellStyle name="常规 298" xfId="38798"/>
    <cellStyle name="常规 299" xfId="38803"/>
    <cellStyle name="常规 3" xfId="8"/>
    <cellStyle name="常规 3 10" xfId="1156"/>
    <cellStyle name="常规 3 10 2" xfId="1738"/>
    <cellStyle name="常规 3 10 2 2" xfId="38809"/>
    <cellStyle name="常规 3 10 3" xfId="38810"/>
    <cellStyle name="常规 3 10 4" xfId="38811"/>
    <cellStyle name="常规 3 11" xfId="1166"/>
    <cellStyle name="常规 3 11 2" xfId="1767"/>
    <cellStyle name="常规 3 11 2 2" xfId="38812"/>
    <cellStyle name="常规 3 11 3" xfId="38813"/>
    <cellStyle name="常规 3 11 4" xfId="38814"/>
    <cellStyle name="常规 3 12" xfId="1172"/>
    <cellStyle name="常规 3 12 2" xfId="1773"/>
    <cellStyle name="常规 3 12 2 2" xfId="38815"/>
    <cellStyle name="常规 3 12 3" xfId="38816"/>
    <cellStyle name="常规 3 12 4" xfId="38817"/>
    <cellStyle name="常规 3 13" xfId="1190"/>
    <cellStyle name="常规 3 13 2" xfId="1781"/>
    <cellStyle name="常规 3 13 2 2" xfId="7237"/>
    <cellStyle name="常规 3 13 3" xfId="38818"/>
    <cellStyle name="常规 3 14" xfId="591"/>
    <cellStyle name="常规 3 14 2" xfId="1786"/>
    <cellStyle name="常规 3 14 2 2" xfId="38819"/>
    <cellStyle name="常规 3 14 3" xfId="38820"/>
    <cellStyle name="常规 3 15" xfId="1194"/>
    <cellStyle name="常规 3 15 2" xfId="1652"/>
    <cellStyle name="常规 3 15 2 2" xfId="38821"/>
    <cellStyle name="常规 3 15 3" xfId="38822"/>
    <cellStyle name="常规 3 16" xfId="38823"/>
    <cellStyle name="常规 3 16 2" xfId="38825"/>
    <cellStyle name="常规 3 16 2 2" xfId="38827"/>
    <cellStyle name="常规 3 16 3" xfId="38828"/>
    <cellStyle name="常规 3 17" xfId="38829"/>
    <cellStyle name="常规 3 17 2" xfId="38831"/>
    <cellStyle name="常规 3 17 2 2" xfId="38832"/>
    <cellStyle name="常规 3 17 3" xfId="38833"/>
    <cellStyle name="常规 3 18" xfId="38834"/>
    <cellStyle name="常规 3 18 2" xfId="38836"/>
    <cellStyle name="常规 3 18 2 2" xfId="38837"/>
    <cellStyle name="常规 3 18 3" xfId="38838"/>
    <cellStyle name="常规 3 18 4" xfId="38839"/>
    <cellStyle name="常规 3 19" xfId="38840"/>
    <cellStyle name="常规 3 19 2" xfId="38842"/>
    <cellStyle name="常规 3 19 2 2" xfId="38843"/>
    <cellStyle name="常规 3 19 3" xfId="38844"/>
    <cellStyle name="常规 3 2" xfId="254"/>
    <cellStyle name="常规 3 2 10" xfId="38846"/>
    <cellStyle name="常规 3 2 10 2" xfId="38847"/>
    <cellStyle name="常规 3 2 11" xfId="38848"/>
    <cellStyle name="常规 3 2 11 2" xfId="38849"/>
    <cellStyle name="常规 3 2 12" xfId="38850"/>
    <cellStyle name="常规 3 2 13" xfId="38851"/>
    <cellStyle name="常规 3 2 14" xfId="45826"/>
    <cellStyle name="常规 3 2 15" xfId="38845"/>
    <cellStyle name="常规 3 2 2" xfId="38852"/>
    <cellStyle name="常规 3 2 2 10" xfId="38853"/>
    <cellStyle name="常规 3 2 2 2" xfId="38854"/>
    <cellStyle name="常规 3 2 2 2 10" xfId="38855"/>
    <cellStyle name="常规 3 2 2 2 2" xfId="38856"/>
    <cellStyle name="常规 3 2 2 2 2 2" xfId="38857"/>
    <cellStyle name="常规 3 2 2 2 3" xfId="38858"/>
    <cellStyle name="常规 3 2 2 2 3 2" xfId="38859"/>
    <cellStyle name="常规 3 2 2 2 4" xfId="38860"/>
    <cellStyle name="常规 3 2 2 2 4 2" xfId="38861"/>
    <cellStyle name="常规 3 2 2 2 5" xfId="38862"/>
    <cellStyle name="常规 3 2 2 2 5 2" xfId="38863"/>
    <cellStyle name="常规 3 2 2 2 6" xfId="38864"/>
    <cellStyle name="常规 3 2 2 2 6 2" xfId="38865"/>
    <cellStyle name="常规 3 2 2 2 7" xfId="38866"/>
    <cellStyle name="常规 3 2 2 2 7 2" xfId="38867"/>
    <cellStyle name="常规 3 2 2 2 8" xfId="38868"/>
    <cellStyle name="常规 3 2 2 2 8 2" xfId="38869"/>
    <cellStyle name="常规 3 2 2 2 9" xfId="8705"/>
    <cellStyle name="常规 3 2 2 2 9 2" xfId="11310"/>
    <cellStyle name="常规 3 2 2 3" xfId="38870"/>
    <cellStyle name="常规 3 2 2 3 2" xfId="38871"/>
    <cellStyle name="常规 3 2 2 4" xfId="38872"/>
    <cellStyle name="常规 3 2 2 5" xfId="38873"/>
    <cellStyle name="常规 3 2 2 6" xfId="38874"/>
    <cellStyle name="常规 3 2 2 7" xfId="38875"/>
    <cellStyle name="常规 3 2 2 8" xfId="38876"/>
    <cellStyle name="常规 3 2 2 9" xfId="38877"/>
    <cellStyle name="常规 3 2 20" xfId="31843"/>
    <cellStyle name="常规 3 2 3" xfId="10035"/>
    <cellStyle name="常规 3 2 3 2" xfId="14442"/>
    <cellStyle name="常规 3 2 3 2 2" xfId="38878"/>
    <cellStyle name="常规 3 2 3 2 3" xfId="30796"/>
    <cellStyle name="常规 3 2 3 3" xfId="38879"/>
    <cellStyle name="常规 3 2 3 4" xfId="38880"/>
    <cellStyle name="常规 3 2 4" xfId="38881"/>
    <cellStyle name="常规 3 2 4 2" xfId="38882"/>
    <cellStyle name="常规 3 2 4 3" xfId="26766"/>
    <cellStyle name="常规 3 2 5" xfId="38883"/>
    <cellStyle name="常规 3 2 5 2" xfId="38884"/>
    <cellStyle name="常规 3 2 6" xfId="17458"/>
    <cellStyle name="常规 3 2 6 2" xfId="17460"/>
    <cellStyle name="常规 3 2 7" xfId="38885"/>
    <cellStyle name="常规 3 2 7 2" xfId="38886"/>
    <cellStyle name="常规 3 2 8" xfId="38887"/>
    <cellStyle name="常规 3 2 8 2" xfId="38888"/>
    <cellStyle name="常规 3 2 83" xfId="38889"/>
    <cellStyle name="常规 3 2 84" xfId="38890"/>
    <cellStyle name="常规 3 2 9" xfId="38891"/>
    <cellStyle name="常规 3 2 9 2" xfId="38892"/>
    <cellStyle name="常规 3 2_09锆业本部底稿-应付票据" xfId="38893"/>
    <cellStyle name="常规 3 20" xfId="1195"/>
    <cellStyle name="常规 3 20 2" xfId="1653"/>
    <cellStyle name="常规 3 21" xfId="38824"/>
    <cellStyle name="常规 3 21 2" xfId="38826"/>
    <cellStyle name="常规 3 22" xfId="38830"/>
    <cellStyle name="常规 3 23" xfId="38835"/>
    <cellStyle name="常规 3 24" xfId="38841"/>
    <cellStyle name="常规 3 25" xfId="38894"/>
    <cellStyle name="常规 3 25 2" xfId="38895"/>
    <cellStyle name="常规 3 26" xfId="38896"/>
    <cellStyle name="常规 3 27" xfId="22718"/>
    <cellStyle name="常规 3 28" xfId="38897"/>
    <cellStyle name="常规 3 29" xfId="45813"/>
    <cellStyle name="常规 3 3" xfId="428"/>
    <cellStyle name="常规 3 3 10" xfId="38899"/>
    <cellStyle name="常规 3 3 11" xfId="38900"/>
    <cellStyle name="常规 3 3 12" xfId="38901"/>
    <cellStyle name="常规 3 3 13" xfId="38902"/>
    <cellStyle name="常规 3 3 14" xfId="38903"/>
    <cellStyle name="常规 3 3 15" xfId="38898"/>
    <cellStyle name="常规 3 3 19" xfId="38904"/>
    <cellStyle name="常规 3 3 2" xfId="38905"/>
    <cellStyle name="常规 3 3 2 2" xfId="38906"/>
    <cellStyle name="常规 3 3 2 2 2" xfId="38907"/>
    <cellStyle name="常规 3 3 2 3" xfId="38908"/>
    <cellStyle name="常规 3 3 2 4" xfId="38909"/>
    <cellStyle name="常规 3 3 3" xfId="38910"/>
    <cellStyle name="常规 3 3 3 2" xfId="38911"/>
    <cellStyle name="常规 3 3 3 3" xfId="38912"/>
    <cellStyle name="常规 3 3 4" xfId="38913"/>
    <cellStyle name="常规 3 3 4 2" xfId="38914"/>
    <cellStyle name="常规 3 3 5" xfId="38915"/>
    <cellStyle name="常规 3 3 5 2" xfId="38916"/>
    <cellStyle name="常规 3 3 6" xfId="38917"/>
    <cellStyle name="常规 3 3 6 2" xfId="38918"/>
    <cellStyle name="常规 3 3 7" xfId="38919"/>
    <cellStyle name="常规 3 3 7 2" xfId="38920"/>
    <cellStyle name="常规 3 3 8" xfId="38921"/>
    <cellStyle name="常规 3 3 8 2" xfId="38922"/>
    <cellStyle name="常规 3 3 9" xfId="38923"/>
    <cellStyle name="常规 3 3 9 2" xfId="38924"/>
    <cellStyle name="常规 3 30" xfId="46008"/>
    <cellStyle name="常规 3 30 2" xfId="46046"/>
    <cellStyle name="常规 3 31" xfId="46012"/>
    <cellStyle name="常规 3 32" xfId="46015"/>
    <cellStyle name="常规 3 33" xfId="38808"/>
    <cellStyle name="常规 3 34" xfId="559"/>
    <cellStyle name="常规 3 35" xfId="554"/>
    <cellStyle name="常规 3 36" xfId="501"/>
    <cellStyle name="常规 3 4" xfId="450"/>
    <cellStyle name="常规 3 4 10" xfId="16685"/>
    <cellStyle name="常规 3 4 11" xfId="38926"/>
    <cellStyle name="常规 3 4 12" xfId="38925"/>
    <cellStyle name="常规 3 4 2" xfId="1622"/>
    <cellStyle name="常规 3 4 2 2" xfId="1639"/>
    <cellStyle name="常规 3 4 2 3" xfId="38927"/>
    <cellStyle name="常规 3 4 2 4" xfId="36465"/>
    <cellStyle name="常规 3 4 3" xfId="597"/>
    <cellStyle name="常规 3 4 3 2" xfId="773"/>
    <cellStyle name="常规 3 4 3 3" xfId="38928"/>
    <cellStyle name="常规 3 4 4" xfId="1660"/>
    <cellStyle name="常规 3 4 4 2" xfId="1670"/>
    <cellStyle name="常规 3 4 5" xfId="1690"/>
    <cellStyle name="常规 3 4 5 2" xfId="1702"/>
    <cellStyle name="常规 3 4 6" xfId="1409"/>
    <cellStyle name="常规 3 4 6 2" xfId="1710"/>
    <cellStyle name="常规 3 4 7" xfId="1714"/>
    <cellStyle name="常规 3 4 7 2" xfId="1385"/>
    <cellStyle name="常规 3 4 8" xfId="1721"/>
    <cellStyle name="常规 3 4 8 2" xfId="1727"/>
    <cellStyle name="常规 3 4 9" xfId="1732"/>
    <cellStyle name="常规 3 4 9 2" xfId="1736"/>
    <cellStyle name="常规 3 4_2.1预估含税收入" xfId="38929"/>
    <cellStyle name="常规 3 46" xfId="38930"/>
    <cellStyle name="常规 3 5" xfId="38932"/>
    <cellStyle name="常规 3 5 10" xfId="38933"/>
    <cellStyle name="常规 3 5 11" xfId="38934"/>
    <cellStyle name="常规 3 5 2" xfId="38935"/>
    <cellStyle name="常规 3 5 2 2" xfId="5562"/>
    <cellStyle name="常规 3 5 2 2 2" xfId="38936"/>
    <cellStyle name="常规 3 5 2 2 2 2" xfId="38937"/>
    <cellStyle name="常规 3 5 2 2 3" xfId="38938"/>
    <cellStyle name="常规 3 5 2 3" xfId="38939"/>
    <cellStyle name="常规 3 5 2 3 2" xfId="35796"/>
    <cellStyle name="常规 3 5 2 4" xfId="38940"/>
    <cellStyle name="常规 3 5 2 5" xfId="38941"/>
    <cellStyle name="常规 3 5 2 6" xfId="38942"/>
    <cellStyle name="常规 3 5 3" xfId="38943"/>
    <cellStyle name="常规 3 5 3 2" xfId="38944"/>
    <cellStyle name="常规 3 5 3 2 2" xfId="38945"/>
    <cellStyle name="常规 3 5 3 2 2 2" xfId="38946"/>
    <cellStyle name="常规 3 5 3 2 3" xfId="38947"/>
    <cellStyle name="常规 3 5 3 3" xfId="38948"/>
    <cellStyle name="常规 3 5 3 3 2" xfId="38949"/>
    <cellStyle name="常规 3 5 3 4" xfId="38950"/>
    <cellStyle name="常规 3 5 3 5" xfId="38951"/>
    <cellStyle name="常规 3 5 3 6" xfId="38952"/>
    <cellStyle name="常规 3 5 4" xfId="38953"/>
    <cellStyle name="常规 3 5 4 2" xfId="38954"/>
    <cellStyle name="常规 3 5 4 2 2" xfId="38955"/>
    <cellStyle name="常规 3 5 4 2 2 2" xfId="38956"/>
    <cellStyle name="常规 3 5 4 2 3" xfId="38957"/>
    <cellStyle name="常规 3 5 4 3" xfId="38958"/>
    <cellStyle name="常规 3 5 4 3 2" xfId="38959"/>
    <cellStyle name="常规 3 5 4 4" xfId="20545"/>
    <cellStyle name="常规 3 5 4 5" xfId="38960"/>
    <cellStyle name="常规 3 5 5" xfId="38961"/>
    <cellStyle name="常规 3 5 5 2" xfId="38962"/>
    <cellStyle name="常规 3 5 5 2 2" xfId="38963"/>
    <cellStyle name="常规 3 5 5 2 2 2" xfId="38964"/>
    <cellStyle name="常规 3 5 5 2 3" xfId="38965"/>
    <cellStyle name="常规 3 5 5 3" xfId="38966"/>
    <cellStyle name="常规 3 5 5 3 2" xfId="38967"/>
    <cellStyle name="常规 3 5 5 4" xfId="20549"/>
    <cellStyle name="常规 3 5 5 5" xfId="38968"/>
    <cellStyle name="常规 3 5 6" xfId="38969"/>
    <cellStyle name="常规 3 5 6 2" xfId="16346"/>
    <cellStyle name="常规 3 5 6 2 2" xfId="16349"/>
    <cellStyle name="常规 3 5 6 3" xfId="38970"/>
    <cellStyle name="常规 3 5 7" xfId="38971"/>
    <cellStyle name="常规 3 5 7 2" xfId="38972"/>
    <cellStyle name="常规 3 5 8" xfId="38973"/>
    <cellStyle name="常规 3 5 8 2" xfId="38974"/>
    <cellStyle name="常规 3 5 9" xfId="38975"/>
    <cellStyle name="常规 3 5 9 2" xfId="38976"/>
    <cellStyle name="常规 3 51" xfId="38931"/>
    <cellStyle name="常规 3 6" xfId="38977"/>
    <cellStyle name="常规 3 6 2" xfId="38978"/>
    <cellStyle name="常规 3 6 2 2" xfId="38979"/>
    <cellStyle name="常规 3 6 3" xfId="38980"/>
    <cellStyle name="常规 3 6 3 2" xfId="38981"/>
    <cellStyle name="常规 3 6 4" xfId="38982"/>
    <cellStyle name="常规 3 6 4 2" xfId="38983"/>
    <cellStyle name="常规 3 6 5" xfId="38984"/>
    <cellStyle name="常规 3 6 5 2" xfId="10371"/>
    <cellStyle name="常规 3 6 6" xfId="38985"/>
    <cellStyle name="常规 3 6 6 2" xfId="38986"/>
    <cellStyle name="常规 3 6 7" xfId="11004"/>
    <cellStyle name="常规 3 6 7 2" xfId="38987"/>
    <cellStyle name="常规 3 6 8" xfId="21767"/>
    <cellStyle name="常规 3 7" xfId="38988"/>
    <cellStyle name="常规 3 7 2" xfId="38989"/>
    <cellStyle name="常规 3 7 2 2" xfId="38990"/>
    <cellStyle name="常规 3 7 3" xfId="38991"/>
    <cellStyle name="常规 3 7 3 2" xfId="38992"/>
    <cellStyle name="常规 3 7 4" xfId="38993"/>
    <cellStyle name="常规 3 7 4 2" xfId="38994"/>
    <cellStyle name="常规 3 7 5" xfId="38995"/>
    <cellStyle name="常规 3 7 5 2" xfId="38996"/>
    <cellStyle name="常规 3 7 6" xfId="38997"/>
    <cellStyle name="常规 3 7 6 2" xfId="38998"/>
    <cellStyle name="常规 3 7 7" xfId="38999"/>
    <cellStyle name="常规 3 7 7 2" xfId="39000"/>
    <cellStyle name="常规 3 7 8" xfId="39001"/>
    <cellStyle name="常规 3 8" xfId="39002"/>
    <cellStyle name="常规 3 8 2" xfId="11771"/>
    <cellStyle name="常规 3 8 2 2" xfId="11774"/>
    <cellStyle name="常规 3 8 3" xfId="39003"/>
    <cellStyle name="常规 3 8 3 2" xfId="39004"/>
    <cellStyle name="常规 3 8 4" xfId="39005"/>
    <cellStyle name="常规 3 8 4 2" xfId="39006"/>
    <cellStyle name="常规 3 8 5" xfId="39007"/>
    <cellStyle name="常规 3 8 5 2" xfId="39008"/>
    <cellStyle name="常规 3 8 6" xfId="39009"/>
    <cellStyle name="常规 3 8 6 2" xfId="39010"/>
    <cellStyle name="常规 3 8 7" xfId="39011"/>
    <cellStyle name="常规 3 8 7 2" xfId="39012"/>
    <cellStyle name="常规 3 8 8" xfId="39013"/>
    <cellStyle name="常规 3 9" xfId="10470"/>
    <cellStyle name="常规 3 9 2" xfId="10474"/>
    <cellStyle name="常规 3 9 2 2" xfId="39014"/>
    <cellStyle name="常规 3 9 3" xfId="39015"/>
    <cellStyle name="常规 3 9 4" xfId="39016"/>
    <cellStyle name="常规 3 9 5" xfId="46067"/>
    <cellStyle name="常规 3_07年明珠企业预填" xfId="39017"/>
    <cellStyle name="常规 30" xfId="38594"/>
    <cellStyle name="常规 30 2" xfId="38596"/>
    <cellStyle name="常规 30 2 2" xfId="38598"/>
    <cellStyle name="常规 30 2 2 2" xfId="38600"/>
    <cellStyle name="常规 30 2 3" xfId="38608"/>
    <cellStyle name="常规 30 2 4" xfId="38612"/>
    <cellStyle name="常规 30 3" xfId="38622"/>
    <cellStyle name="常规 30 3 2" xfId="38624"/>
    <cellStyle name="常规 30 3 3" xfId="39018"/>
    <cellStyle name="常规 30 4" xfId="38626"/>
    <cellStyle name="常规 30 5" xfId="38629"/>
    <cellStyle name="常规 30 6" xfId="39019"/>
    <cellStyle name="常规 30 7" xfId="39020"/>
    <cellStyle name="常规 300" xfId="37142"/>
    <cellStyle name="常规 301" xfId="37147"/>
    <cellStyle name="常规 302" xfId="37152"/>
    <cellStyle name="常规 303" xfId="37157"/>
    <cellStyle name="常规 304" xfId="37162"/>
    <cellStyle name="常规 305" xfId="38632"/>
    <cellStyle name="常规 306" xfId="38636"/>
    <cellStyle name="常规 307" xfId="38640"/>
    <cellStyle name="常规 308" xfId="38644"/>
    <cellStyle name="常规 309" xfId="38648"/>
    <cellStyle name="常规 31" xfId="38651"/>
    <cellStyle name="常规 31 2" xfId="38653"/>
    <cellStyle name="常规 31 2 2" xfId="38655"/>
    <cellStyle name="常规 31 2 2 2" xfId="38657"/>
    <cellStyle name="常规 31 2 3" xfId="38660"/>
    <cellStyle name="常规 31 3" xfId="38665"/>
    <cellStyle name="常规 31 3 2" xfId="38667"/>
    <cellStyle name="常规 31 4" xfId="38670"/>
    <cellStyle name="常规 31 5" xfId="38673"/>
    <cellStyle name="常规 31 6" xfId="2978"/>
    <cellStyle name="常规 310" xfId="38633"/>
    <cellStyle name="常规 311" xfId="38637"/>
    <cellStyle name="常规 312" xfId="38641"/>
    <cellStyle name="常规 313" xfId="38645"/>
    <cellStyle name="常规 314" xfId="38649"/>
    <cellStyle name="常规 315" xfId="38678"/>
    <cellStyle name="常规 316" xfId="38682"/>
    <cellStyle name="常规 317" xfId="38686"/>
    <cellStyle name="常规 318" xfId="38690"/>
    <cellStyle name="常规 319" xfId="38694"/>
    <cellStyle name="常规 32" xfId="38697"/>
    <cellStyle name="常规 32 2" xfId="38699"/>
    <cellStyle name="常规 32 2 2" xfId="38701"/>
    <cellStyle name="常规 32 2 2 2" xfId="39021"/>
    <cellStyle name="常规 32 2 3" xfId="39022"/>
    <cellStyle name="常规 32 3" xfId="38703"/>
    <cellStyle name="常规 32 3 2" xfId="38705"/>
    <cellStyle name="常规 32 4" xfId="38707"/>
    <cellStyle name="常规 32 5" xfId="39023"/>
    <cellStyle name="常规 32 6" xfId="18179"/>
    <cellStyle name="常规 320" xfId="38679"/>
    <cellStyle name="常规 321" xfId="38683"/>
    <cellStyle name="常规 322" xfId="38687"/>
    <cellStyle name="常规 323" xfId="38691"/>
    <cellStyle name="常规 324" xfId="38695"/>
    <cellStyle name="常规 325" xfId="38710"/>
    <cellStyle name="常规 326" xfId="38714"/>
    <cellStyle name="常规 327" xfId="38718"/>
    <cellStyle name="常规 328" xfId="38722"/>
    <cellStyle name="常规 329" xfId="38726"/>
    <cellStyle name="常规 33" xfId="38729"/>
    <cellStyle name="常规 33 2" xfId="38731"/>
    <cellStyle name="常规 33 3" xfId="38737"/>
    <cellStyle name="常规 33 4" xfId="38741"/>
    <cellStyle name="常规 330" xfId="38711"/>
    <cellStyle name="常规 331" xfId="38715"/>
    <cellStyle name="常规 332" xfId="38719"/>
    <cellStyle name="常规 333" xfId="38723"/>
    <cellStyle name="常规 334" xfId="38727"/>
    <cellStyle name="常规 335" xfId="38747"/>
    <cellStyle name="常规 336" xfId="38751"/>
    <cellStyle name="常规 337" xfId="38755"/>
    <cellStyle name="常规 338" xfId="38760"/>
    <cellStyle name="常规 339" xfId="38765"/>
    <cellStyle name="常规 34" xfId="38769"/>
    <cellStyle name="常规 34 2" xfId="38771"/>
    <cellStyle name="常规 34 3" xfId="38776"/>
    <cellStyle name="常规 340" xfId="38748"/>
    <cellStyle name="常规 341" xfId="38752"/>
    <cellStyle name="常规 342" xfId="38756"/>
    <cellStyle name="常规 343" xfId="38761"/>
    <cellStyle name="常规 344" xfId="38766"/>
    <cellStyle name="常规 345" xfId="38784"/>
    <cellStyle name="常规 346" xfId="38789"/>
    <cellStyle name="常规 347" xfId="38794"/>
    <cellStyle name="常规 348" xfId="38799"/>
    <cellStyle name="常规 349" xfId="38804"/>
    <cellStyle name="常规 35" xfId="39024"/>
    <cellStyle name="常规 35 2" xfId="39026"/>
    <cellStyle name="常规 35 3" xfId="39028"/>
    <cellStyle name="常规 35 4" xfId="39030"/>
    <cellStyle name="常规 350" xfId="38785"/>
    <cellStyle name="常规 351" xfId="38790"/>
    <cellStyle name="常规 352" xfId="38795"/>
    <cellStyle name="常规 353" xfId="38800"/>
    <cellStyle name="常规 354" xfId="38805"/>
    <cellStyle name="常规 355" xfId="39031"/>
    <cellStyle name="常规 356" xfId="39035"/>
    <cellStyle name="常规 357" xfId="39039"/>
    <cellStyle name="常规 358" xfId="39043"/>
    <cellStyle name="常规 359" xfId="39047"/>
    <cellStyle name="常规 36" xfId="27444"/>
    <cellStyle name="常规 36 2" xfId="39051"/>
    <cellStyle name="常规 36 3" xfId="39053"/>
    <cellStyle name="常规 36 4" xfId="39055"/>
    <cellStyle name="常规 360" xfId="39032"/>
    <cellStyle name="常规 361" xfId="39036"/>
    <cellStyle name="常规 362" xfId="39040"/>
    <cellStyle name="常规 363" xfId="39044"/>
    <cellStyle name="常规 364" xfId="39048"/>
    <cellStyle name="常规 365" xfId="39057"/>
    <cellStyle name="常规 366" xfId="39061"/>
    <cellStyle name="常规 367" xfId="39065"/>
    <cellStyle name="常规 368" xfId="39069"/>
    <cellStyle name="常规 369" xfId="39073"/>
    <cellStyle name="常规 37" xfId="12147"/>
    <cellStyle name="常规 37 2" xfId="39077"/>
    <cellStyle name="常规 37 3" xfId="39079"/>
    <cellStyle name="常规 370" xfId="39058"/>
    <cellStyle name="常规 371" xfId="39062"/>
    <cellStyle name="常规 372" xfId="39066"/>
    <cellStyle name="常规 373" xfId="39070"/>
    <cellStyle name="常规 374" xfId="39074"/>
    <cellStyle name="常规 375" xfId="39081"/>
    <cellStyle name="常规 376" xfId="39085"/>
    <cellStyle name="常规 377" xfId="39089"/>
    <cellStyle name="常规 378" xfId="39093"/>
    <cellStyle name="常规 379" xfId="39097"/>
    <cellStyle name="常规 38" xfId="39101"/>
    <cellStyle name="常规 38 10" xfId="39103"/>
    <cellStyle name="常规 38 2" xfId="39104"/>
    <cellStyle name="常规 38 2 2" xfId="39106"/>
    <cellStyle name="常规 38 2 2 2" xfId="39108"/>
    <cellStyle name="常规 38 2 2 2 2" xfId="39109"/>
    <cellStyle name="常规 38 2 2 2 2 2" xfId="39110"/>
    <cellStyle name="常规 38 2 2 2 2 2 2" xfId="39111"/>
    <cellStyle name="常规 38 2 2 2 2 2 2 2" xfId="39112"/>
    <cellStyle name="常规 38 2 2 2 2 2 3" xfId="39113"/>
    <cellStyle name="常规 38 2 2 2 2 3" xfId="39114"/>
    <cellStyle name="常规 38 2 2 2 2 3 2" xfId="39115"/>
    <cellStyle name="常规 38 2 2 2 2 4" xfId="39116"/>
    <cellStyle name="常规 38 2 2 2 3" xfId="39117"/>
    <cellStyle name="常规 38 2 2 2 3 2" xfId="39118"/>
    <cellStyle name="常规 38 2 2 2 3 2 2" xfId="20590"/>
    <cellStyle name="常规 38 2 2 2 3 3" xfId="39119"/>
    <cellStyle name="常规 38 2 2 2 4" xfId="2265"/>
    <cellStyle name="常规 38 2 2 2 4 2" xfId="2285"/>
    <cellStyle name="常规 38 2 2 2 5" xfId="39120"/>
    <cellStyle name="常规 38 2 2 3" xfId="39121"/>
    <cellStyle name="常规 38 2 2 3 2" xfId="39122"/>
    <cellStyle name="常规 38 2 2 3 2 2" xfId="39123"/>
    <cellStyle name="常规 38 2 2 3 2 2 2" xfId="13156"/>
    <cellStyle name="常规 38 2 2 3 2 3" xfId="39124"/>
    <cellStyle name="常规 38 2 2 3 3" xfId="39125"/>
    <cellStyle name="常规 38 2 2 3 3 2" xfId="39126"/>
    <cellStyle name="常规 38 2 2 3 4" xfId="39127"/>
    <cellStyle name="常规 38 2 2 4" xfId="39128"/>
    <cellStyle name="常规 38 2 2 4 2" xfId="39129"/>
    <cellStyle name="常规 38 2 2 4 2 2" xfId="34928"/>
    <cellStyle name="常规 38 2 2 4 3" xfId="39130"/>
    <cellStyle name="常规 38 2 2 5" xfId="39131"/>
    <cellStyle name="常规 38 2 2 5 2" xfId="39132"/>
    <cellStyle name="常规 38 2 2 6" xfId="39133"/>
    <cellStyle name="常规 38 2 2 7" xfId="39134"/>
    <cellStyle name="常规 38 2 3" xfId="39135"/>
    <cellStyle name="常规 38 2 3 2" xfId="39136"/>
    <cellStyle name="常规 38 2 3 2 2" xfId="13878"/>
    <cellStyle name="常规 38 2 3 2 2 2" xfId="39137"/>
    <cellStyle name="常规 38 2 3 2 2 2 2" xfId="39138"/>
    <cellStyle name="常规 38 2 3 2 2 3" xfId="39139"/>
    <cellStyle name="常规 38 2 3 2 3" xfId="39140"/>
    <cellStyle name="常规 38 2 3 2 3 2" xfId="3554"/>
    <cellStyle name="常规 38 2 3 2 4" xfId="14550"/>
    <cellStyle name="常规 38 2 3 3" xfId="39141"/>
    <cellStyle name="常规 38 2 3 3 2" xfId="39142"/>
    <cellStyle name="常规 38 2 3 3 2 2" xfId="39143"/>
    <cellStyle name="常规 38 2 3 3 3" xfId="39144"/>
    <cellStyle name="常规 38 2 3 4" xfId="39145"/>
    <cellStyle name="常规 38 2 3 4 2" xfId="39146"/>
    <cellStyle name="常规 38 2 3 5" xfId="39147"/>
    <cellStyle name="常规 38 2 3 6" xfId="39148"/>
    <cellStyle name="常规 38 2 4" xfId="39149"/>
    <cellStyle name="常规 38 2 4 2" xfId="39150"/>
    <cellStyle name="常规 38 2 4 2 2" xfId="39151"/>
    <cellStyle name="常规 38 2 4 2 2 2" xfId="39152"/>
    <cellStyle name="常规 38 2 4 2 3" xfId="39153"/>
    <cellStyle name="常规 38 2 4 2 4" xfId="39154"/>
    <cellStyle name="常规 38 2 4 3" xfId="39155"/>
    <cellStyle name="常规 38 2 4 3 2" xfId="22951"/>
    <cellStyle name="常规 38 2 4 4" xfId="39156"/>
    <cellStyle name="常规 38 2 4 5" xfId="39157"/>
    <cellStyle name="常规 38 2 5" xfId="2396"/>
    <cellStyle name="常规 38 2 5 2" xfId="39158"/>
    <cellStyle name="常规 38 2 5 2 2" xfId="39159"/>
    <cellStyle name="常规 38 2 5 3" xfId="39160"/>
    <cellStyle name="常规 38 2 6" xfId="39161"/>
    <cellStyle name="常规 38 2 6 2" xfId="39162"/>
    <cellStyle name="常规 38 2 7" xfId="39163"/>
    <cellStyle name="常规 38 2 8" xfId="39164"/>
    <cellStyle name="常规 38 2 9" xfId="39165"/>
    <cellStyle name="常规 38 3" xfId="39166"/>
    <cellStyle name="常规 38 3 2" xfId="39168"/>
    <cellStyle name="常规 38 3 2 2" xfId="39170"/>
    <cellStyle name="常规 38 3 2 2 2" xfId="39171"/>
    <cellStyle name="常规 38 3 2 2 2 2" xfId="39172"/>
    <cellStyle name="常规 38 3 2 2 2 2 2" xfId="39173"/>
    <cellStyle name="常规 38 3 2 2 2 3" xfId="39174"/>
    <cellStyle name="常规 38 3 2 2 3" xfId="39175"/>
    <cellStyle name="常规 38 3 2 2 3 2" xfId="39176"/>
    <cellStyle name="常规 38 3 2 2 4" xfId="39177"/>
    <cellStyle name="常规 38 3 2 3" xfId="39178"/>
    <cellStyle name="常规 38 3 2 3 2" xfId="39179"/>
    <cellStyle name="常规 38 3 2 3 2 2" xfId="39180"/>
    <cellStyle name="常规 38 3 2 3 3" xfId="39181"/>
    <cellStyle name="常规 38 3 2 4" xfId="39182"/>
    <cellStyle name="常规 38 3 2 4 2" xfId="39183"/>
    <cellStyle name="常规 38 3 2 5" xfId="39184"/>
    <cellStyle name="常规 38 3 3" xfId="39185"/>
    <cellStyle name="常规 38 3 3 2" xfId="39186"/>
    <cellStyle name="常规 38 3 3 2 2" xfId="39187"/>
    <cellStyle name="常规 38 3 3 2 2 2" xfId="39188"/>
    <cellStyle name="常规 38 3 3 2 3" xfId="39189"/>
    <cellStyle name="常规 38 3 3 3" xfId="39190"/>
    <cellStyle name="常规 38 3 3 3 2" xfId="39191"/>
    <cellStyle name="常规 38 3 3 4" xfId="39192"/>
    <cellStyle name="常规 38 3 4" xfId="39193"/>
    <cellStyle name="常规 38 3 4 2" xfId="39194"/>
    <cellStyle name="常规 38 3 4 2 2" xfId="39195"/>
    <cellStyle name="常规 38 3 4 3" xfId="39196"/>
    <cellStyle name="常规 38 3 5" xfId="39197"/>
    <cellStyle name="常规 38 3 5 2" xfId="39198"/>
    <cellStyle name="常规 38 3 6" xfId="39199"/>
    <cellStyle name="常规 38 3 7" xfId="39200"/>
    <cellStyle name="常规 38 4" xfId="39201"/>
    <cellStyle name="常规 38 4 2" xfId="39203"/>
    <cellStyle name="常规 38 4 2 2" xfId="39204"/>
    <cellStyle name="常规 38 4 2 2 2" xfId="39205"/>
    <cellStyle name="常规 38 4 2 2 2 2" xfId="39206"/>
    <cellStyle name="常规 38 4 2 2 3" xfId="24856"/>
    <cellStyle name="常规 38 4 2 3" xfId="39207"/>
    <cellStyle name="常规 38 4 2 3 2" xfId="39208"/>
    <cellStyle name="常规 38 4 2 4" xfId="39209"/>
    <cellStyle name="常规 38 4 3" xfId="39210"/>
    <cellStyle name="常规 38 4 3 2" xfId="39211"/>
    <cellStyle name="常规 38 4 3 2 2" xfId="39212"/>
    <cellStyle name="常规 38 4 3 3" xfId="39213"/>
    <cellStyle name="常规 38 4 4" xfId="39214"/>
    <cellStyle name="常规 38 4 4 2" xfId="39215"/>
    <cellStyle name="常规 38 4 5" xfId="39216"/>
    <cellStyle name="常规 38 4 6" xfId="39217"/>
    <cellStyle name="常规 38 5" xfId="39218"/>
    <cellStyle name="常规 38 5 2" xfId="39219"/>
    <cellStyle name="常规 38 5 2 2" xfId="39220"/>
    <cellStyle name="常规 38 5 2 2 2" xfId="39221"/>
    <cellStyle name="常规 38 5 2 3" xfId="39222"/>
    <cellStyle name="常规 38 5 3" xfId="39223"/>
    <cellStyle name="常规 38 5 3 2" xfId="39224"/>
    <cellStyle name="常规 38 5 4" xfId="39225"/>
    <cellStyle name="常规 38 6" xfId="39226"/>
    <cellStyle name="常规 38 6 2" xfId="39227"/>
    <cellStyle name="常规 38 6 2 2" xfId="13766"/>
    <cellStyle name="常规 38 6 3" xfId="39228"/>
    <cellStyle name="常规 38 7" xfId="20839"/>
    <cellStyle name="常规 38 7 2" xfId="20845"/>
    <cellStyle name="常规 38 8" xfId="39229"/>
    <cellStyle name="常规 38 9" xfId="39230"/>
    <cellStyle name="常规 38_C01-固定资产" xfId="39232"/>
    <cellStyle name="常规 380" xfId="39082"/>
    <cellStyle name="常规 381" xfId="39086"/>
    <cellStyle name="常规 382" xfId="39090"/>
    <cellStyle name="常规 383" xfId="39094"/>
    <cellStyle name="常规 384" xfId="39098"/>
    <cellStyle name="常规 385" xfId="39233"/>
    <cellStyle name="常规 386" xfId="39237"/>
    <cellStyle name="常规 387" xfId="39241"/>
    <cellStyle name="常规 388" xfId="39246"/>
    <cellStyle name="常规 389" xfId="39251"/>
    <cellStyle name="常规 39" xfId="39256"/>
    <cellStyle name="常规 39 2" xfId="39258"/>
    <cellStyle name="常规 39 2 2" xfId="39260"/>
    <cellStyle name="常规 39 3" xfId="39262"/>
    <cellStyle name="常规 390" xfId="39234"/>
    <cellStyle name="常规 391" xfId="39238"/>
    <cellStyle name="常规 392" xfId="39242"/>
    <cellStyle name="常规 393" xfId="39247"/>
    <cellStyle name="常规 394" xfId="39252"/>
    <cellStyle name="常规 395" xfId="6600"/>
    <cellStyle name="常规 396" xfId="39264"/>
    <cellStyle name="常规 397" xfId="39269"/>
    <cellStyle name="常规 398" xfId="39274"/>
    <cellStyle name="常规 399" xfId="39279"/>
    <cellStyle name="常规 4" xfId="10"/>
    <cellStyle name="常规 4 10" xfId="39285"/>
    <cellStyle name="常规 4 10 2" xfId="39286"/>
    <cellStyle name="常规 4 10 2 2" xfId="39287"/>
    <cellStyle name="常规 4 10 3" xfId="39288"/>
    <cellStyle name="常规 4 10 4" xfId="39289"/>
    <cellStyle name="常规 4 11" xfId="39290"/>
    <cellStyle name="常规 4 11 2" xfId="39291"/>
    <cellStyle name="常规 4 11 2 2" xfId="39292"/>
    <cellStyle name="常规 4 11 3" xfId="39293"/>
    <cellStyle name="常规 4 12" xfId="39294"/>
    <cellStyle name="常规 4 12 2" xfId="39295"/>
    <cellStyle name="常规 4 12 2 2" xfId="39296"/>
    <cellStyle name="常规 4 12 3" xfId="39297"/>
    <cellStyle name="常规 4 13" xfId="39298"/>
    <cellStyle name="常规 4 13 2" xfId="39299"/>
    <cellStyle name="常规 4 13 2 2" xfId="39300"/>
    <cellStyle name="常规 4 13 3" xfId="39301"/>
    <cellStyle name="常规 4 14" xfId="39302"/>
    <cellStyle name="常规 4 14 2" xfId="39303"/>
    <cellStyle name="常规 4 14 2 2" xfId="39304"/>
    <cellStyle name="常规 4 14 3" xfId="39305"/>
    <cellStyle name="常规 4 15" xfId="39306"/>
    <cellStyle name="常规 4 15 2" xfId="39308"/>
    <cellStyle name="常规 4 15 2 2" xfId="39310"/>
    <cellStyle name="常规 4 15 3" xfId="39311"/>
    <cellStyle name="常规 4 15 4" xfId="39312"/>
    <cellStyle name="常规 4 16" xfId="39313"/>
    <cellStyle name="常规 4 16 2" xfId="39315"/>
    <cellStyle name="常规 4 16 2 2" xfId="39317"/>
    <cellStyle name="常规 4 16 3" xfId="39318"/>
    <cellStyle name="常规 4 16 4" xfId="4881"/>
    <cellStyle name="常规 4 17" xfId="39320"/>
    <cellStyle name="常规 4 17 2" xfId="39322"/>
    <cellStyle name="常规 4 17 2 2" xfId="39324"/>
    <cellStyle name="常规 4 17 2 3" xfId="39325"/>
    <cellStyle name="常规 4 17 3" xfId="39326"/>
    <cellStyle name="常规 4 17 4" xfId="39327"/>
    <cellStyle name="常规 4 17_2.1预估含税收入" xfId="39328"/>
    <cellStyle name="常规 4 18" xfId="39329"/>
    <cellStyle name="常规 4 18 2" xfId="39331"/>
    <cellStyle name="常规 4 18 2 2" xfId="39333"/>
    <cellStyle name="常规 4 18 3" xfId="2887"/>
    <cellStyle name="常规 4 18 4" xfId="39334"/>
    <cellStyle name="常规 4 19" xfId="39335"/>
    <cellStyle name="常规 4 19 2" xfId="39337"/>
    <cellStyle name="常规 4 19 2 2" xfId="39339"/>
    <cellStyle name="常规 4 19 3" xfId="39340"/>
    <cellStyle name="常规 4 2" xfId="256"/>
    <cellStyle name="常规 4 2 10" xfId="39342"/>
    <cellStyle name="常规 4 2 10 2" xfId="39343"/>
    <cellStyle name="常规 4 2 11" xfId="39344"/>
    <cellStyle name="常规 4 2 11 2" xfId="39345"/>
    <cellStyle name="常规 4 2 12" xfId="39346"/>
    <cellStyle name="常规 4 2 13" xfId="18648"/>
    <cellStyle name="常规 4 2 14" xfId="45827"/>
    <cellStyle name="常规 4 2 15" xfId="39341"/>
    <cellStyle name="常规 4 2 2" xfId="39347"/>
    <cellStyle name="常规 4 2 2 10" xfId="39348"/>
    <cellStyle name="常规 4 2 2 2" xfId="39349"/>
    <cellStyle name="常规 4 2 2 2 2" xfId="39350"/>
    <cellStyle name="常规 4 2 2 2 2 2" xfId="4382"/>
    <cellStyle name="常规 4 2 2 2 2 3" xfId="2649"/>
    <cellStyle name="常规 4 2 2 2 3" xfId="39351"/>
    <cellStyle name="常规 4 2 2 2 3 2" xfId="39352"/>
    <cellStyle name="常规 4 2 2 2 4" xfId="39353"/>
    <cellStyle name="常规 4 2 2 2 4 2" xfId="39354"/>
    <cellStyle name="常规 4 2 2 2 5" xfId="39355"/>
    <cellStyle name="常规 4 2 2 2 5 2" xfId="39356"/>
    <cellStyle name="常规 4 2 2 2 6" xfId="30677"/>
    <cellStyle name="常规 4 2 2 2 6 2" xfId="39357"/>
    <cellStyle name="常规 4 2 2 2 7" xfId="39358"/>
    <cellStyle name="常规 4 2 2 2 7 2" xfId="39359"/>
    <cellStyle name="常规 4 2 2 3" xfId="39360"/>
    <cellStyle name="常规 4 2 2 4" xfId="39361"/>
    <cellStyle name="常规 4 2 2 5" xfId="39362"/>
    <cellStyle name="常规 4 2 2 6" xfId="39363"/>
    <cellStyle name="常规 4 2 2 7" xfId="28006"/>
    <cellStyle name="常规 4 2 2 8" xfId="39364"/>
    <cellStyle name="常规 4 2 2 8 2" xfId="39365"/>
    <cellStyle name="常规 4 2 2 9" xfId="39366"/>
    <cellStyle name="常规 4 2 2 9 2" xfId="39367"/>
    <cellStyle name="常规 4 2 3" xfId="39368"/>
    <cellStyle name="常规 4 2 3 2" xfId="39369"/>
    <cellStyle name="常规 4 2 3 2 2" xfId="39370"/>
    <cellStyle name="常规 4 2 3 3" xfId="39371"/>
    <cellStyle name="常规 4 2 3 4" xfId="39372"/>
    <cellStyle name="常规 4 2 4" xfId="39373"/>
    <cellStyle name="常规 4 2 5" xfId="39374"/>
    <cellStyle name="常规 4 2 5 2" xfId="39375"/>
    <cellStyle name="常规 4 2 6" xfId="39376"/>
    <cellStyle name="常规 4 2 6 2" xfId="39377"/>
    <cellStyle name="常规 4 2 7" xfId="39378"/>
    <cellStyle name="常规 4 2 7 2" xfId="39379"/>
    <cellStyle name="常规 4 2 8" xfId="39380"/>
    <cellStyle name="常规 4 2 8 2" xfId="39381"/>
    <cellStyle name="常规 4 2 9" xfId="20195"/>
    <cellStyle name="常规 4 2 9 2" xfId="39382"/>
    <cellStyle name="常规 4 20" xfId="39307"/>
    <cellStyle name="常规 4 20 2" xfId="39309"/>
    <cellStyle name="常规 4 21" xfId="39314"/>
    <cellStyle name="常规 4 21 2" xfId="39316"/>
    <cellStyle name="常规 4 21 3" xfId="39319"/>
    <cellStyle name="常规 4 22" xfId="39321"/>
    <cellStyle name="常规 4 22 2" xfId="39323"/>
    <cellStyle name="常规 4 23" xfId="39330"/>
    <cellStyle name="常规 4 23 2" xfId="39332"/>
    <cellStyle name="常规 4 24" xfId="39336"/>
    <cellStyle name="常规 4 24 2" xfId="39338"/>
    <cellStyle name="常规 4 25" xfId="39383"/>
    <cellStyle name="常规 4 25 2" xfId="39385"/>
    <cellStyle name="常规 4 26" xfId="39386"/>
    <cellStyle name="常规 4 26 2" xfId="39388"/>
    <cellStyle name="常规 4 27" xfId="39389"/>
    <cellStyle name="常规 4 27 2" xfId="39391"/>
    <cellStyle name="常规 4 28" xfId="39392"/>
    <cellStyle name="常规 4 29" xfId="39395"/>
    <cellStyle name="常规 4 3" xfId="255"/>
    <cellStyle name="常规 4 3 2" xfId="39398"/>
    <cellStyle name="常规 4 3 2 2" xfId="39399"/>
    <cellStyle name="常规 4 3 2 3" xfId="39400"/>
    <cellStyle name="常规 4 3 3" xfId="39401"/>
    <cellStyle name="常规 4 3 3 2" xfId="39402"/>
    <cellStyle name="常规 4 3 3 2 2" xfId="9201"/>
    <cellStyle name="常规 4 3 3 2 2 2" xfId="9204"/>
    <cellStyle name="常规 4 3 3 2 3" xfId="31806"/>
    <cellStyle name="常规 4 3 3 3" xfId="39403"/>
    <cellStyle name="常规 4 3 3 3 2" xfId="39404"/>
    <cellStyle name="常规 4 3 3 4" xfId="39405"/>
    <cellStyle name="常规 4 3 3 5" xfId="39406"/>
    <cellStyle name="常规 4 3 3 6" xfId="39407"/>
    <cellStyle name="常规 4 3 4" xfId="39408"/>
    <cellStyle name="常规 4 3 4 2" xfId="15294"/>
    <cellStyle name="常规 4 3 5" xfId="39409"/>
    <cellStyle name="常规 4 3 6" xfId="39410"/>
    <cellStyle name="常规 4 3 7" xfId="39397"/>
    <cellStyle name="常规 4 3_2.1预估含税收入" xfId="39411"/>
    <cellStyle name="常规 4 30" xfId="39384"/>
    <cellStyle name="常规 4 31" xfId="39387"/>
    <cellStyle name="常规 4 32" xfId="39390"/>
    <cellStyle name="常规 4 33" xfId="39393"/>
    <cellStyle name="常规 4 34" xfId="39396"/>
    <cellStyle name="常规 4 35" xfId="39412"/>
    <cellStyle name="常规 4 36" xfId="39413"/>
    <cellStyle name="常规 4 37" xfId="36788"/>
    <cellStyle name="常规 4 38" xfId="9755"/>
    <cellStyle name="常规 4 39" xfId="45811"/>
    <cellStyle name="常规 4 4" xfId="463"/>
    <cellStyle name="常规 4 4 2" xfId="39415"/>
    <cellStyle name="常规 4 4 2 2" xfId="39416"/>
    <cellStyle name="常规 4 4 2 3" xfId="39417"/>
    <cellStyle name="常规 4 4 3" xfId="24274"/>
    <cellStyle name="常规 4 4 4" xfId="24276"/>
    <cellStyle name="常规 4 4 5" xfId="39418"/>
    <cellStyle name="常规 4 4 6" xfId="39414"/>
    <cellStyle name="常规 4 40" xfId="46009"/>
    <cellStyle name="常规 4 41" xfId="46013"/>
    <cellStyle name="常规 4 42" xfId="46016"/>
    <cellStyle name="常规 4 43" xfId="39284"/>
    <cellStyle name="常规 4 44" xfId="560"/>
    <cellStyle name="常规 4 45" xfId="502"/>
    <cellStyle name="常规 4 5" xfId="36650"/>
    <cellStyle name="常规 4 5 2" xfId="39419"/>
    <cellStyle name="常规 4 5 2 2" xfId="3571"/>
    <cellStyle name="常规 4 5 3" xfId="39420"/>
    <cellStyle name="常规 4 58" xfId="39421"/>
    <cellStyle name="常规 4 59" xfId="39422"/>
    <cellStyle name="常规 4 6" xfId="36653"/>
    <cellStyle name="常规 4 6 2" xfId="39423"/>
    <cellStyle name="常规 4 6 2 2" xfId="39424"/>
    <cellStyle name="常规 4 6 3" xfId="39425"/>
    <cellStyle name="常规 4 7" xfId="36655"/>
    <cellStyle name="常规 4 7 2" xfId="39426"/>
    <cellStyle name="常规 4 7 2 2" xfId="39427"/>
    <cellStyle name="常规 4 7 2 2 2" xfId="39428"/>
    <cellStyle name="常规 4 7 2 2 2 2" xfId="39429"/>
    <cellStyle name="常规 4 7 2 2 3" xfId="39430"/>
    <cellStyle name="常规 4 7 2 3" xfId="39431"/>
    <cellStyle name="常规 4 7 2 3 2" xfId="39432"/>
    <cellStyle name="常规 4 7 2 4" xfId="39433"/>
    <cellStyle name="常规 4 7 2 5" xfId="39434"/>
    <cellStyle name="常规 4 7 3" xfId="39435"/>
    <cellStyle name="常规 4 7 3 2" xfId="39436"/>
    <cellStyle name="常规 4 7 3 2 2" xfId="39437"/>
    <cellStyle name="常规 4 7 3 3" xfId="19909"/>
    <cellStyle name="常规 4 7 4" xfId="39438"/>
    <cellStyle name="常规 4 7 4 2" xfId="39439"/>
    <cellStyle name="常规 4 7 5" xfId="39440"/>
    <cellStyle name="常规 4 7 6" xfId="39441"/>
    <cellStyle name="常规 4 7 7" xfId="46068"/>
    <cellStyle name="常规 4 8" xfId="36657"/>
    <cellStyle name="常规 4 8 2" xfId="39442"/>
    <cellStyle name="常规 4 8 2 2" xfId="39443"/>
    <cellStyle name="常规 4 8 3" xfId="39444"/>
    <cellStyle name="常规 4 9" xfId="36659"/>
    <cellStyle name="常规 4 9 2" xfId="39445"/>
    <cellStyle name="常规 4 9 2 2" xfId="39446"/>
    <cellStyle name="常规 4 9 3" xfId="39447"/>
    <cellStyle name="常规 4_09锆业本部底稿-其他长期负债" xfId="39448"/>
    <cellStyle name="常规 40" xfId="39025"/>
    <cellStyle name="常规 40 2" xfId="39027"/>
    <cellStyle name="常规 40 3" xfId="39029"/>
    <cellStyle name="常规 400" xfId="38786"/>
    <cellStyle name="常规 401" xfId="38791"/>
    <cellStyle name="常规 402" xfId="38796"/>
    <cellStyle name="常规 403" xfId="38801"/>
    <cellStyle name="常规 404" xfId="38806"/>
    <cellStyle name="常规 405" xfId="39033"/>
    <cellStyle name="常规 406" xfId="39037"/>
    <cellStyle name="常规 407" xfId="39041"/>
    <cellStyle name="常规 408" xfId="39045"/>
    <cellStyle name="常规 409" xfId="39049"/>
    <cellStyle name="常规 41" xfId="27443"/>
    <cellStyle name="常规 41 10" xfId="39449"/>
    <cellStyle name="常规 41 2" xfId="39052"/>
    <cellStyle name="常规 41 2 2" xfId="39450"/>
    <cellStyle name="常规 41 2 2 2" xfId="39451"/>
    <cellStyle name="常规 41 2 2 2 2" xfId="39452"/>
    <cellStyle name="常规 41 2 2 2 2 2" xfId="39453"/>
    <cellStyle name="常规 41 2 2 2 2 2 2" xfId="39454"/>
    <cellStyle name="常规 41 2 2 2 2 2 2 2" xfId="39455"/>
    <cellStyle name="常规 41 2 2 2 2 2 3" xfId="39456"/>
    <cellStyle name="常规 41 2 2 2 2 3" xfId="39457"/>
    <cellStyle name="常规 41 2 2 2 2 3 2" xfId="39458"/>
    <cellStyle name="常规 41 2 2 2 2 4" xfId="39459"/>
    <cellStyle name="常规 41 2 2 2 3" xfId="39460"/>
    <cellStyle name="常规 41 2 2 2 3 2" xfId="39461"/>
    <cellStyle name="常规 41 2 2 2 3 2 2" xfId="39462"/>
    <cellStyle name="常规 41 2 2 2 3 3" xfId="39463"/>
    <cellStyle name="常规 41 2 2 2 4" xfId="39464"/>
    <cellStyle name="常规 41 2 2 2 4 2" xfId="39465"/>
    <cellStyle name="常规 41 2 2 2 5" xfId="39466"/>
    <cellStyle name="常规 41 2 2 3" xfId="39467"/>
    <cellStyle name="常规 41 2 2 3 2" xfId="39468"/>
    <cellStyle name="常规 41 2 2 3 2 2" xfId="39469"/>
    <cellStyle name="常规 41 2 2 3 2 2 2" xfId="39470"/>
    <cellStyle name="常规 41 2 2 3 2 3" xfId="39471"/>
    <cellStyle name="常规 41 2 2 3 3" xfId="39472"/>
    <cellStyle name="常规 41 2 2 3 3 2" xfId="39473"/>
    <cellStyle name="常规 41 2 2 3 4" xfId="39474"/>
    <cellStyle name="常规 41 2 2 4" xfId="39475"/>
    <cellStyle name="常规 41 2 2 4 2" xfId="39476"/>
    <cellStyle name="常规 41 2 2 4 2 2" xfId="39477"/>
    <cellStyle name="常规 41 2 2 4 3" xfId="8039"/>
    <cellStyle name="常规 41 2 2 5" xfId="39478"/>
    <cellStyle name="常规 41 2 2 5 2" xfId="39479"/>
    <cellStyle name="常规 41 2 2 6" xfId="39480"/>
    <cellStyle name="常规 41 2 3" xfId="39481"/>
    <cellStyle name="常规 41 2 3 2" xfId="17611"/>
    <cellStyle name="常规 41 2 3 2 2" xfId="39482"/>
    <cellStyle name="常规 41 2 3 2 2 2" xfId="39483"/>
    <cellStyle name="常规 41 2 3 2 2 2 2" xfId="39484"/>
    <cellStyle name="常规 41 2 3 2 2 3" xfId="39485"/>
    <cellStyle name="常规 41 2 3 2 3" xfId="39486"/>
    <cellStyle name="常规 41 2 3 2 3 2" xfId="39487"/>
    <cellStyle name="常规 41 2 3 2 4" xfId="39488"/>
    <cellStyle name="常规 41 2 3 3" xfId="39489"/>
    <cellStyle name="常规 41 2 3 3 2" xfId="39490"/>
    <cellStyle name="常规 41 2 3 3 2 2" xfId="39491"/>
    <cellStyle name="常规 41 2 3 3 3" xfId="39492"/>
    <cellStyle name="常规 41 2 3 4" xfId="39493"/>
    <cellStyle name="常规 41 2 3 4 2" xfId="17522"/>
    <cellStyle name="常规 41 2 3 5" xfId="39494"/>
    <cellStyle name="常规 41 2 4" xfId="39495"/>
    <cellStyle name="常规 41 2 4 2" xfId="39496"/>
    <cellStyle name="常规 41 2 4 2 2" xfId="39497"/>
    <cellStyle name="常规 41 2 4 2 2 2" xfId="39498"/>
    <cellStyle name="常规 41 2 4 2 3" xfId="13140"/>
    <cellStyle name="常规 41 2 4 3" xfId="39499"/>
    <cellStyle name="常规 41 2 4 3 2" xfId="39500"/>
    <cellStyle name="常规 41 2 4 4" xfId="39501"/>
    <cellStyle name="常规 41 2 5" xfId="39502"/>
    <cellStyle name="常规 41 2 5 2" xfId="39503"/>
    <cellStyle name="常规 41 2 5 2 2" xfId="1522"/>
    <cellStyle name="常规 41 2 5 3" xfId="39504"/>
    <cellStyle name="常规 41 2 6" xfId="39505"/>
    <cellStyle name="常规 41 2 6 2" xfId="39506"/>
    <cellStyle name="常规 41 2 7" xfId="39507"/>
    <cellStyle name="常规 41 3" xfId="39054"/>
    <cellStyle name="常规 41 3 2" xfId="39508"/>
    <cellStyle name="常规 41 3 2 2" xfId="39509"/>
    <cellStyle name="常规 41 3 2 2 2" xfId="39510"/>
    <cellStyle name="常规 41 3 2 2 2 2" xfId="39511"/>
    <cellStyle name="常规 41 3 2 2 2 2 2" xfId="39512"/>
    <cellStyle name="常规 41 3 2 2 2 3" xfId="39513"/>
    <cellStyle name="常规 41 3 2 2 3" xfId="39514"/>
    <cellStyle name="常规 41 3 2 2 3 2" xfId="39515"/>
    <cellStyle name="常规 41 3 2 2 4" xfId="39516"/>
    <cellStyle name="常规 41 3 2 3" xfId="39517"/>
    <cellStyle name="常规 41 3 2 3 2" xfId="39518"/>
    <cellStyle name="常规 41 3 2 3 2 2" xfId="39519"/>
    <cellStyle name="常规 41 3 2 3 3" xfId="39520"/>
    <cellStyle name="常规 41 3 2 4" xfId="39521"/>
    <cellStyle name="常规 41 3 2 4 2" xfId="39522"/>
    <cellStyle name="常规 41 3 2 5" xfId="15577"/>
    <cellStyle name="常规 41 3 3" xfId="6290"/>
    <cellStyle name="常规 41 3 3 2" xfId="39523"/>
    <cellStyle name="常规 41 3 3 2 2" xfId="39524"/>
    <cellStyle name="常规 41 3 3 2 2 2" xfId="39525"/>
    <cellStyle name="常规 41 3 3 2 3" xfId="39526"/>
    <cellStyle name="常规 41 3 3 3" xfId="39527"/>
    <cellStyle name="常规 41 3 3 3 2" xfId="39528"/>
    <cellStyle name="常规 41 3 3 4" xfId="39529"/>
    <cellStyle name="常规 41 3 4" xfId="17836"/>
    <cellStyle name="常规 41 3 4 2" xfId="39530"/>
    <cellStyle name="常规 41 3 4 2 2" xfId="10097"/>
    <cellStyle name="常规 41 3 4 3" xfId="39531"/>
    <cellStyle name="常规 41 3 5" xfId="17839"/>
    <cellStyle name="常规 41 3 5 2" xfId="39532"/>
    <cellStyle name="常规 41 3 6" xfId="39533"/>
    <cellStyle name="常规 41 4" xfId="39056"/>
    <cellStyle name="常规 41 4 2" xfId="39534"/>
    <cellStyle name="常规 41 4 2 2" xfId="39535"/>
    <cellStyle name="常规 41 4 2 2 2" xfId="39536"/>
    <cellStyle name="常规 41 4 2 2 2 2" xfId="39537"/>
    <cellStyle name="常规 41 4 2 2 3" xfId="39538"/>
    <cellStyle name="常规 41 4 2 3" xfId="36320"/>
    <cellStyle name="常规 41 4 2 3 2" xfId="36322"/>
    <cellStyle name="常规 41 4 2 4" xfId="39539"/>
    <cellStyle name="常规 41 4 3" xfId="39540"/>
    <cellStyle name="常规 41 4 3 2" xfId="39541"/>
    <cellStyle name="常规 41 4 3 2 2" xfId="39542"/>
    <cellStyle name="常规 41 4 3 3" xfId="39543"/>
    <cellStyle name="常规 41 4 4" xfId="39544"/>
    <cellStyle name="常规 41 4 4 2" xfId="39545"/>
    <cellStyle name="常规 41 4 5" xfId="39546"/>
    <cellStyle name="常规 41 5" xfId="39547"/>
    <cellStyle name="常规 41 5 2" xfId="39548"/>
    <cellStyle name="常规 41 5 2 2" xfId="39549"/>
    <cellStyle name="常规 41 5 2 2 2" xfId="39550"/>
    <cellStyle name="常规 41 5 2 3" xfId="39551"/>
    <cellStyle name="常规 41 5 3" xfId="39552"/>
    <cellStyle name="常规 41 5 3 2" xfId="39553"/>
    <cellStyle name="常规 41 5 4" xfId="39554"/>
    <cellStyle name="常规 41 6" xfId="2985"/>
    <cellStyle name="常规 41 6 2" xfId="39555"/>
    <cellStyle name="常规 41 6 2 2" xfId="39556"/>
    <cellStyle name="常规 41 6 3" xfId="39557"/>
    <cellStyle name="常规 41 7" xfId="39558"/>
    <cellStyle name="常规 41 7 2" xfId="39559"/>
    <cellStyle name="常规 41 8" xfId="39560"/>
    <cellStyle name="常规 41 9" xfId="39561"/>
    <cellStyle name="常规 410" xfId="39034"/>
    <cellStyle name="常规 411" xfId="39038"/>
    <cellStyle name="常规 412" xfId="39042"/>
    <cellStyle name="常规 413" xfId="39046"/>
    <cellStyle name="常规 414" xfId="39050"/>
    <cellStyle name="常规 415" xfId="39059"/>
    <cellStyle name="常规 416" xfId="39063"/>
    <cellStyle name="常规 417" xfId="39067"/>
    <cellStyle name="常规 418" xfId="39071"/>
    <cellStyle name="常规 419" xfId="39075"/>
    <cellStyle name="常规 42" xfId="12146"/>
    <cellStyle name="常规 42 10" xfId="33367"/>
    <cellStyle name="常规 42 2" xfId="39078"/>
    <cellStyle name="常规 42 2 2" xfId="39562"/>
    <cellStyle name="常规 42 2 2 2" xfId="39563"/>
    <cellStyle name="常规 42 2 2 2 2" xfId="39564"/>
    <cellStyle name="常规 42 2 2 2 2 2" xfId="39565"/>
    <cellStyle name="常规 42 2 2 2 2 2 2" xfId="39567"/>
    <cellStyle name="常规 42 2 2 2 2 2 2 2" xfId="39568"/>
    <cellStyle name="常规 42 2 2 2 2 2 3" xfId="39569"/>
    <cellStyle name="常规 42 2 2 2 2 3" xfId="39570"/>
    <cellStyle name="常规 42 2 2 2 2 3 2" xfId="32703"/>
    <cellStyle name="常规 42 2 2 2 2 4" xfId="39571"/>
    <cellStyle name="常规 42 2 2 2 3" xfId="39572"/>
    <cellStyle name="常规 42 2 2 2 3 2" xfId="39573"/>
    <cellStyle name="常规 42 2 2 2 3 2 2" xfId="39575"/>
    <cellStyle name="常规 42 2 2 2 3 3" xfId="39576"/>
    <cellStyle name="常规 42 2 2 2 4" xfId="39577"/>
    <cellStyle name="常规 42 2 2 2 4 2" xfId="36924"/>
    <cellStyle name="常规 42 2 2 2 5" xfId="39578"/>
    <cellStyle name="常规 42 2 2 3" xfId="39579"/>
    <cellStyle name="常规 42 2 2 3 2" xfId="39580"/>
    <cellStyle name="常规 42 2 2 3 2 2" xfId="39581"/>
    <cellStyle name="常规 42 2 2 3 2 2 2" xfId="39583"/>
    <cellStyle name="常规 42 2 2 3 2 3" xfId="39584"/>
    <cellStyle name="常规 42 2 2 3 3" xfId="39585"/>
    <cellStyle name="常规 42 2 2 3 3 2" xfId="39586"/>
    <cellStyle name="常规 42 2 2 3 4" xfId="4402"/>
    <cellStyle name="常规 42 2 2 4" xfId="39588"/>
    <cellStyle name="常规 42 2 2 4 2" xfId="39589"/>
    <cellStyle name="常规 42 2 2 4 2 2" xfId="39590"/>
    <cellStyle name="常规 42 2 2 4 3" xfId="39592"/>
    <cellStyle name="常规 42 2 2 5" xfId="39593"/>
    <cellStyle name="常规 42 2 2 5 2" xfId="39594"/>
    <cellStyle name="常规 42 2 2 6" xfId="39595"/>
    <cellStyle name="常规 42 2 3" xfId="39596"/>
    <cellStyle name="常规 42 2 3 2" xfId="3126"/>
    <cellStyle name="常规 42 2 3 2 2" xfId="39597"/>
    <cellStyle name="常规 42 2 3 2 2 2" xfId="39598"/>
    <cellStyle name="常规 42 2 3 2 2 2 2" xfId="39599"/>
    <cellStyle name="常规 42 2 3 2 2 3" xfId="39600"/>
    <cellStyle name="常规 42 2 3 2 3" xfId="39601"/>
    <cellStyle name="常规 42 2 3 2 3 2" xfId="39602"/>
    <cellStyle name="常规 42 2 3 2 4" xfId="6227"/>
    <cellStyle name="常规 42 2 3 3" xfId="39603"/>
    <cellStyle name="常规 42 2 3 3 2" xfId="39604"/>
    <cellStyle name="常规 42 2 3 3 2 2" xfId="39605"/>
    <cellStyle name="常规 42 2 3 3 3" xfId="39606"/>
    <cellStyle name="常规 42 2 3 4" xfId="39607"/>
    <cellStyle name="常规 42 2 3 4 2" xfId="39608"/>
    <cellStyle name="常规 42 2 3 5" xfId="39609"/>
    <cellStyle name="常规 42 2 4" xfId="39610"/>
    <cellStyle name="常规 42 2 4 2" xfId="39611"/>
    <cellStyle name="常规 42 2 4 2 2" xfId="39612"/>
    <cellStyle name="常规 42 2 4 2 2 2" xfId="39613"/>
    <cellStyle name="常规 42 2 4 2 3" xfId="39614"/>
    <cellStyle name="常规 42 2 4 3" xfId="39615"/>
    <cellStyle name="常规 42 2 4 3 2" xfId="39616"/>
    <cellStyle name="常规 42 2 4 4" xfId="39617"/>
    <cellStyle name="常规 42 2 5" xfId="39618"/>
    <cellStyle name="常规 42 2 5 2" xfId="39619"/>
    <cellStyle name="常规 42 2 5 2 2" xfId="39620"/>
    <cellStyle name="常规 42 2 5 3" xfId="39621"/>
    <cellStyle name="常规 42 2 6" xfId="2596"/>
    <cellStyle name="常规 42 2 6 2" xfId="2604"/>
    <cellStyle name="常规 42 2 7" xfId="39622"/>
    <cellStyle name="常规 42 2 8" xfId="39623"/>
    <cellStyle name="常规 42 3" xfId="39080"/>
    <cellStyle name="常规 42 3 2" xfId="39624"/>
    <cellStyle name="常规 42 3 2 2" xfId="39625"/>
    <cellStyle name="常规 42 3 2 2 2" xfId="39626"/>
    <cellStyle name="常规 42 3 2 2 2 2" xfId="39627"/>
    <cellStyle name="常规 42 3 2 2 2 2 2" xfId="39628"/>
    <cellStyle name="常规 42 3 2 2 2 3" xfId="39629"/>
    <cellStyle name="常规 42 3 2 2 3" xfId="39630"/>
    <cellStyle name="常规 42 3 2 2 3 2" xfId="39631"/>
    <cellStyle name="常规 42 3 2 2 4" xfId="39632"/>
    <cellStyle name="常规 42 3 2 3" xfId="39633"/>
    <cellStyle name="常规 42 3 2 3 2" xfId="39634"/>
    <cellStyle name="常规 42 3 2 3 2 2" xfId="39635"/>
    <cellStyle name="常规 42 3 2 3 3" xfId="39636"/>
    <cellStyle name="常规 42 3 2 4" xfId="39637"/>
    <cellStyle name="常规 42 3 2 4 2" xfId="39638"/>
    <cellStyle name="常规 42 3 2 5" xfId="39639"/>
    <cellStyle name="常规 42 3 3" xfId="39641"/>
    <cellStyle name="常规 42 3 3 2" xfId="39642"/>
    <cellStyle name="常规 42 3 3 2 2" xfId="39643"/>
    <cellStyle name="常规 42 3 3 2 2 2" xfId="23623"/>
    <cellStyle name="常规 42 3 3 2 3" xfId="39644"/>
    <cellStyle name="常规 42 3 3 3" xfId="39645"/>
    <cellStyle name="常规 42 3 3 3 2" xfId="39646"/>
    <cellStyle name="常规 42 3 3 4" xfId="39647"/>
    <cellStyle name="常规 42 3 4" xfId="39648"/>
    <cellStyle name="常规 42 3 4 2" xfId="39649"/>
    <cellStyle name="常规 42 3 4 2 2" xfId="39650"/>
    <cellStyle name="常规 42 3 4 3" xfId="39651"/>
    <cellStyle name="常规 42 3 5" xfId="39652"/>
    <cellStyle name="常规 42 3 5 2" xfId="39653"/>
    <cellStyle name="常规 42 3 6" xfId="39654"/>
    <cellStyle name="常规 42 4" xfId="39655"/>
    <cellStyle name="常规 42 4 2" xfId="39656"/>
    <cellStyle name="常规 42 4 2 2" xfId="39657"/>
    <cellStyle name="常规 42 4 2 2 2" xfId="39658"/>
    <cellStyle name="常规 42 4 2 2 2 2" xfId="39659"/>
    <cellStyle name="常规 42 4 2 2 3" xfId="39660"/>
    <cellStyle name="常规 42 4 2 3" xfId="39661"/>
    <cellStyle name="常规 42 4 2 3 2" xfId="39662"/>
    <cellStyle name="常规 42 4 2 4" xfId="39663"/>
    <cellStyle name="常规 42 4 3" xfId="39664"/>
    <cellStyle name="常规 42 4 3 2" xfId="39665"/>
    <cellStyle name="常规 42 4 3 2 2" xfId="39666"/>
    <cellStyle name="常规 42 4 3 3" xfId="39667"/>
    <cellStyle name="常规 42 4 4" xfId="39668"/>
    <cellStyle name="常规 42 4 4 2" xfId="39669"/>
    <cellStyle name="常规 42 4 5" xfId="39670"/>
    <cellStyle name="常规 42 5" xfId="39671"/>
    <cellStyle name="常规 42 5 2" xfId="39672"/>
    <cellStyle name="常规 42 5 2 2" xfId="39673"/>
    <cellStyle name="常规 42 5 2 2 2" xfId="39674"/>
    <cellStyle name="常规 42 5 2 3" xfId="39675"/>
    <cellStyle name="常规 42 5 3" xfId="39676"/>
    <cellStyle name="常规 42 5 3 2" xfId="4476"/>
    <cellStyle name="常规 42 5 4" xfId="39677"/>
    <cellStyle name="常规 42 6" xfId="39678"/>
    <cellStyle name="常规 42 6 2" xfId="39679"/>
    <cellStyle name="常规 42 6 2 2" xfId="39680"/>
    <cellStyle name="常规 42 6 3" xfId="39681"/>
    <cellStyle name="常规 42 7" xfId="39682"/>
    <cellStyle name="常规 42 7 2" xfId="39683"/>
    <cellStyle name="常规 42 8" xfId="39684"/>
    <cellStyle name="常规 42 9" xfId="39685"/>
    <cellStyle name="常规 420" xfId="39060"/>
    <cellStyle name="常规 421" xfId="39064"/>
    <cellStyle name="常规 422" xfId="39068"/>
    <cellStyle name="常规 423" xfId="39072"/>
    <cellStyle name="常规 424" xfId="39076"/>
    <cellStyle name="常规 425" xfId="39083"/>
    <cellStyle name="常规 426" xfId="39087"/>
    <cellStyle name="常规 427" xfId="39091"/>
    <cellStyle name="常规 428" xfId="39095"/>
    <cellStyle name="常规 429" xfId="39099"/>
    <cellStyle name="常规 43" xfId="39102"/>
    <cellStyle name="常规 43 2" xfId="39105"/>
    <cellStyle name="常规 43 2 2" xfId="39107"/>
    <cellStyle name="常规 43 3" xfId="39167"/>
    <cellStyle name="常规 43 3 2" xfId="39169"/>
    <cellStyle name="常规 43 4" xfId="39202"/>
    <cellStyle name="常规 430" xfId="39084"/>
    <cellStyle name="常规 431" xfId="39088"/>
    <cellStyle name="常规 432" xfId="39092"/>
    <cellStyle name="常规 433" xfId="39096"/>
    <cellStyle name="常规 434" xfId="39100"/>
    <cellStyle name="常规 435" xfId="39235"/>
    <cellStyle name="常规 436" xfId="39239"/>
    <cellStyle name="常规 437" xfId="39243"/>
    <cellStyle name="常规 438" xfId="39248"/>
    <cellStyle name="常规 439" xfId="39253"/>
    <cellStyle name="常规 44" xfId="39257"/>
    <cellStyle name="常规 44 2" xfId="39259"/>
    <cellStyle name="常规 44 2 2" xfId="39261"/>
    <cellStyle name="常规 44 3" xfId="39263"/>
    <cellStyle name="常规 44 3 2" xfId="39686"/>
    <cellStyle name="常规 44 4" xfId="39687"/>
    <cellStyle name="常规 44 4 2" xfId="39688"/>
    <cellStyle name="常规 44 5" xfId="39689"/>
    <cellStyle name="常规 440" xfId="39236"/>
    <cellStyle name="常规 441" xfId="39240"/>
    <cellStyle name="常规 442" xfId="39244"/>
    <cellStyle name="常规 443" xfId="39249"/>
    <cellStyle name="常规 444" xfId="39254"/>
    <cellStyle name="常规 445" xfId="6599"/>
    <cellStyle name="常规 446" xfId="39265"/>
    <cellStyle name="常规 447" xfId="39270"/>
    <cellStyle name="常规 448" xfId="39275"/>
    <cellStyle name="常规 449" xfId="39280"/>
    <cellStyle name="常规 45" xfId="39690"/>
    <cellStyle name="常规 45 2" xfId="39692"/>
    <cellStyle name="常规 45 2 2" xfId="39694"/>
    <cellStyle name="常规 45 3" xfId="39696"/>
    <cellStyle name="常规 45 3 2" xfId="39698"/>
    <cellStyle name="常规 45 4" xfId="39700"/>
    <cellStyle name="常规 45 5" xfId="39702"/>
    <cellStyle name="常规 450" xfId="6598"/>
    <cellStyle name="常规 451" xfId="39266"/>
    <cellStyle name="常规 452" xfId="39271"/>
    <cellStyle name="常规 453" xfId="39276"/>
    <cellStyle name="常规 454" xfId="39281"/>
    <cellStyle name="常规 455" xfId="39704"/>
    <cellStyle name="常规 456" xfId="39708"/>
    <cellStyle name="常规 457" xfId="39712"/>
    <cellStyle name="常规 458" xfId="39716"/>
    <cellStyle name="常规 459" xfId="39720"/>
    <cellStyle name="常规 46" xfId="39724"/>
    <cellStyle name="常规 46 2" xfId="39726"/>
    <cellStyle name="常规 46 2 2" xfId="39728"/>
    <cellStyle name="常规 46 2 2 2" xfId="39730"/>
    <cellStyle name="常规 46 2 2 2 2" xfId="39731"/>
    <cellStyle name="常规 46 2 2 2 2 2" xfId="39732"/>
    <cellStyle name="常规 46 2 2 2 2 2 2" xfId="39733"/>
    <cellStyle name="常规 46 2 2 2 2 3" xfId="39734"/>
    <cellStyle name="常规 46 2 2 2 3" xfId="39735"/>
    <cellStyle name="常规 46 2 2 2 3 2" xfId="39736"/>
    <cellStyle name="常规 46 2 2 2 4" xfId="39737"/>
    <cellStyle name="常规 46 2 2 3" xfId="39738"/>
    <cellStyle name="常规 46 2 2 3 2" xfId="39739"/>
    <cellStyle name="常规 46 2 2 3 2 2" xfId="39740"/>
    <cellStyle name="常规 46 2 2 3 3" xfId="39741"/>
    <cellStyle name="常规 46 2 2 4" xfId="39742"/>
    <cellStyle name="常规 46 2 2 4 2" xfId="23347"/>
    <cellStyle name="常规 46 2 2 5" xfId="39743"/>
    <cellStyle name="常规 46 2 3" xfId="39744"/>
    <cellStyle name="常规 46 2 3 2" xfId="39745"/>
    <cellStyle name="常规 46 2 3 2 2" xfId="39746"/>
    <cellStyle name="常规 46 2 3 2 2 2" xfId="39747"/>
    <cellStyle name="常规 46 2 3 2 3" xfId="39748"/>
    <cellStyle name="常规 46 2 3 3" xfId="39749"/>
    <cellStyle name="常规 46 2 3 3 2" xfId="39750"/>
    <cellStyle name="常规 46 2 3 4" xfId="39751"/>
    <cellStyle name="常规 46 2 4" xfId="32370"/>
    <cellStyle name="常规 46 2 4 2" xfId="39752"/>
    <cellStyle name="常规 46 2 4 2 2" xfId="39753"/>
    <cellStyle name="常规 46 2 4 3" xfId="39754"/>
    <cellStyle name="常规 46 2 5" xfId="32372"/>
    <cellStyle name="常规 46 2 5 2" xfId="33662"/>
    <cellStyle name="常规 46 2 6" xfId="32375"/>
    <cellStyle name="常规 46 2 7" xfId="39755"/>
    <cellStyle name="常规 46 3" xfId="39756"/>
    <cellStyle name="常规 46 3 2" xfId="39758"/>
    <cellStyle name="常规 46 3 2 2" xfId="39759"/>
    <cellStyle name="常规 46 3 2 2 2" xfId="39760"/>
    <cellStyle name="常规 46 3 2 2 2 2" xfId="39761"/>
    <cellStyle name="常规 46 3 2 2 3" xfId="8190"/>
    <cellStyle name="常规 46 3 2 3" xfId="39762"/>
    <cellStyle name="常规 46 3 2 3 2" xfId="39763"/>
    <cellStyle name="常规 46 3 2 4" xfId="39764"/>
    <cellStyle name="常规 46 3 3" xfId="39765"/>
    <cellStyle name="常规 46 3 3 2" xfId="39766"/>
    <cellStyle name="常规 46 3 3 2 2" xfId="39767"/>
    <cellStyle name="常规 46 3 3 3" xfId="39768"/>
    <cellStyle name="常规 46 3 4" xfId="19015"/>
    <cellStyle name="常规 46 3 4 2" xfId="39769"/>
    <cellStyle name="常规 46 3 5" xfId="32379"/>
    <cellStyle name="常规 46 3 6" xfId="13051"/>
    <cellStyle name="常规 46 4" xfId="39770"/>
    <cellStyle name="常规 46 4 2" xfId="39772"/>
    <cellStyle name="常规 46 4 2 2" xfId="39773"/>
    <cellStyle name="常规 46 4 2 2 2" xfId="39774"/>
    <cellStyle name="常规 46 4 2 3" xfId="39775"/>
    <cellStyle name="常规 46 4 3" xfId="17560"/>
    <cellStyle name="常规 46 4 3 2" xfId="17562"/>
    <cellStyle name="常规 46 4 4" xfId="32382"/>
    <cellStyle name="常规 46 5" xfId="39776"/>
    <cellStyle name="常规 46 5 2" xfId="39778"/>
    <cellStyle name="常规 46 5 2 2" xfId="39779"/>
    <cellStyle name="常规 46 5 3" xfId="39780"/>
    <cellStyle name="常规 46 6" xfId="2988"/>
    <cellStyle name="常规 46 6 2" xfId="39781"/>
    <cellStyle name="常规 46 7" xfId="39782"/>
    <cellStyle name="常规 46 8" xfId="39783"/>
    <cellStyle name="常规 46 9" xfId="39784"/>
    <cellStyle name="常规 460" xfId="39705"/>
    <cellStyle name="常规 461" xfId="39709"/>
    <cellStyle name="常规 462" xfId="39713"/>
    <cellStyle name="常规 463" xfId="39717"/>
    <cellStyle name="常规 464" xfId="39721"/>
    <cellStyle name="常规 465" xfId="5285"/>
    <cellStyle name="常规 466" xfId="39786"/>
    <cellStyle name="常规 467" xfId="671"/>
    <cellStyle name="常规 468" xfId="39790"/>
    <cellStyle name="常规 469" xfId="39794"/>
    <cellStyle name="常规 47" xfId="39798"/>
    <cellStyle name="常规 47 2" xfId="39800"/>
    <cellStyle name="常规 47 2 2" xfId="39802"/>
    <cellStyle name="常规 47 3" xfId="39804"/>
    <cellStyle name="常规 47 3 2" xfId="39806"/>
    <cellStyle name="常规 47 4" xfId="39808"/>
    <cellStyle name="常规 47 5" xfId="39810"/>
    <cellStyle name="常规 47 9" xfId="39812"/>
    <cellStyle name="常规 470" xfId="5284"/>
    <cellStyle name="常规 471" xfId="39787"/>
    <cellStyle name="常规 472" xfId="670"/>
    <cellStyle name="常规 473" xfId="39791"/>
    <cellStyle name="常规 474" xfId="39795"/>
    <cellStyle name="常规 475" xfId="5295"/>
    <cellStyle name="常规 476" xfId="32101"/>
    <cellStyle name="常规 477" xfId="32107"/>
    <cellStyle name="常规 478" xfId="39814"/>
    <cellStyle name="常规 479" xfId="39818"/>
    <cellStyle name="常规 48" xfId="39822"/>
    <cellStyle name="常规 48 2" xfId="39824"/>
    <cellStyle name="常规 48 2 2" xfId="39826"/>
    <cellStyle name="常规 48 2 2 2" xfId="39828"/>
    <cellStyle name="常规 48 2 2 2 2" xfId="39830"/>
    <cellStyle name="常规 48 2 2 2 2 2" xfId="39832"/>
    <cellStyle name="常规 48 2 2 2 2 2 2" xfId="39834"/>
    <cellStyle name="常规 48 2 2 2 2 3" xfId="39835"/>
    <cellStyle name="常规 48 2 2 2 3" xfId="39836"/>
    <cellStyle name="常规 48 2 2 2 3 2" xfId="39838"/>
    <cellStyle name="常规 48 2 2 2 4" xfId="39839"/>
    <cellStyle name="常规 48 2 2 3" xfId="15516"/>
    <cellStyle name="常规 48 2 2 3 2" xfId="15519"/>
    <cellStyle name="常规 48 2 2 3 2 2" xfId="39840"/>
    <cellStyle name="常规 48 2 2 3 3" xfId="39841"/>
    <cellStyle name="常规 48 2 2 4" xfId="2161"/>
    <cellStyle name="常规 48 2 2 4 2" xfId="2172"/>
    <cellStyle name="常规 48 2 2 5" xfId="2181"/>
    <cellStyle name="常规 48 2 3" xfId="39842"/>
    <cellStyle name="常规 48 2 3 2" xfId="39844"/>
    <cellStyle name="常规 48 2 3 2 2" xfId="39846"/>
    <cellStyle name="常规 48 2 3 2 2 2" xfId="39848"/>
    <cellStyle name="常规 48 2 3 2 3" xfId="39849"/>
    <cellStyle name="常规 48 2 3 3" xfId="39850"/>
    <cellStyle name="常规 48 2 3 3 2" xfId="39852"/>
    <cellStyle name="常规 48 2 3 4" xfId="39853"/>
    <cellStyle name="常规 48 2 4" xfId="39855"/>
    <cellStyle name="常规 48 2 4 2" xfId="39857"/>
    <cellStyle name="常规 48 2 4 2 2" xfId="39859"/>
    <cellStyle name="常规 48 2 4 3" xfId="39860"/>
    <cellStyle name="常规 48 2 5" xfId="39861"/>
    <cellStyle name="常规 48 2 5 2" xfId="39863"/>
    <cellStyle name="常规 48 2 6" xfId="39864"/>
    <cellStyle name="常规 48 2 7" xfId="39866"/>
    <cellStyle name="常规 48 3" xfId="39867"/>
    <cellStyle name="常规 48 3 2" xfId="39869"/>
    <cellStyle name="常规 48 3 2 2" xfId="39871"/>
    <cellStyle name="常规 48 3 2 2 2" xfId="39873"/>
    <cellStyle name="常规 48 3 2 2 2 2" xfId="39875"/>
    <cellStyle name="常规 48 3 2 2 3" xfId="39876"/>
    <cellStyle name="常规 48 3 2 3" xfId="27015"/>
    <cellStyle name="常规 48 3 2 3 2" xfId="39878"/>
    <cellStyle name="常规 48 3 2 4" xfId="39879"/>
    <cellStyle name="常规 48 3 3" xfId="39880"/>
    <cellStyle name="常规 48 3 3 2" xfId="39882"/>
    <cellStyle name="常规 48 3 3 2 2" xfId="39884"/>
    <cellStyle name="常规 48 3 3 3" xfId="39885"/>
    <cellStyle name="常规 48 3 4" xfId="39886"/>
    <cellStyle name="常规 48 3 4 2" xfId="39888"/>
    <cellStyle name="常规 48 3 5" xfId="39889"/>
    <cellStyle name="常规 48 3 6" xfId="39891"/>
    <cellStyle name="常规 48 4" xfId="39892"/>
    <cellStyle name="常规 48 4 2" xfId="39894"/>
    <cellStyle name="常规 48 4 2 2" xfId="39896"/>
    <cellStyle name="常规 48 4 2 2 2" xfId="39898"/>
    <cellStyle name="常规 48 4 2 3" xfId="39899"/>
    <cellStyle name="常规 48 4 3" xfId="39900"/>
    <cellStyle name="常规 48 4 3 2" xfId="39902"/>
    <cellStyle name="常规 48 4 4" xfId="39903"/>
    <cellStyle name="常规 48 5" xfId="39905"/>
    <cellStyle name="常规 48 5 2" xfId="39907"/>
    <cellStyle name="常规 48 5 2 2" xfId="39909"/>
    <cellStyle name="常规 48 5 3" xfId="39910"/>
    <cellStyle name="常规 48 6" xfId="39911"/>
    <cellStyle name="常规 48 6 2" xfId="39913"/>
    <cellStyle name="常规 48 7" xfId="39914"/>
    <cellStyle name="常规 48 8" xfId="39916"/>
    <cellStyle name="常规 480" xfId="5294"/>
    <cellStyle name="常规 481" xfId="32100"/>
    <cellStyle name="常规 482" xfId="32106"/>
    <cellStyle name="常规 483" xfId="39815"/>
    <cellStyle name="常规 484" xfId="39819"/>
    <cellStyle name="常规 485" xfId="5300"/>
    <cellStyle name="常规 486" xfId="39918"/>
    <cellStyle name="常规 487" xfId="39922"/>
    <cellStyle name="常规 488" xfId="39927"/>
    <cellStyle name="常规 489" xfId="39932"/>
    <cellStyle name="常规 49" xfId="39937"/>
    <cellStyle name="常规 49 2" xfId="39939"/>
    <cellStyle name="常规 49 2 2" xfId="39941"/>
    <cellStyle name="常规 49 2 2 2" xfId="39943"/>
    <cellStyle name="常规 49 2 2 2 2" xfId="39945"/>
    <cellStyle name="常规 49 2 2 2 2 2" xfId="39947"/>
    <cellStyle name="常规 49 2 2 2 2 2 2" xfId="39949"/>
    <cellStyle name="常规 49 2 2 2 2 3" xfId="39950"/>
    <cellStyle name="常规 49 2 2 2 3" xfId="39951"/>
    <cellStyle name="常规 49 2 2 2 3 2" xfId="39953"/>
    <cellStyle name="常规 49 2 2 2 4" xfId="39954"/>
    <cellStyle name="常规 49 2 2 3" xfId="39955"/>
    <cellStyle name="常规 49 2 2 3 2" xfId="39957"/>
    <cellStyle name="常规 49 2 2 3 2 2" xfId="39959"/>
    <cellStyle name="常规 49 2 2 3 3" xfId="39960"/>
    <cellStyle name="常规 49 2 2 4" xfId="39961"/>
    <cellStyle name="常规 49 2 2 4 2" xfId="39963"/>
    <cellStyle name="常规 49 2 2 5" xfId="39964"/>
    <cellStyle name="常规 49 2 2 6" xfId="6207"/>
    <cellStyle name="常规 49 2 3" xfId="39965"/>
    <cellStyle name="常规 49 2 3 2" xfId="39967"/>
    <cellStyle name="常规 49 2 3 2 2" xfId="39969"/>
    <cellStyle name="常规 49 2 3 2 2 2" xfId="39971"/>
    <cellStyle name="常规 49 2 3 2 3" xfId="39972"/>
    <cellStyle name="常规 49 2 3 3" xfId="39973"/>
    <cellStyle name="常规 49 2 3 3 2" xfId="39975"/>
    <cellStyle name="常规 49 2 3 4" xfId="39976"/>
    <cellStyle name="常规 49 2 3 5" xfId="36244"/>
    <cellStyle name="常规 49 2 4" xfId="17847"/>
    <cellStyle name="常规 49 2 4 2" xfId="39977"/>
    <cellStyle name="常规 49 2 4 2 2" xfId="39979"/>
    <cellStyle name="常规 49 2 4 3" xfId="39980"/>
    <cellStyle name="常规 49 2 5" xfId="12683"/>
    <cellStyle name="常规 49 2 5 2" xfId="39394"/>
    <cellStyle name="常规 49 2 6" xfId="30955"/>
    <cellStyle name="常规 49 2 7" xfId="35460"/>
    <cellStyle name="常规 49 3" xfId="39981"/>
    <cellStyle name="常规 49 3 2" xfId="39983"/>
    <cellStyle name="常规 49 3 2 2" xfId="39985"/>
    <cellStyle name="常规 49 3 2 2 2" xfId="39987"/>
    <cellStyle name="常规 49 3 2 2 2 2" xfId="39989"/>
    <cellStyle name="常规 49 3 2 2 3" xfId="39990"/>
    <cellStyle name="常规 49 3 2 3" xfId="39991"/>
    <cellStyle name="常规 49 3 2 3 2" xfId="39993"/>
    <cellStyle name="常规 49 3 2 4" xfId="39994"/>
    <cellStyle name="常规 49 3 3" xfId="39995"/>
    <cellStyle name="常规 49 3 3 2" xfId="39997"/>
    <cellStyle name="常规 49 3 3 2 2" xfId="39999"/>
    <cellStyle name="常规 49 3 3 3" xfId="40000"/>
    <cellStyle name="常规 49 3 4" xfId="40001"/>
    <cellStyle name="常规 49 3 4 2" xfId="40003"/>
    <cellStyle name="常规 49 3 5" xfId="40004"/>
    <cellStyle name="常规 49 3 6" xfId="40006"/>
    <cellStyle name="常规 49 4" xfId="40007"/>
    <cellStyle name="常规 49 4 2" xfId="40009"/>
    <cellStyle name="常规 49 4 2 2" xfId="40011"/>
    <cellStyle name="常规 49 4 2 2 2" xfId="40013"/>
    <cellStyle name="常规 49 4 2 3" xfId="40014"/>
    <cellStyle name="常规 49 4 3" xfId="40015"/>
    <cellStyle name="常规 49 4 3 2" xfId="40017"/>
    <cellStyle name="常规 49 4 4" xfId="40018"/>
    <cellStyle name="常规 49 4 5" xfId="40019"/>
    <cellStyle name="常规 49 5" xfId="40020"/>
    <cellStyle name="常规 49 5 2" xfId="40022"/>
    <cellStyle name="常规 49 5 2 2" xfId="40024"/>
    <cellStyle name="常规 49 5 3" xfId="40025"/>
    <cellStyle name="常规 49 5 4" xfId="40026"/>
    <cellStyle name="常规 49 6" xfId="40027"/>
    <cellStyle name="常规 49 6 2" xfId="40029"/>
    <cellStyle name="常规 49 7" xfId="40030"/>
    <cellStyle name="常规 49 8" xfId="40032"/>
    <cellStyle name="常规 490" xfId="5299"/>
    <cellStyle name="常规 491" xfId="39919"/>
    <cellStyle name="常规 492" xfId="39923"/>
    <cellStyle name="常规 493" xfId="39928"/>
    <cellStyle name="常规 494" xfId="39933"/>
    <cellStyle name="常规 495" xfId="40034"/>
    <cellStyle name="常规 496" xfId="40038"/>
    <cellStyle name="常规 497" xfId="34557"/>
    <cellStyle name="常规 498" xfId="40042"/>
    <cellStyle name="常规 499" xfId="40046"/>
    <cellStyle name="常规 5" xfId="257"/>
    <cellStyle name="常规 5 10" xfId="40051"/>
    <cellStyle name="常规 5 10 2" xfId="40052"/>
    <cellStyle name="常规 5 10 2 2" xfId="40053"/>
    <cellStyle name="常规 5 10 3" xfId="40054"/>
    <cellStyle name="常规 5 11" xfId="40055"/>
    <cellStyle name="常规 5 11 2" xfId="40056"/>
    <cellStyle name="常规 5 11 2 2" xfId="40057"/>
    <cellStyle name="常规 5 11 3" xfId="40058"/>
    <cellStyle name="常规 5 11 4" xfId="40059"/>
    <cellStyle name="常规 5 12" xfId="40060"/>
    <cellStyle name="常规 5 12 2" xfId="40061"/>
    <cellStyle name="常规 5 12 2 2" xfId="40064"/>
    <cellStyle name="常规 5 12 3" xfId="40067"/>
    <cellStyle name="常规 5 13" xfId="40070"/>
    <cellStyle name="常规 5 13 2" xfId="40071"/>
    <cellStyle name="常规 5 13 2 2" xfId="40074"/>
    <cellStyle name="常规 5 13 3" xfId="40075"/>
    <cellStyle name="常规 5 14" xfId="40078"/>
    <cellStyle name="常规 5 14 2" xfId="40079"/>
    <cellStyle name="常规 5 14 2 2" xfId="40080"/>
    <cellStyle name="常规 5 14 3" xfId="40081"/>
    <cellStyle name="常规 5 15" xfId="40082"/>
    <cellStyle name="常规 5 15 2" xfId="40084"/>
    <cellStyle name="常规 5 15 2 2" xfId="40086"/>
    <cellStyle name="常规 5 15 3" xfId="40087"/>
    <cellStyle name="常规 5 16" xfId="40088"/>
    <cellStyle name="常规 5 16 2" xfId="40090"/>
    <cellStyle name="常规 5 16 2 2" xfId="40092"/>
    <cellStyle name="常规 5 16 3" xfId="40093"/>
    <cellStyle name="常规 5 17" xfId="40094"/>
    <cellStyle name="常规 5 17 2" xfId="36224"/>
    <cellStyle name="常规 5 17 2 2" xfId="40096"/>
    <cellStyle name="常规 5 17 3" xfId="40097"/>
    <cellStyle name="常规 5 18" xfId="40098"/>
    <cellStyle name="常规 5 18 2" xfId="40100"/>
    <cellStyle name="常规 5 18 2 2" xfId="40102"/>
    <cellStyle name="常规 5 18 3" xfId="40103"/>
    <cellStyle name="常规 5 19" xfId="40104"/>
    <cellStyle name="常规 5 19 2" xfId="40106"/>
    <cellStyle name="常规 5 19 2 2" xfId="40108"/>
    <cellStyle name="常规 5 19 3" xfId="40109"/>
    <cellStyle name="常规 5 19 4" xfId="20781"/>
    <cellStyle name="常规 5 2" xfId="258"/>
    <cellStyle name="常规 5 2 2" xfId="40110"/>
    <cellStyle name="常规 5 2 2 2" xfId="40111"/>
    <cellStyle name="常规 5 2 2 2 2" xfId="40112"/>
    <cellStyle name="常规 5 2 2 3" xfId="40113"/>
    <cellStyle name="常规 5 2 3" xfId="40114"/>
    <cellStyle name="常规 5 2 3 2" xfId="40115"/>
    <cellStyle name="常规 5 2 3 2 2" xfId="40116"/>
    <cellStyle name="常规 5 2 3 3" xfId="40117"/>
    <cellStyle name="常规 5 2 4" xfId="40118"/>
    <cellStyle name="常规 5 2 5" xfId="40119"/>
    <cellStyle name="常规 5 2 6" xfId="40120"/>
    <cellStyle name="常规 5 2 7" xfId="35427"/>
    <cellStyle name="常规 5 2 8" xfId="35431"/>
    <cellStyle name="常规 5 2 9" xfId="36805"/>
    <cellStyle name="常规 5 20" xfId="40083"/>
    <cellStyle name="常规 5 20 2" xfId="40085"/>
    <cellStyle name="常规 5 21" xfId="40089"/>
    <cellStyle name="常规 5 21 2" xfId="40091"/>
    <cellStyle name="常规 5 22" xfId="40095"/>
    <cellStyle name="常规 5 22 2" xfId="36225"/>
    <cellStyle name="常规 5 23" xfId="40099"/>
    <cellStyle name="常规 5 23 2" xfId="40101"/>
    <cellStyle name="常规 5 24" xfId="40105"/>
    <cellStyle name="常规 5 24 2" xfId="40107"/>
    <cellStyle name="常规 5 25" xfId="40121"/>
    <cellStyle name="常规 5 26" xfId="40122"/>
    <cellStyle name="常规 5 27" xfId="40123"/>
    <cellStyle name="常规 5 28" xfId="46010"/>
    <cellStyle name="常规 5 29" xfId="40050"/>
    <cellStyle name="常规 5 3" xfId="36808"/>
    <cellStyle name="常规 5 3 2" xfId="40124"/>
    <cellStyle name="常规 5 3 2 2" xfId="40125"/>
    <cellStyle name="常规 5 3 2 2 2" xfId="40126"/>
    <cellStyle name="常规 5 3 2 3" xfId="40127"/>
    <cellStyle name="常规 5 3 3" xfId="40128"/>
    <cellStyle name="常规 5 3 3 2" xfId="40129"/>
    <cellStyle name="常规 5 3 4" xfId="40130"/>
    <cellStyle name="常规 5 30" xfId="561"/>
    <cellStyle name="常规 5 31" xfId="506"/>
    <cellStyle name="常规 5 4" xfId="36811"/>
    <cellStyle name="常规 5 4 2" xfId="40131"/>
    <cellStyle name="常规 5 4 2 2" xfId="40132"/>
    <cellStyle name="常规 5 4 3" xfId="40135"/>
    <cellStyle name="常规 5 4 4" xfId="40136"/>
    <cellStyle name="常规 5 4 5" xfId="40137"/>
    <cellStyle name="常规 5 5" xfId="36826"/>
    <cellStyle name="常规 5 5 2" xfId="40138"/>
    <cellStyle name="常规 5 5 2 2" xfId="40139"/>
    <cellStyle name="常规 5 5 3" xfId="40140"/>
    <cellStyle name="常规 5 5 4" xfId="40141"/>
    <cellStyle name="常规 5 6" xfId="36830"/>
    <cellStyle name="常规 5 6 2" xfId="36915"/>
    <cellStyle name="常规 5 6 2 2" xfId="40142"/>
    <cellStyle name="常规 5 6 3" xfId="40143"/>
    <cellStyle name="常规 5 6 4" xfId="40144"/>
    <cellStyle name="常规 5 7" xfId="36834"/>
    <cellStyle name="常规 5 7 2" xfId="40145"/>
    <cellStyle name="常规 5 7 2 2" xfId="40146"/>
    <cellStyle name="常规 5 7 3" xfId="12505"/>
    <cellStyle name="常规 5 7 4" xfId="46069"/>
    <cellStyle name="常规 5 8" xfId="36838"/>
    <cellStyle name="常规 5 8 2" xfId="40147"/>
    <cellStyle name="常规 5 8 2 2" xfId="40148"/>
    <cellStyle name="常规 5 8 3" xfId="39566"/>
    <cellStyle name="常规 5 9" xfId="36842"/>
    <cellStyle name="常规 5 9 2" xfId="40149"/>
    <cellStyle name="常规 5 9 2 2" xfId="40150"/>
    <cellStyle name="常规 5 9 3" xfId="39574"/>
    <cellStyle name="常规 5_09锆业本部底稿-其他长期负债" xfId="40151"/>
    <cellStyle name="常规 50" xfId="39691"/>
    <cellStyle name="常规 50 2" xfId="39693"/>
    <cellStyle name="常规 50 2 2" xfId="39695"/>
    <cellStyle name="常规 50 2 2 2" xfId="17039"/>
    <cellStyle name="常规 50 2 2 2 2" xfId="40152"/>
    <cellStyle name="常规 50 2 2 2 2 2" xfId="40153"/>
    <cellStyle name="常规 50 2 2 2 2 2 2" xfId="40154"/>
    <cellStyle name="常规 50 2 2 2 2 3" xfId="40155"/>
    <cellStyle name="常规 50 2 2 2 3" xfId="40156"/>
    <cellStyle name="常规 50 2 2 2 3 2" xfId="40157"/>
    <cellStyle name="常规 50 2 2 2 4" xfId="40158"/>
    <cellStyle name="常规 50 2 2 3" xfId="40159"/>
    <cellStyle name="常规 50 2 2 3 2" xfId="40160"/>
    <cellStyle name="常规 50 2 2 3 2 2" xfId="40161"/>
    <cellStyle name="常规 50 2 2 3 3" xfId="40162"/>
    <cellStyle name="常规 50 2 2 4" xfId="40163"/>
    <cellStyle name="常规 50 2 2 4 2" xfId="40164"/>
    <cellStyle name="常规 50 2 2 5" xfId="40165"/>
    <cellStyle name="常规 50 2 3" xfId="40166"/>
    <cellStyle name="常规 50 2 3 2" xfId="40167"/>
    <cellStyle name="常规 50 2 3 2 2" xfId="20485"/>
    <cellStyle name="常规 50 2 3 2 2 2" xfId="20488"/>
    <cellStyle name="常规 50 2 3 2 3" xfId="40168"/>
    <cellStyle name="常规 50 2 3 3" xfId="40169"/>
    <cellStyle name="常规 50 2 3 3 2" xfId="40170"/>
    <cellStyle name="常规 50 2 3 4" xfId="40171"/>
    <cellStyle name="常规 50 2 4" xfId="40172"/>
    <cellStyle name="常规 50 2 4 2" xfId="40173"/>
    <cellStyle name="常规 50 2 4 2 2" xfId="40174"/>
    <cellStyle name="常规 50 2 4 3" xfId="7401"/>
    <cellStyle name="常规 50 2 5" xfId="40175"/>
    <cellStyle name="常规 50 2 5 2" xfId="40176"/>
    <cellStyle name="常规 50 2 6" xfId="2857"/>
    <cellStyle name="常规 50 2 7" xfId="40177"/>
    <cellStyle name="常规 50 2 8" xfId="40178"/>
    <cellStyle name="常规 50 3" xfId="39697"/>
    <cellStyle name="常规 50 3 2" xfId="39699"/>
    <cellStyle name="常规 50 3 2 2" xfId="40179"/>
    <cellStyle name="常规 50 3 2 2 2" xfId="40180"/>
    <cellStyle name="常规 50 3 2 2 2 2" xfId="40181"/>
    <cellStyle name="常规 50 3 2 2 3" xfId="40182"/>
    <cellStyle name="常规 50 3 2 3" xfId="40183"/>
    <cellStyle name="常规 50 3 2 3 2" xfId="40184"/>
    <cellStyle name="常规 50 3 2 4" xfId="40185"/>
    <cellStyle name="常规 50 3 3" xfId="40186"/>
    <cellStyle name="常规 50 3 3 2" xfId="40187"/>
    <cellStyle name="常规 50 3 3 2 2" xfId="3584"/>
    <cellStyle name="常规 50 3 3 3" xfId="40188"/>
    <cellStyle name="常规 50 3 4" xfId="40189"/>
    <cellStyle name="常规 50 3 4 2" xfId="40190"/>
    <cellStyle name="常规 50 3 5" xfId="40191"/>
    <cellStyle name="常规 50 3 6" xfId="40192"/>
    <cellStyle name="常规 50 4" xfId="39701"/>
    <cellStyle name="常规 50 4 2" xfId="40193"/>
    <cellStyle name="常规 50 4 2 2" xfId="40194"/>
    <cellStyle name="常规 50 4 2 2 2" xfId="40195"/>
    <cellStyle name="常规 50 4 2 3" xfId="40196"/>
    <cellStyle name="常规 50 4 3" xfId="40197"/>
    <cellStyle name="常规 50 4 3 2" xfId="40198"/>
    <cellStyle name="常规 50 4 4" xfId="40199"/>
    <cellStyle name="常规 50 4 5" xfId="40200"/>
    <cellStyle name="常规 50 5" xfId="39703"/>
    <cellStyle name="常规 50 5 2" xfId="40201"/>
    <cellStyle name="常规 50 5 2 2" xfId="40202"/>
    <cellStyle name="常规 50 5 3" xfId="40203"/>
    <cellStyle name="常规 50 6" xfId="40204"/>
    <cellStyle name="常规 50 6 2" xfId="40205"/>
    <cellStyle name="常规 50 7" xfId="40206"/>
    <cellStyle name="常规 50 8" xfId="40207"/>
    <cellStyle name="常规 500" xfId="6597"/>
    <cellStyle name="常规 501" xfId="39267"/>
    <cellStyle name="常规 502" xfId="39272"/>
    <cellStyle name="常规 503" xfId="39277"/>
    <cellStyle name="常规 504" xfId="39282"/>
    <cellStyle name="常规 505" xfId="39706"/>
    <cellStyle name="常规 506" xfId="39710"/>
    <cellStyle name="常规 507" xfId="39714"/>
    <cellStyle name="常规 508" xfId="39718"/>
    <cellStyle name="常规 509" xfId="39722"/>
    <cellStyle name="常规 51" xfId="39725"/>
    <cellStyle name="常规 51 2" xfId="39727"/>
    <cellStyle name="常规 51 2 2" xfId="39729"/>
    <cellStyle name="常规 51 3" xfId="39757"/>
    <cellStyle name="常规 51 4" xfId="39771"/>
    <cellStyle name="常规 51 5" xfId="39777"/>
    <cellStyle name="常规 510" xfId="39707"/>
    <cellStyle name="常规 511" xfId="39711"/>
    <cellStyle name="常规 512" xfId="39715"/>
    <cellStyle name="常规 513" xfId="39719"/>
    <cellStyle name="常规 514" xfId="39723"/>
    <cellStyle name="常规 515" xfId="5283"/>
    <cellStyle name="常规 516" xfId="39788"/>
    <cellStyle name="常规 517" xfId="669"/>
    <cellStyle name="常规 518" xfId="39792"/>
    <cellStyle name="常规 519" xfId="39796"/>
    <cellStyle name="常规 52" xfId="39799"/>
    <cellStyle name="常规 52 2" xfId="39801"/>
    <cellStyle name="常规 52 2 2" xfId="39803"/>
    <cellStyle name="常规 52 3" xfId="39805"/>
    <cellStyle name="常规 52 3 2" xfId="39807"/>
    <cellStyle name="常规 52 4" xfId="39809"/>
    <cellStyle name="常规 52 5" xfId="39811"/>
    <cellStyle name="常规 520" xfId="5282"/>
    <cellStyle name="常规 521" xfId="39789"/>
    <cellStyle name="常规 522" xfId="668"/>
    <cellStyle name="常规 523" xfId="39793"/>
    <cellStyle name="常规 524" xfId="39797"/>
    <cellStyle name="常规 525" xfId="5293"/>
    <cellStyle name="常规 526" xfId="32099"/>
    <cellStyle name="常规 527" xfId="32105"/>
    <cellStyle name="常规 528" xfId="39816"/>
    <cellStyle name="常规 529" xfId="39820"/>
    <cellStyle name="常规 53" xfId="39823"/>
    <cellStyle name="常规 53 2" xfId="39825"/>
    <cellStyle name="常规 53 2 2" xfId="39827"/>
    <cellStyle name="常规 53 2 2 2" xfId="39829"/>
    <cellStyle name="常规 53 2 2 2 2" xfId="39831"/>
    <cellStyle name="常规 53 2 2 2 2 2" xfId="39833"/>
    <cellStyle name="常规 53 2 2 2 3" xfId="39837"/>
    <cellStyle name="常规 53 2 2 3" xfId="15515"/>
    <cellStyle name="常规 53 2 2 3 2" xfId="15518"/>
    <cellStyle name="常规 53 2 2 4" xfId="2162"/>
    <cellStyle name="常规 53 2 2 5" xfId="2182"/>
    <cellStyle name="常规 53 2 3" xfId="39843"/>
    <cellStyle name="常规 53 2 3 2" xfId="39845"/>
    <cellStyle name="常规 53 2 3 2 2" xfId="39847"/>
    <cellStyle name="常规 53 2 3 3" xfId="39851"/>
    <cellStyle name="常规 53 2 3 4" xfId="39854"/>
    <cellStyle name="常规 53 2 4" xfId="39856"/>
    <cellStyle name="常规 53 2 4 2" xfId="39858"/>
    <cellStyle name="常规 53 2 5" xfId="39862"/>
    <cellStyle name="常规 53 2 6" xfId="39865"/>
    <cellStyle name="常规 53 3" xfId="39868"/>
    <cellStyle name="常规 53 3 2" xfId="39870"/>
    <cellStyle name="常规 53 3 2 2" xfId="39872"/>
    <cellStyle name="常规 53 3 2 2 2" xfId="39874"/>
    <cellStyle name="常规 53 3 2 3" xfId="27014"/>
    <cellStyle name="常规 53 3 3" xfId="39881"/>
    <cellStyle name="常规 53 3 3 2" xfId="39883"/>
    <cellStyle name="常规 53 3 4" xfId="39887"/>
    <cellStyle name="常规 53 3 5" xfId="39890"/>
    <cellStyle name="常规 53 4" xfId="39893"/>
    <cellStyle name="常规 53 4 2" xfId="39895"/>
    <cellStyle name="常规 53 4 2 2" xfId="39897"/>
    <cellStyle name="常规 53 4 3" xfId="39901"/>
    <cellStyle name="常规 53 4 4" xfId="39904"/>
    <cellStyle name="常规 53 5" xfId="39906"/>
    <cellStyle name="常规 53 5 2" xfId="39908"/>
    <cellStyle name="常规 53 6" xfId="39912"/>
    <cellStyle name="常规 53 7" xfId="39915"/>
    <cellStyle name="常规 53 8" xfId="39917"/>
    <cellStyle name="常规 530" xfId="5292"/>
    <cellStyle name="常规 531" xfId="32098"/>
    <cellStyle name="常规 532" xfId="32104"/>
    <cellStyle name="常规 533" xfId="39817"/>
    <cellStyle name="常规 534" xfId="39821"/>
    <cellStyle name="常规 535" xfId="5298"/>
    <cellStyle name="常规 536" xfId="39920"/>
    <cellStyle name="常规 537" xfId="39924"/>
    <cellStyle name="常规 538" xfId="39929"/>
    <cellStyle name="常规 539" xfId="39934"/>
    <cellStyle name="常规 54" xfId="39938"/>
    <cellStyle name="常规 54 2" xfId="39940"/>
    <cellStyle name="常规 54 2 2" xfId="39942"/>
    <cellStyle name="常规 54 2 2 2" xfId="39944"/>
    <cellStyle name="常规 54 2 2 2 2" xfId="39946"/>
    <cellStyle name="常规 54 2 2 2 2 2" xfId="39948"/>
    <cellStyle name="常规 54 2 2 2 3" xfId="39952"/>
    <cellStyle name="常规 54 2 2 3" xfId="39956"/>
    <cellStyle name="常规 54 2 2 3 2" xfId="39958"/>
    <cellStyle name="常规 54 2 2 4" xfId="39962"/>
    <cellStyle name="常规 54 2 3" xfId="39966"/>
    <cellStyle name="常规 54 2 3 2" xfId="39968"/>
    <cellStyle name="常规 54 2 3 2 2" xfId="39970"/>
    <cellStyle name="常规 54 2 3 3" xfId="39974"/>
    <cellStyle name="常规 54 2 4" xfId="17846"/>
    <cellStyle name="常规 54 2 4 2" xfId="39978"/>
    <cellStyle name="常规 54 2 5" xfId="12682"/>
    <cellStyle name="常规 54 2 6" xfId="30954"/>
    <cellStyle name="常规 54 2 7" xfId="35461"/>
    <cellStyle name="常规 54 3" xfId="39982"/>
    <cellStyle name="常规 54 3 2" xfId="39984"/>
    <cellStyle name="常规 54 3 2 2" xfId="39986"/>
    <cellStyle name="常规 54 3 2 2 2" xfId="39988"/>
    <cellStyle name="常规 54 3 2 3" xfId="39992"/>
    <cellStyle name="常规 54 3 3" xfId="39996"/>
    <cellStyle name="常规 54 3 3 2" xfId="39998"/>
    <cellStyle name="常规 54 3 4" xfId="40002"/>
    <cellStyle name="常规 54 3 5" xfId="40005"/>
    <cellStyle name="常规 54 4" xfId="40008"/>
    <cellStyle name="常规 54 4 2" xfId="40010"/>
    <cellStyle name="常规 54 4 2 2" xfId="40012"/>
    <cellStyle name="常规 54 4 3" xfId="40016"/>
    <cellStyle name="常规 54 5" xfId="40021"/>
    <cellStyle name="常规 54 5 2" xfId="40023"/>
    <cellStyle name="常规 54 6" xfId="40028"/>
    <cellStyle name="常规 54 7" xfId="40031"/>
    <cellStyle name="常规 54 8" xfId="40033"/>
    <cellStyle name="常规 54 9" xfId="40208"/>
    <cellStyle name="常规 540" xfId="5297"/>
    <cellStyle name="常规 541" xfId="39921"/>
    <cellStyle name="常规 542" xfId="39925"/>
    <cellStyle name="常规 543" xfId="39930"/>
    <cellStyle name="常规 544" xfId="39935"/>
    <cellStyle name="常规 545" xfId="40035"/>
    <cellStyle name="常规 546" xfId="40039"/>
    <cellStyle name="常规 547" xfId="34558"/>
    <cellStyle name="常规 548" xfId="40043"/>
    <cellStyle name="常规 549" xfId="40047"/>
    <cellStyle name="常规 55" xfId="31702"/>
    <cellStyle name="常规 55 2" xfId="40209"/>
    <cellStyle name="常规 55 3" xfId="40211"/>
    <cellStyle name="常规 55 4" xfId="40212"/>
    <cellStyle name="常规 550" xfId="40036"/>
    <cellStyle name="常规 551" xfId="40040"/>
    <cellStyle name="常规 552" xfId="34559"/>
    <cellStyle name="常规 553" xfId="40044"/>
    <cellStyle name="常规 554" xfId="40048"/>
    <cellStyle name="常规 555" xfId="40213"/>
    <cellStyle name="常规 556" xfId="40214"/>
    <cellStyle name="常规 557" xfId="45799"/>
    <cellStyle name="常规 558" xfId="45800"/>
    <cellStyle name="常规 559" xfId="45801"/>
    <cellStyle name="常规 56" xfId="40215"/>
    <cellStyle name="常规 56 2" xfId="40217"/>
    <cellStyle name="常规 56 2 2" xfId="26998"/>
    <cellStyle name="常规 56 3" xfId="40219"/>
    <cellStyle name="常规 56 4" xfId="40221"/>
    <cellStyle name="常规 56 5" xfId="40223"/>
    <cellStyle name="常规 56 6" xfId="26368"/>
    <cellStyle name="常规 560" xfId="45802"/>
    <cellStyle name="常规 561" xfId="45803"/>
    <cellStyle name="常规 562" xfId="45804"/>
    <cellStyle name="常规 563" xfId="45805"/>
    <cellStyle name="常规 564" xfId="45806"/>
    <cellStyle name="常规 565" xfId="45807"/>
    <cellStyle name="常规 566" xfId="45808"/>
    <cellStyle name="常规 567" xfId="45809"/>
    <cellStyle name="常规 568" xfId="45835"/>
    <cellStyle name="常规 569" xfId="45837"/>
    <cellStyle name="常规 57" xfId="40225"/>
    <cellStyle name="常规 57 2" xfId="40227"/>
    <cellStyle name="常规 57 2 2" xfId="40229"/>
    <cellStyle name="常规 57 2 2 2" xfId="40230"/>
    <cellStyle name="常规 57 2 2 2 2" xfId="34335"/>
    <cellStyle name="常规 57 2 2 3" xfId="40231"/>
    <cellStyle name="常规 57 2 3" xfId="40232"/>
    <cellStyle name="常规 57 2 3 2" xfId="40233"/>
    <cellStyle name="常规 57 2 4" xfId="40234"/>
    <cellStyle name="常规 57 3" xfId="32853"/>
    <cellStyle name="常规 57 3 2" xfId="32856"/>
    <cellStyle name="常规 57 3 2 2" xfId="32859"/>
    <cellStyle name="常规 57 3 3" xfId="6879"/>
    <cellStyle name="常规 57 4" xfId="32862"/>
    <cellStyle name="常规 57 4 2" xfId="32865"/>
    <cellStyle name="常规 57 5" xfId="15941"/>
    <cellStyle name="常规 57 6" xfId="15948"/>
    <cellStyle name="常规 57 7" xfId="15954"/>
    <cellStyle name="常规 570" xfId="45838"/>
    <cellStyle name="常规 571" xfId="45839"/>
    <cellStyle name="常规 572" xfId="45840"/>
    <cellStyle name="常规 573" xfId="45841"/>
    <cellStyle name="常规 574" xfId="45842"/>
    <cellStyle name="常规 575" xfId="45843"/>
    <cellStyle name="常规 576" xfId="45844"/>
    <cellStyle name="常规 577" xfId="45845"/>
    <cellStyle name="常规 578" xfId="45846"/>
    <cellStyle name="常规 579" xfId="45847"/>
    <cellStyle name="常规 58" xfId="40235"/>
    <cellStyle name="常规 58 2" xfId="40237"/>
    <cellStyle name="常规 58 2 2" xfId="40239"/>
    <cellStyle name="常规 58 2 2 2" xfId="40240"/>
    <cellStyle name="常规 58 2 2 2 2" xfId="40241"/>
    <cellStyle name="常规 58 2 2 3" xfId="40242"/>
    <cellStyle name="常规 58 2 3" xfId="40243"/>
    <cellStyle name="常规 58 2 3 2" xfId="40244"/>
    <cellStyle name="常规 58 2 4" xfId="40245"/>
    <cellStyle name="常规 58 2 5" xfId="40246"/>
    <cellStyle name="常规 58 3" xfId="27154"/>
    <cellStyle name="常规 58 3 2" xfId="32869"/>
    <cellStyle name="常规 58 3 2 2" xfId="40247"/>
    <cellStyle name="常规 58 3 3" xfId="26845"/>
    <cellStyle name="常规 58 4" xfId="14567"/>
    <cellStyle name="常规 58 4 2" xfId="40248"/>
    <cellStyle name="常规 58 5" xfId="8798"/>
    <cellStyle name="常规 58 6" xfId="40249"/>
    <cellStyle name="常规 58 7" xfId="3269"/>
    <cellStyle name="常规 580" xfId="45848"/>
    <cellStyle name="常规 581" xfId="45849"/>
    <cellStyle name="常规 582" xfId="45850"/>
    <cellStyle name="常规 583" xfId="45851"/>
    <cellStyle name="常规 584" xfId="45852"/>
    <cellStyle name="常规 585" xfId="45853"/>
    <cellStyle name="常规 586" xfId="45854"/>
    <cellStyle name="常规 587" xfId="45855"/>
    <cellStyle name="常规 588" xfId="45856"/>
    <cellStyle name="常规 589" xfId="45857"/>
    <cellStyle name="常规 59" xfId="16471"/>
    <cellStyle name="常规 59 2" xfId="40250"/>
    <cellStyle name="常规 59 3" xfId="7305"/>
    <cellStyle name="常规 590" xfId="45858"/>
    <cellStyle name="常规 591" xfId="45859"/>
    <cellStyle name="常规 592" xfId="45860"/>
    <cellStyle name="常规 593" xfId="45861"/>
    <cellStyle name="常规 594" xfId="45862"/>
    <cellStyle name="常规 595" xfId="45864"/>
    <cellStyle name="常规 596" xfId="45865"/>
    <cellStyle name="常规 597" xfId="45866"/>
    <cellStyle name="常规 598" xfId="45867"/>
    <cellStyle name="常规 599" xfId="45868"/>
    <cellStyle name="常规 6" xfId="259"/>
    <cellStyle name="常规 6 10" xfId="40253"/>
    <cellStyle name="常规 6 10 2" xfId="40254"/>
    <cellStyle name="常规 6 10 2 2" xfId="40255"/>
    <cellStyle name="常规 6 10 3" xfId="40256"/>
    <cellStyle name="常规 6 11" xfId="40257"/>
    <cellStyle name="常规 6 11 2" xfId="40258"/>
    <cellStyle name="常规 6 11 2 2" xfId="40259"/>
    <cellStyle name="常规 6 11 3" xfId="40260"/>
    <cellStyle name="常规 6 11 4" xfId="40261"/>
    <cellStyle name="常规 6 12" xfId="40262"/>
    <cellStyle name="常规 6 12 2" xfId="40263"/>
    <cellStyle name="常规 6 12 2 2" xfId="40264"/>
    <cellStyle name="常规 6 12 3" xfId="40265"/>
    <cellStyle name="常规 6 12 4" xfId="40266"/>
    <cellStyle name="常规 6 13" xfId="40267"/>
    <cellStyle name="常规 6 13 2" xfId="40268"/>
    <cellStyle name="常规 6 13 2 2" xfId="40269"/>
    <cellStyle name="常规 6 13 3" xfId="2204"/>
    <cellStyle name="常规 6 13 4" xfId="40270"/>
    <cellStyle name="常规 6 14" xfId="40271"/>
    <cellStyle name="常规 6 14 2" xfId="40272"/>
    <cellStyle name="常规 6 14 2 2" xfId="40273"/>
    <cellStyle name="常规 6 14 3" xfId="40274"/>
    <cellStyle name="常规 6 15" xfId="40275"/>
    <cellStyle name="常规 6 15 2" xfId="40277"/>
    <cellStyle name="常规 6 15 2 2" xfId="40279"/>
    <cellStyle name="常规 6 15 3" xfId="40280"/>
    <cellStyle name="常规 6 15 4" xfId="40281"/>
    <cellStyle name="常规 6 16" xfId="40282"/>
    <cellStyle name="常规 6 16 2" xfId="40284"/>
    <cellStyle name="常规 6 16 2 2" xfId="40286"/>
    <cellStyle name="常规 6 16 3" xfId="40287"/>
    <cellStyle name="常规 6 16 4" xfId="40288"/>
    <cellStyle name="常规 6 17" xfId="40289"/>
    <cellStyle name="常规 6 17 2" xfId="40291"/>
    <cellStyle name="常规 6 17 2 2" xfId="40293"/>
    <cellStyle name="常规 6 17 3" xfId="40294"/>
    <cellStyle name="常规 6 17 4" xfId="40295"/>
    <cellStyle name="常规 6 18" xfId="40296"/>
    <cellStyle name="常规 6 18 2" xfId="40298"/>
    <cellStyle name="常规 6 18 2 2" xfId="40300"/>
    <cellStyle name="常规 6 18 3" xfId="40301"/>
    <cellStyle name="常规 6 18 4" xfId="28955"/>
    <cellStyle name="常规 6 19" xfId="40302"/>
    <cellStyle name="常规 6 19 2" xfId="40304"/>
    <cellStyle name="常规 6 19 2 2" xfId="40305"/>
    <cellStyle name="常规 6 19 3" xfId="40306"/>
    <cellStyle name="常规 6 2" xfId="260"/>
    <cellStyle name="常规 6 2 10" xfId="45828"/>
    <cellStyle name="常规 6 2 11" xfId="37087"/>
    <cellStyle name="常规 6 2 2" xfId="40307"/>
    <cellStyle name="常规 6 2 2 2" xfId="12413"/>
    <cellStyle name="常规 6 2 2 2 2" xfId="40308"/>
    <cellStyle name="常规 6 2 3" xfId="40309"/>
    <cellStyle name="常规 6 2 3 2" xfId="40310"/>
    <cellStyle name="常规 6 2 3 2 2" xfId="40311"/>
    <cellStyle name="常规 6 2 3 3" xfId="40312"/>
    <cellStyle name="常规 6 2 4" xfId="40313"/>
    <cellStyle name="常规 6 2 5" xfId="40314"/>
    <cellStyle name="常规 6 2 5 2" xfId="40315"/>
    <cellStyle name="常规 6 2 6" xfId="40316"/>
    <cellStyle name="常规 6 2 6 2" xfId="40317"/>
    <cellStyle name="常规 6 2 7" xfId="40318"/>
    <cellStyle name="常规 6 2 8" xfId="40319"/>
    <cellStyle name="常规 6 2 9" xfId="40320"/>
    <cellStyle name="常规 6 20" xfId="40276"/>
    <cellStyle name="常规 6 20 2" xfId="40278"/>
    <cellStyle name="常规 6 20 3" xfId="46070"/>
    <cellStyle name="常规 6 21" xfId="40283"/>
    <cellStyle name="常规 6 21 2" xfId="40285"/>
    <cellStyle name="常规 6 22" xfId="40290"/>
    <cellStyle name="常规 6 22 2" xfId="40292"/>
    <cellStyle name="常规 6 23" xfId="40297"/>
    <cellStyle name="常规 6 23 2" xfId="40299"/>
    <cellStyle name="常规 6 24" xfId="40303"/>
    <cellStyle name="常规 6 25" xfId="40321"/>
    <cellStyle name="常规 6 26" xfId="40322"/>
    <cellStyle name="常规 6 27" xfId="40323"/>
    <cellStyle name="常规 6 28" xfId="45822"/>
    <cellStyle name="常规 6 29" xfId="40252"/>
    <cellStyle name="常规 6 3" xfId="37092"/>
    <cellStyle name="常规 6 3 2" xfId="40324"/>
    <cellStyle name="常规 6 3 2 2" xfId="40325"/>
    <cellStyle name="常规 6 3 3" xfId="40326"/>
    <cellStyle name="常规 6 3 4" xfId="40327"/>
    <cellStyle name="常规 6 3 5" xfId="40328"/>
    <cellStyle name="常规 6 3 6" xfId="40329"/>
    <cellStyle name="常规 6 30" xfId="515"/>
    <cellStyle name="常规 6 4" xfId="37097"/>
    <cellStyle name="常规 6 4 2" xfId="40330"/>
    <cellStyle name="常规 6 4 2 2" xfId="40331"/>
    <cellStyle name="常规 6 4 3" xfId="10860"/>
    <cellStyle name="常规 6 4 4" xfId="10864"/>
    <cellStyle name="常规 6 4 5" xfId="40332"/>
    <cellStyle name="常规 6 5" xfId="37143"/>
    <cellStyle name="常规 6 5 2" xfId="40333"/>
    <cellStyle name="常规 6 5 2 2" xfId="40334"/>
    <cellStyle name="常规 6 5 3" xfId="40335"/>
    <cellStyle name="常规 6 5 4" xfId="40336"/>
    <cellStyle name="常规 6 6" xfId="37148"/>
    <cellStyle name="常规 6 6 2" xfId="40337"/>
    <cellStyle name="常规 6 6 2 2" xfId="40338"/>
    <cellStyle name="常规 6 6 3" xfId="40339"/>
    <cellStyle name="常规 6 6 4" xfId="7937"/>
    <cellStyle name="常规 6 7" xfId="37153"/>
    <cellStyle name="常规 6 7 2" xfId="40340"/>
    <cellStyle name="常规 6 7 2 2" xfId="40341"/>
    <cellStyle name="常规 6 7 3" xfId="40342"/>
    <cellStyle name="常规 6 8" xfId="37158"/>
    <cellStyle name="常规 6 8 2" xfId="40343"/>
    <cellStyle name="常规 6 8 2 2" xfId="40344"/>
    <cellStyle name="常规 6 8 3" xfId="39582"/>
    <cellStyle name="常规 6 9" xfId="37163"/>
    <cellStyle name="常规 6 9 2" xfId="40345"/>
    <cellStyle name="常规 6 9 2 2" xfId="16358"/>
    <cellStyle name="常规 6 9 3" xfId="39587"/>
    <cellStyle name="常规 6_09锆业本部底稿-其他长期负债" xfId="40346"/>
    <cellStyle name="常规 60" xfId="31701"/>
    <cellStyle name="常规 60 2" xfId="40210"/>
    <cellStyle name="常规 600" xfId="45869"/>
    <cellStyle name="常规 601" xfId="45870"/>
    <cellStyle name="常规 602" xfId="45871"/>
    <cellStyle name="常规 603" xfId="45873"/>
    <cellStyle name="常规 604" xfId="45874"/>
    <cellStyle name="常规 605" xfId="45875"/>
    <cellStyle name="常规 606" xfId="45876"/>
    <cellStyle name="常规 607" xfId="45877"/>
    <cellStyle name="常规 608" xfId="45878"/>
    <cellStyle name="常规 609" xfId="45879"/>
    <cellStyle name="常规 61" xfId="40216"/>
    <cellStyle name="常规 61 2" xfId="40218"/>
    <cellStyle name="常规 61 2 2" xfId="26997"/>
    <cellStyle name="常规 61 2 2 2" xfId="20711"/>
    <cellStyle name="常规 61 2 2 2 2" xfId="40347"/>
    <cellStyle name="常规 61 2 2 3" xfId="40348"/>
    <cellStyle name="常规 61 2 3" xfId="40349"/>
    <cellStyle name="常规 61 2 3 2" xfId="40350"/>
    <cellStyle name="常规 61 2 4" xfId="40351"/>
    <cellStyle name="常规 61 2 5" xfId="40352"/>
    <cellStyle name="常规 61 3" xfId="40220"/>
    <cellStyle name="常规 61 3 2" xfId="40353"/>
    <cellStyle name="常规 61 3 2 2" xfId="40354"/>
    <cellStyle name="常规 61 3 3" xfId="40355"/>
    <cellStyle name="常规 61 3 4" xfId="40356"/>
    <cellStyle name="常规 61 4" xfId="40222"/>
    <cellStyle name="常规 61 4 2" xfId="40357"/>
    <cellStyle name="常规 61 5" xfId="40224"/>
    <cellStyle name="常规 61 6" xfId="26367"/>
    <cellStyle name="常规 61 7" xfId="33462"/>
    <cellStyle name="常规 610" xfId="45880"/>
    <cellStyle name="常规 611" xfId="45881"/>
    <cellStyle name="常规 612" xfId="45882"/>
    <cellStyle name="常规 613" xfId="45883"/>
    <cellStyle name="常规 614" xfId="45884"/>
    <cellStyle name="常规 615" xfId="45885"/>
    <cellStyle name="常规 616" xfId="45886"/>
    <cellStyle name="常规 617" xfId="45887"/>
    <cellStyle name="常规 618" xfId="45888"/>
    <cellStyle name="常规 619" xfId="45889"/>
    <cellStyle name="常规 62" xfId="40226"/>
    <cellStyle name="常规 62 2" xfId="40228"/>
    <cellStyle name="常规 62 3" xfId="32852"/>
    <cellStyle name="常规 62 4" xfId="32861"/>
    <cellStyle name="常规 620" xfId="45890"/>
    <cellStyle name="常规 621" xfId="45891"/>
    <cellStyle name="常规 622" xfId="45892"/>
    <cellStyle name="常规 623" xfId="45893"/>
    <cellStyle name="常规 624" xfId="45894"/>
    <cellStyle name="常规 625" xfId="45895"/>
    <cellStyle name="常规 626" xfId="45896"/>
    <cellStyle name="常规 627" xfId="45897"/>
    <cellStyle name="常规 628" xfId="45898"/>
    <cellStyle name="常规 629" xfId="45899"/>
    <cellStyle name="常规 63" xfId="40236"/>
    <cellStyle name="常规 63 2" xfId="40238"/>
    <cellStyle name="常规 63 3" xfId="27153"/>
    <cellStyle name="常规 63 4" xfId="14566"/>
    <cellStyle name="常规 630" xfId="45900"/>
    <cellStyle name="常规 631" xfId="45901"/>
    <cellStyle name="常规 632" xfId="45902"/>
    <cellStyle name="常规 633" xfId="45903"/>
    <cellStyle name="常规 634" xfId="45904"/>
    <cellStyle name="常规 635" xfId="45905"/>
    <cellStyle name="常规 636" xfId="45906"/>
    <cellStyle name="常规 637" xfId="45907"/>
    <cellStyle name="常规 638" xfId="45908"/>
    <cellStyle name="常规 639" xfId="45909"/>
    <cellStyle name="常规 64" xfId="16470"/>
    <cellStyle name="常规 64 2" xfId="40251"/>
    <cellStyle name="常规 64 2 2" xfId="40358"/>
    <cellStyle name="常规 64 2 2 2" xfId="40359"/>
    <cellStyle name="常规 64 2 3" xfId="40360"/>
    <cellStyle name="常规 64 2 4" xfId="40361"/>
    <cellStyle name="常规 64 3" xfId="7304"/>
    <cellStyle name="常规 64 3 2" xfId="40362"/>
    <cellStyle name="常规 64 4" xfId="40363"/>
    <cellStyle name="常规 64 5" xfId="40364"/>
    <cellStyle name="常规 64 6" xfId="40365"/>
    <cellStyle name="常规 640" xfId="45910"/>
    <cellStyle name="常规 641" xfId="45911"/>
    <cellStyle name="常规 642" xfId="45912"/>
    <cellStyle name="常规 643" xfId="45913"/>
    <cellStyle name="常规 644" xfId="45914"/>
    <cellStyle name="常规 645" xfId="45915"/>
    <cellStyle name="常规 646" xfId="45916"/>
    <cellStyle name="常规 647" xfId="45917"/>
    <cellStyle name="常规 648" xfId="45918"/>
    <cellStyle name="常规 649" xfId="45919"/>
    <cellStyle name="常规 65" xfId="40366"/>
    <cellStyle name="常规 65 2" xfId="40368"/>
    <cellStyle name="常规 650" xfId="45920"/>
    <cellStyle name="常规 651" xfId="45921"/>
    <cellStyle name="常规 652" xfId="45922"/>
    <cellStyle name="常规 653" xfId="45923"/>
    <cellStyle name="常规 654" xfId="45924"/>
    <cellStyle name="常规 655" xfId="45925"/>
    <cellStyle name="常规 656" xfId="45926"/>
    <cellStyle name="常规 657" xfId="45927"/>
    <cellStyle name="常规 658" xfId="45928"/>
    <cellStyle name="常规 659" xfId="45929"/>
    <cellStyle name="常规 66" xfId="40370"/>
    <cellStyle name="常规 66 2" xfId="40372"/>
    <cellStyle name="常规 66 2 2" xfId="36849"/>
    <cellStyle name="常规 66 2 3" xfId="38415"/>
    <cellStyle name="常规 66 3" xfId="40374"/>
    <cellStyle name="常规 66 4" xfId="40376"/>
    <cellStyle name="常规 660" xfId="45930"/>
    <cellStyle name="常规 661" xfId="45931"/>
    <cellStyle name="常规 662" xfId="45932"/>
    <cellStyle name="常规 663" xfId="45933"/>
    <cellStyle name="常规 664" xfId="45934"/>
    <cellStyle name="常规 665" xfId="45935"/>
    <cellStyle name="常规 666" xfId="45936"/>
    <cellStyle name="常规 667" xfId="45937"/>
    <cellStyle name="常规 668" xfId="45938"/>
    <cellStyle name="常规 669" xfId="45939"/>
    <cellStyle name="常规 67" xfId="40377"/>
    <cellStyle name="常规 67 2" xfId="40379"/>
    <cellStyle name="常规 67 2 2" xfId="40381"/>
    <cellStyle name="常规 67 2 3" xfId="40382"/>
    <cellStyle name="常规 67 3" xfId="40383"/>
    <cellStyle name="常规 67 4" xfId="40385"/>
    <cellStyle name="常规 67 5" xfId="40386"/>
    <cellStyle name="常规 670" xfId="45940"/>
    <cellStyle name="常规 671" xfId="45941"/>
    <cellStyle name="常规 672" xfId="45942"/>
    <cellStyle name="常规 673" xfId="45943"/>
    <cellStyle name="常规 674" xfId="45944"/>
    <cellStyle name="常规 675" xfId="45945"/>
    <cellStyle name="常规 676" xfId="45946"/>
    <cellStyle name="常规 677" xfId="45947"/>
    <cellStyle name="常规 678" xfId="45948"/>
    <cellStyle name="常规 679" xfId="45949"/>
    <cellStyle name="常规 68" xfId="40387"/>
    <cellStyle name="常规 68 2" xfId="40389"/>
    <cellStyle name="常规 68 2 2" xfId="40391"/>
    <cellStyle name="常规 68 3" xfId="40392"/>
    <cellStyle name="常规 68 4" xfId="4259"/>
    <cellStyle name="常规 68 5" xfId="40393"/>
    <cellStyle name="常规 680" xfId="45950"/>
    <cellStyle name="常规 681" xfId="45951"/>
    <cellStyle name="常规 682" xfId="45952"/>
    <cellStyle name="常规 683" xfId="45953"/>
    <cellStyle name="常规 684" xfId="45954"/>
    <cellStyle name="常规 685" xfId="45955"/>
    <cellStyle name="常规 686" xfId="45956"/>
    <cellStyle name="常规 687" xfId="45957"/>
    <cellStyle name="常规 688" xfId="45958"/>
    <cellStyle name="常规 689" xfId="45959"/>
    <cellStyle name="常规 69" xfId="40394"/>
    <cellStyle name="常规 69 2" xfId="1742"/>
    <cellStyle name="常规 69 2 2" xfId="40396"/>
    <cellStyle name="常规 69 3" xfId="40397"/>
    <cellStyle name="常规 69 4" xfId="40399"/>
    <cellStyle name="常规 690" xfId="45960"/>
    <cellStyle name="常规 691" xfId="45961"/>
    <cellStyle name="常规 692" xfId="45962"/>
    <cellStyle name="常规 693" xfId="45963"/>
    <cellStyle name="常规 694" xfId="45964"/>
    <cellStyle name="常规 695" xfId="45965"/>
    <cellStyle name="常规 696" xfId="45966"/>
    <cellStyle name="常规 697" xfId="45967"/>
    <cellStyle name="常规 698" xfId="45968"/>
    <cellStyle name="常规 699" xfId="45969"/>
    <cellStyle name="常规 7" xfId="261"/>
    <cellStyle name="常规 7 10" xfId="40401"/>
    <cellStyle name="常规 7 10 2" xfId="40402"/>
    <cellStyle name="常规 7 10 2 2" xfId="40403"/>
    <cellStyle name="常规 7 10 3" xfId="40404"/>
    <cellStyle name="常规 7 11" xfId="40405"/>
    <cellStyle name="常规 7 11 2" xfId="40406"/>
    <cellStyle name="常规 7 11 2 2" xfId="40407"/>
    <cellStyle name="常规 7 11 3" xfId="40408"/>
    <cellStyle name="常规 7 11 4" xfId="40409"/>
    <cellStyle name="常规 7 12" xfId="40410"/>
    <cellStyle name="常规 7 12 2" xfId="40411"/>
    <cellStyle name="常规 7 12 2 2" xfId="40412"/>
    <cellStyle name="常规 7 12 3" xfId="40413"/>
    <cellStyle name="常规 7 13" xfId="40414"/>
    <cellStyle name="常规 7 13 2" xfId="40415"/>
    <cellStyle name="常规 7 13 2 2" xfId="40416"/>
    <cellStyle name="常规 7 13 3" xfId="40417"/>
    <cellStyle name="常规 7 14" xfId="40418"/>
    <cellStyle name="常规 7 14 2" xfId="40419"/>
    <cellStyle name="常规 7 14 2 2" xfId="40420"/>
    <cellStyle name="常规 7 14 3" xfId="40421"/>
    <cellStyle name="常规 7 15" xfId="40422"/>
    <cellStyle name="常规 7 15 2" xfId="40424"/>
    <cellStyle name="常规 7 15 2 2" xfId="40426"/>
    <cellStyle name="常规 7 15 3" xfId="40427"/>
    <cellStyle name="常规 7 16" xfId="40428"/>
    <cellStyle name="常规 7 16 2" xfId="40430"/>
    <cellStyle name="常规 7 16 2 2" xfId="40432"/>
    <cellStyle name="常规 7 16 3" xfId="40433"/>
    <cellStyle name="常规 7 17" xfId="16374"/>
    <cellStyle name="常规 7 17 2" xfId="40434"/>
    <cellStyle name="常规 7 17 2 2" xfId="40436"/>
    <cellStyle name="常规 7 17 3" xfId="40437"/>
    <cellStyle name="常规 7 18" xfId="40438"/>
    <cellStyle name="常规 7 18 2" xfId="40440"/>
    <cellStyle name="常规 7 18 2 2" xfId="40442"/>
    <cellStyle name="常规 7 18 3" xfId="40443"/>
    <cellStyle name="常规 7 19" xfId="9297"/>
    <cellStyle name="常规 7 19 2" xfId="9300"/>
    <cellStyle name="常规 7 19 2 2" xfId="40445"/>
    <cellStyle name="常规 7 19 3" xfId="40446"/>
    <cellStyle name="常规 7 2" xfId="262"/>
    <cellStyle name="常规 7 2 10" xfId="40448"/>
    <cellStyle name="常规 7 2 10 2" xfId="40449"/>
    <cellStyle name="常规 7 2 11" xfId="40450"/>
    <cellStyle name="常规 7 2 11 2" xfId="40451"/>
    <cellStyle name="常规 7 2 12" xfId="38423"/>
    <cellStyle name="常规 7 2 13" xfId="38428"/>
    <cellStyle name="常规 7 2 14" xfId="38431"/>
    <cellStyle name="常规 7 2 15" xfId="38757"/>
    <cellStyle name="常规 7 2 2" xfId="40452"/>
    <cellStyle name="常规 7 2 2 2" xfId="40453"/>
    <cellStyle name="常规 7 2 2 2 2" xfId="40454"/>
    <cellStyle name="常规 7 2 2 2 2 2" xfId="40455"/>
    <cellStyle name="常规 7 2 2 2 2 2 2" xfId="40456"/>
    <cellStyle name="常规 7 2 2 2 2 2 2 2" xfId="40457"/>
    <cellStyle name="常规 7 2 2 2 2 2 3" xfId="40458"/>
    <cellStyle name="常规 7 2 2 2 2 3" xfId="40459"/>
    <cellStyle name="常规 7 2 2 2 2 3 2" xfId="40460"/>
    <cellStyle name="常规 7 2 2 2 2 4" xfId="2126"/>
    <cellStyle name="常规 7 2 2 2 2 4 2" xfId="1995"/>
    <cellStyle name="常规 7 2 2 2 2 5" xfId="5999"/>
    <cellStyle name="常规 7 2 2 2 2 6" xfId="40461"/>
    <cellStyle name="常规 7 2 2 2 3" xfId="40462"/>
    <cellStyle name="常规 7 2 2 2 3 2" xfId="40463"/>
    <cellStyle name="常规 7 2 2 2 3 2 2" xfId="9520"/>
    <cellStyle name="常规 7 2 2 2 3 3" xfId="8332"/>
    <cellStyle name="常规 7 2 2 2 4" xfId="40465"/>
    <cellStyle name="常规 7 2 2 2 4 2" xfId="40466"/>
    <cellStyle name="常规 7 2 2 2 5" xfId="24785"/>
    <cellStyle name="常规 7 2 2 2 5 2" xfId="24788"/>
    <cellStyle name="常规 7 2 2 2 6" xfId="40469"/>
    <cellStyle name="常规 7 2 2 2 7" xfId="40470"/>
    <cellStyle name="常规 7 2 2 3" xfId="40471"/>
    <cellStyle name="常规 7 2 2 3 2" xfId="40472"/>
    <cellStyle name="常规 7 2 2 3 2 2" xfId="40473"/>
    <cellStyle name="常规 7 2 2 3 2 2 2" xfId="40474"/>
    <cellStyle name="常规 7 2 2 3 2 3" xfId="40475"/>
    <cellStyle name="常规 7 2 2 3 3" xfId="40476"/>
    <cellStyle name="常规 7 2 2 3 3 2" xfId="40477"/>
    <cellStyle name="常规 7 2 2 3 4" xfId="40478"/>
    <cellStyle name="常规 7 2 2 3 4 2" xfId="40479"/>
    <cellStyle name="常规 7 2 2 3 5" xfId="2537"/>
    <cellStyle name="常规 7 2 2 3 6" xfId="40480"/>
    <cellStyle name="常规 7 2 2 4" xfId="40481"/>
    <cellStyle name="常规 7 2 2 4 2" xfId="40482"/>
    <cellStyle name="常规 7 2 2 4 2 2" xfId="40483"/>
    <cellStyle name="常规 7 2 2 4 3" xfId="40484"/>
    <cellStyle name="常规 7 2 2 5" xfId="40485"/>
    <cellStyle name="常规 7 2 2 5 2" xfId="2991"/>
    <cellStyle name="常规 7 2 2 6" xfId="40486"/>
    <cellStyle name="常规 7 2 2 6 2" xfId="40487"/>
    <cellStyle name="常规 7 2 2 7" xfId="3497"/>
    <cellStyle name="常规 7 2 2 7 2" xfId="40488"/>
    <cellStyle name="常规 7 2 2 8" xfId="40489"/>
    <cellStyle name="常规 7 2 2 9" xfId="40490"/>
    <cellStyle name="常规 7 2 3" xfId="40491"/>
    <cellStyle name="常规 7 2 3 2" xfId="17224"/>
    <cellStyle name="常规 7 2 3 2 2" xfId="40492"/>
    <cellStyle name="常规 7 2 3 2 2 2" xfId="40493"/>
    <cellStyle name="常规 7 2 3 2 2 2 2" xfId="40494"/>
    <cellStyle name="常规 7 2 3 2 2 3" xfId="23224"/>
    <cellStyle name="常规 7 2 3 2 3" xfId="40495"/>
    <cellStyle name="常规 7 2 3 2 3 2" xfId="40496"/>
    <cellStyle name="常规 7 2 3 2 4" xfId="40497"/>
    <cellStyle name="常规 7 2 3 2 4 2" xfId="40498"/>
    <cellStyle name="常规 7 2 3 2 5" xfId="40499"/>
    <cellStyle name="常规 7 2 3 2 6" xfId="40500"/>
    <cellStyle name="常规 7 2 3 3" xfId="5383"/>
    <cellStyle name="常规 7 2 3 3 2" xfId="40501"/>
    <cellStyle name="常规 7 2 3 3 2 2" xfId="40502"/>
    <cellStyle name="常规 7 2 3 3 3" xfId="40503"/>
    <cellStyle name="常规 7 2 3 4" xfId="40504"/>
    <cellStyle name="常规 7 2 3 4 2" xfId="40505"/>
    <cellStyle name="常规 7 2 3 5" xfId="40506"/>
    <cellStyle name="常规 7 2 3 5 2" xfId="40507"/>
    <cellStyle name="常规 7 2 3 6" xfId="40508"/>
    <cellStyle name="常规 7 2 3 7" xfId="40509"/>
    <cellStyle name="常规 7 2 4" xfId="40510"/>
    <cellStyle name="常规 7 2 5" xfId="40511"/>
    <cellStyle name="常规 7 2 5 2" xfId="40512"/>
    <cellStyle name="常规 7 2 5 2 2" xfId="40513"/>
    <cellStyle name="常规 7 2 5 2 2 2" xfId="40514"/>
    <cellStyle name="常规 7 2 5 2 3" xfId="40515"/>
    <cellStyle name="常规 7 2 5 3" xfId="40516"/>
    <cellStyle name="常规 7 2 5 3 2" xfId="40517"/>
    <cellStyle name="常规 7 2 5 4" xfId="40518"/>
    <cellStyle name="常规 7 2 5 4 2" xfId="40519"/>
    <cellStyle name="常规 7 2 5 5" xfId="40520"/>
    <cellStyle name="常规 7 2 5 6" xfId="40521"/>
    <cellStyle name="常规 7 2 6" xfId="40522"/>
    <cellStyle name="常规 7 2 6 2" xfId="40523"/>
    <cellStyle name="常规 7 2 6 2 2" xfId="40524"/>
    <cellStyle name="常规 7 2 6 3" xfId="40525"/>
    <cellStyle name="常规 7 2 7" xfId="40526"/>
    <cellStyle name="常规 7 2 7 2" xfId="40527"/>
    <cellStyle name="常规 7 2 8" xfId="40528"/>
    <cellStyle name="常规 7 2 8 2" xfId="40529"/>
    <cellStyle name="常规 7 2 9" xfId="40530"/>
    <cellStyle name="常规 7 20" xfId="40423"/>
    <cellStyle name="常规 7 20 2" xfId="40425"/>
    <cellStyle name="常规 7 21" xfId="40429"/>
    <cellStyle name="常规 7 21 2" xfId="40431"/>
    <cellStyle name="常规 7 22" xfId="16373"/>
    <cellStyle name="常规 7 22 2" xfId="40435"/>
    <cellStyle name="常规 7 23" xfId="40439"/>
    <cellStyle name="常规 7 23 2" xfId="40441"/>
    <cellStyle name="常规 7 24" xfId="9296"/>
    <cellStyle name="常规 7 24 2" xfId="9299"/>
    <cellStyle name="常规 7 25" xfId="40531"/>
    <cellStyle name="常规 7 25 2" xfId="40533"/>
    <cellStyle name="常规 7 26" xfId="40534"/>
    <cellStyle name="常规 7 26 2" xfId="40536"/>
    <cellStyle name="常规 7 27" xfId="40537"/>
    <cellStyle name="常规 7 27 2" xfId="40538"/>
    <cellStyle name="常规 7 28" xfId="40539"/>
    <cellStyle name="常规 7 28 2" xfId="40540"/>
    <cellStyle name="常规 7 29" xfId="40541"/>
    <cellStyle name="常规 7 3" xfId="38762"/>
    <cellStyle name="常规 7 3 10" xfId="40542"/>
    <cellStyle name="常规 7 3 11" xfId="40543"/>
    <cellStyle name="常规 7 3 2" xfId="40544"/>
    <cellStyle name="常规 7 3 2 2" xfId="40545"/>
    <cellStyle name="常规 7 3 2 2 2" xfId="40546"/>
    <cellStyle name="常规 7 3 2 2 2 2" xfId="40547"/>
    <cellStyle name="常规 7 3 2 2 2 2 2" xfId="40548"/>
    <cellStyle name="常规 7 3 2 2 2 3" xfId="40549"/>
    <cellStyle name="常规 7 3 2 2 3" xfId="40550"/>
    <cellStyle name="常规 7 3 2 2 3 2" xfId="40551"/>
    <cellStyle name="常规 7 3 2 2 4" xfId="40552"/>
    <cellStyle name="常规 7 3 2 2 4 2" xfId="40553"/>
    <cellStyle name="常规 7 3 2 2 5" xfId="40554"/>
    <cellStyle name="常规 7 3 2 2 6" xfId="40555"/>
    <cellStyle name="常规 7 3 2 2 7" xfId="40556"/>
    <cellStyle name="常规 7 3 2 3" xfId="40557"/>
    <cellStyle name="常规 7 3 2 3 2" xfId="40558"/>
    <cellStyle name="常规 7 3 2 3 2 2" xfId="40559"/>
    <cellStyle name="常规 7 3 2 3 3" xfId="40560"/>
    <cellStyle name="常规 7 3 2 4" xfId="40561"/>
    <cellStyle name="常规 7 3 2 4 2" xfId="40562"/>
    <cellStyle name="常规 7 3 2 5" xfId="40563"/>
    <cellStyle name="常规 7 3 2 5 2" xfId="40564"/>
    <cellStyle name="常规 7 3 2 6" xfId="40565"/>
    <cellStyle name="常规 7 3 2 7" xfId="40566"/>
    <cellStyle name="常规 7 3 2 8" xfId="40567"/>
    <cellStyle name="常规 7 3 3" xfId="40568"/>
    <cellStyle name="常规 7 3 3 2" xfId="40569"/>
    <cellStyle name="常规 7 3 3 2 2" xfId="40570"/>
    <cellStyle name="常规 7 3 3 2 2 2" xfId="40571"/>
    <cellStyle name="常规 7 3 3 2 3" xfId="40572"/>
    <cellStyle name="常规 7 3 3 3" xfId="40573"/>
    <cellStyle name="常规 7 3 3 3 2" xfId="40574"/>
    <cellStyle name="常规 7 3 3 4" xfId="40575"/>
    <cellStyle name="常规 7 3 3 4 2" xfId="40576"/>
    <cellStyle name="常规 7 3 3 5" xfId="40577"/>
    <cellStyle name="常规 7 3 3 6" xfId="40578"/>
    <cellStyle name="常规 7 3 3 7" xfId="40579"/>
    <cellStyle name="常规 7 3 4" xfId="40580"/>
    <cellStyle name="常规 7 3 4 2" xfId="20065"/>
    <cellStyle name="常规 7 3 4 2 2" xfId="2223"/>
    <cellStyle name="常规 7 3 4 3" xfId="40581"/>
    <cellStyle name="常规 7 3 5" xfId="40582"/>
    <cellStyle name="常规 7 3 5 2" xfId="40583"/>
    <cellStyle name="常规 7 3 6" xfId="40584"/>
    <cellStyle name="常规 7 3 6 2" xfId="40585"/>
    <cellStyle name="常规 7 3 7" xfId="40586"/>
    <cellStyle name="常规 7 3 8" xfId="40587"/>
    <cellStyle name="常规 7 3 9" xfId="40588"/>
    <cellStyle name="常规 7 30" xfId="40532"/>
    <cellStyle name="常规 7 31" xfId="40535"/>
    <cellStyle name="常规 7 32" xfId="40400"/>
    <cellStyle name="常规 7 33" xfId="483"/>
    <cellStyle name="常规 7 4" xfId="38767"/>
    <cellStyle name="常规 7 4 2" xfId="40589"/>
    <cellStyle name="常规 7 4 2 2" xfId="40590"/>
    <cellStyle name="常规 7 4 2 2 2" xfId="40591"/>
    <cellStyle name="常规 7 4 2 2 2 2" xfId="40592"/>
    <cellStyle name="常规 7 4 2 2 3" xfId="40593"/>
    <cellStyle name="常规 7 4 2 3" xfId="40594"/>
    <cellStyle name="常规 7 4 2 3 2" xfId="40595"/>
    <cellStyle name="常规 7 4 2 4" xfId="10630"/>
    <cellStyle name="常规 7 4 2 4 2" xfId="40596"/>
    <cellStyle name="常规 7 4 2 5" xfId="40597"/>
    <cellStyle name="常规 7 4 2 6" xfId="40598"/>
    <cellStyle name="常规 7 4 2 7" xfId="40599"/>
    <cellStyle name="常规 7 4 3" xfId="40601"/>
    <cellStyle name="常规 7 4 3 2" xfId="40602"/>
    <cellStyle name="常规 7 4 3 2 2" xfId="40603"/>
    <cellStyle name="常规 7 4 3 3" xfId="40604"/>
    <cellStyle name="常规 7 4 4" xfId="40605"/>
    <cellStyle name="常规 7 4 4 2" xfId="40606"/>
    <cellStyle name="常规 7 4 5" xfId="40607"/>
    <cellStyle name="常规 7 4 5 2" xfId="40608"/>
    <cellStyle name="常规 7 4 6" xfId="40609"/>
    <cellStyle name="常规 7 4 7" xfId="40610"/>
    <cellStyle name="常规 7 4 8" xfId="40611"/>
    <cellStyle name="常规 7 4 9" xfId="40612"/>
    <cellStyle name="常规 7 5" xfId="38787"/>
    <cellStyle name="常规 7 5 2" xfId="40613"/>
    <cellStyle name="常规 7 5 2 2" xfId="40614"/>
    <cellStyle name="常规 7 5 3" xfId="40615"/>
    <cellStyle name="常规 7 5 4" xfId="40616"/>
    <cellStyle name="常规 7 6" xfId="38792"/>
    <cellStyle name="常规 7 6 2" xfId="3909"/>
    <cellStyle name="常规 7 6 2 2" xfId="5240"/>
    <cellStyle name="常规 7 6 2 2 2" xfId="3011"/>
    <cellStyle name="常规 7 6 2 3" xfId="40617"/>
    <cellStyle name="常规 7 6 3" xfId="40618"/>
    <cellStyle name="常规 7 6 3 2" xfId="40619"/>
    <cellStyle name="常规 7 6 4" xfId="40620"/>
    <cellStyle name="常规 7 6 4 2" xfId="40621"/>
    <cellStyle name="常规 7 6 5" xfId="40622"/>
    <cellStyle name="常规 7 6 6" xfId="40623"/>
    <cellStyle name="常规 7 7" xfId="38797"/>
    <cellStyle name="常规 7 7 2" xfId="40624"/>
    <cellStyle name="常规 7 7 2 2" xfId="40625"/>
    <cellStyle name="常规 7 7 3" xfId="40626"/>
    <cellStyle name="常规 7 8" xfId="38802"/>
    <cellStyle name="常规 7 8 2" xfId="40627"/>
    <cellStyle name="常规 7 8 2 2" xfId="40628"/>
    <cellStyle name="常规 7 8 3" xfId="39591"/>
    <cellStyle name="常规 7 9" xfId="38807"/>
    <cellStyle name="常规 7 9 2" xfId="40629"/>
    <cellStyle name="常规 7 9 2 2" xfId="40630"/>
    <cellStyle name="常规 7 9 3" xfId="40631"/>
    <cellStyle name="常规 7 98" xfId="46071"/>
    <cellStyle name="常规 7_08威华股份预填" xfId="40632"/>
    <cellStyle name="常规 70" xfId="40367"/>
    <cellStyle name="常规 70 2" xfId="40369"/>
    <cellStyle name="常规 70 2 2" xfId="36472"/>
    <cellStyle name="常规 70 3" xfId="40633"/>
    <cellStyle name="常规 70 4" xfId="40634"/>
    <cellStyle name="常规 700" xfId="45970"/>
    <cellStyle name="常规 701" xfId="45971"/>
    <cellStyle name="常规 702" xfId="45972"/>
    <cellStyle name="常规 703" xfId="45973"/>
    <cellStyle name="常规 704" xfId="45974"/>
    <cellStyle name="常规 705" xfId="45975"/>
    <cellStyle name="常规 706" xfId="45976"/>
    <cellStyle name="常规 707" xfId="45977"/>
    <cellStyle name="常规 708" xfId="45978"/>
    <cellStyle name="常规 709" xfId="45979"/>
    <cellStyle name="常规 71" xfId="40371"/>
    <cellStyle name="常规 71 2" xfId="40373"/>
    <cellStyle name="常规 71 3" xfId="40375"/>
    <cellStyle name="常规 710" xfId="45980"/>
    <cellStyle name="常规 711" xfId="45981"/>
    <cellStyle name="常规 712" xfId="45982"/>
    <cellStyle name="常规 713" xfId="45983"/>
    <cellStyle name="常规 714" xfId="45984"/>
    <cellStyle name="常规 715" xfId="45985"/>
    <cellStyle name="常规 716" xfId="45986"/>
    <cellStyle name="常规 717" xfId="45987"/>
    <cellStyle name="常规 718" xfId="45988"/>
    <cellStyle name="常规 719" xfId="45989"/>
    <cellStyle name="常规 72" xfId="40378"/>
    <cellStyle name="常规 72 2" xfId="40380"/>
    <cellStyle name="常规 72 3" xfId="40384"/>
    <cellStyle name="常规 720" xfId="45990"/>
    <cellStyle name="常规 721" xfId="45991"/>
    <cellStyle name="常规 722" xfId="45992"/>
    <cellStyle name="常规 723" xfId="45993"/>
    <cellStyle name="常规 724" xfId="45994"/>
    <cellStyle name="常规 725" xfId="45995"/>
    <cellStyle name="常规 726" xfId="45996"/>
    <cellStyle name="常规 727" xfId="45997"/>
    <cellStyle name="常规 728" xfId="45998"/>
    <cellStyle name="常规 729" xfId="45999"/>
    <cellStyle name="常规 73" xfId="40388"/>
    <cellStyle name="常规 73 2" xfId="40390"/>
    <cellStyle name="常规 730" xfId="46000"/>
    <cellStyle name="常规 731" xfId="46001"/>
    <cellStyle name="常规 732" xfId="46002"/>
    <cellStyle name="常规 733" xfId="46003"/>
    <cellStyle name="常规 734" xfId="46005"/>
    <cellStyle name="常规 735" xfId="46006"/>
    <cellStyle name="常规 736" xfId="46014"/>
    <cellStyle name="常规 737" xfId="46063"/>
    <cellStyle name="常规 738" xfId="469"/>
    <cellStyle name="常规 74" xfId="40395"/>
    <cellStyle name="常规 74 2" xfId="1743"/>
    <cellStyle name="常规 74 3" xfId="40398"/>
    <cellStyle name="常规 75" xfId="40635"/>
    <cellStyle name="常规 75 2" xfId="40637"/>
    <cellStyle name="常规 75 3" xfId="40638"/>
    <cellStyle name="常规 76" xfId="40639"/>
    <cellStyle name="常规 76 2" xfId="40641"/>
    <cellStyle name="常规 77" xfId="13194"/>
    <cellStyle name="常规 77 2" xfId="13200"/>
    <cellStyle name="常规 78" xfId="40642"/>
    <cellStyle name="常规 78 2" xfId="40644"/>
    <cellStyle name="常规 79" xfId="40645"/>
    <cellStyle name="常规 8" xfId="263"/>
    <cellStyle name="常规 8 10" xfId="40648"/>
    <cellStyle name="常规 8 10 2" xfId="40649"/>
    <cellStyle name="常规 8 10 2 2" xfId="40650"/>
    <cellStyle name="常规 8 10 3" xfId="40651"/>
    <cellStyle name="常规 8 11" xfId="19894"/>
    <cellStyle name="常规 8 11 2" xfId="19898"/>
    <cellStyle name="常规 8 11 2 2" xfId="40652"/>
    <cellStyle name="常规 8 11 3" xfId="40653"/>
    <cellStyle name="常规 8 12" xfId="19903"/>
    <cellStyle name="常规 8 12 2" xfId="19907"/>
    <cellStyle name="常规 8 12 2 2" xfId="40654"/>
    <cellStyle name="常规 8 12 3" xfId="40655"/>
    <cellStyle name="常规 8 13" xfId="19913"/>
    <cellStyle name="常规 8 13 2" xfId="40656"/>
    <cellStyle name="常规 8 13 2 2" xfId="40657"/>
    <cellStyle name="常规 8 13 3" xfId="40658"/>
    <cellStyle name="常规 8 14" xfId="40659"/>
    <cellStyle name="常规 8 14 2" xfId="40660"/>
    <cellStyle name="常规 8 14 2 2" xfId="40661"/>
    <cellStyle name="常规 8 14 3" xfId="40662"/>
    <cellStyle name="常规 8 15" xfId="40663"/>
    <cellStyle name="常规 8 15 2" xfId="40665"/>
    <cellStyle name="常规 8 15 2 2" xfId="40667"/>
    <cellStyle name="常规 8 15 3" xfId="40668"/>
    <cellStyle name="常规 8 16" xfId="40669"/>
    <cellStyle name="常规 8 16 2" xfId="40671"/>
    <cellStyle name="常规 8 16 2 2" xfId="40673"/>
    <cellStyle name="常规 8 16 3" xfId="40674"/>
    <cellStyle name="常规 8 17" xfId="40675"/>
    <cellStyle name="常规 8 17 2" xfId="40677"/>
    <cellStyle name="常规 8 17 2 2" xfId="40679"/>
    <cellStyle name="常规 8 17 3" xfId="40680"/>
    <cellStyle name="常规 8 18" xfId="40681"/>
    <cellStyle name="常规 8 18 2" xfId="40683"/>
    <cellStyle name="常规 8 18 2 2" xfId="40685"/>
    <cellStyle name="常规 8 18 3" xfId="20267"/>
    <cellStyle name="常规 8 19" xfId="40687"/>
    <cellStyle name="常规 8 19 2" xfId="40689"/>
    <cellStyle name="常规 8 19 2 2" xfId="40691"/>
    <cellStyle name="常规 8 19 3" xfId="40692"/>
    <cellStyle name="常规 8 2" xfId="39245"/>
    <cellStyle name="常规 8 2 10" xfId="40693"/>
    <cellStyle name="常规 8 2 10 2" xfId="40694"/>
    <cellStyle name="常规 8 2 11" xfId="11305"/>
    <cellStyle name="常规 8 2 11 2" xfId="40695"/>
    <cellStyle name="常规 8 2 12" xfId="11332"/>
    <cellStyle name="常规 8 2 126" xfId="40696"/>
    <cellStyle name="常规 8 2 2" xfId="40697"/>
    <cellStyle name="常规 8 2 2 2" xfId="40698"/>
    <cellStyle name="常规 8 2 2 2 2" xfId="40699"/>
    <cellStyle name="常规 8 2 2 2 3" xfId="26591"/>
    <cellStyle name="常规 8 2 2 3" xfId="40700"/>
    <cellStyle name="常规 8 2 2 3 2" xfId="40701"/>
    <cellStyle name="常规 8 2 2 4" xfId="40702"/>
    <cellStyle name="常规 8 2 2 4 2" xfId="40703"/>
    <cellStyle name="常规 8 2 2 5" xfId="40704"/>
    <cellStyle name="常规 8 2 2 5 2" xfId="40705"/>
    <cellStyle name="常规 8 2 2 6" xfId="40706"/>
    <cellStyle name="常规 8 2 2 6 2" xfId="40707"/>
    <cellStyle name="常规 8 2 2 7" xfId="31526"/>
    <cellStyle name="常规 8 2 2 7 2" xfId="40708"/>
    <cellStyle name="常规 8 2 2 8" xfId="8490"/>
    <cellStyle name="常规 8 2 3" xfId="40709"/>
    <cellStyle name="常规 8 2 3 2" xfId="34985"/>
    <cellStyle name="常规 8 2 3 2 2" xfId="40710"/>
    <cellStyle name="常规 8 2 3 3" xfId="34988"/>
    <cellStyle name="常规 8 2 3 4" xfId="40711"/>
    <cellStyle name="常规 8 2 4" xfId="40712"/>
    <cellStyle name="常规 8 2 4 2" xfId="40713"/>
    <cellStyle name="常规 8 2 5" xfId="40714"/>
    <cellStyle name="常规 8 2 6" xfId="40715"/>
    <cellStyle name="常规 8 2 7" xfId="40716"/>
    <cellStyle name="常规 8 2 8" xfId="40717"/>
    <cellStyle name="常规 8 2 9" xfId="40718"/>
    <cellStyle name="常规 8 20" xfId="40664"/>
    <cellStyle name="常规 8 20 2" xfId="40666"/>
    <cellStyle name="常规 8 21" xfId="40670"/>
    <cellStyle name="常规 8 21 2" xfId="40672"/>
    <cellStyle name="常规 8 22" xfId="40676"/>
    <cellStyle name="常规 8 22 2" xfId="40678"/>
    <cellStyle name="常规 8 23" xfId="40682"/>
    <cellStyle name="常规 8 23 2" xfId="40684"/>
    <cellStyle name="常规 8 24" xfId="40688"/>
    <cellStyle name="常规 8 24 2" xfId="40690"/>
    <cellStyle name="常规 8 25" xfId="40719"/>
    <cellStyle name="常规 8 25 2" xfId="40721"/>
    <cellStyle name="常规 8 26" xfId="40722"/>
    <cellStyle name="常规 8 26 2" xfId="40724"/>
    <cellStyle name="常规 8 27" xfId="40725"/>
    <cellStyle name="常规 8 27 2" xfId="40726"/>
    <cellStyle name="常规 8 28" xfId="40727"/>
    <cellStyle name="常规 8 28 2" xfId="40728"/>
    <cellStyle name="常规 8 29" xfId="40729"/>
    <cellStyle name="常规 8 3" xfId="39250"/>
    <cellStyle name="常规 8 3 2" xfId="40730"/>
    <cellStyle name="常规 8 3 2 2" xfId="40731"/>
    <cellStyle name="常规 8 3 2 3" xfId="40732"/>
    <cellStyle name="常规 8 3 3" xfId="40733"/>
    <cellStyle name="常规 8 3 3 2" xfId="40734"/>
    <cellStyle name="常规 8 3 4" xfId="40735"/>
    <cellStyle name="常规 8 3 4 2" xfId="40736"/>
    <cellStyle name="常规 8 3 5" xfId="40737"/>
    <cellStyle name="常规 8 30" xfId="40720"/>
    <cellStyle name="常规 8 31" xfId="40723"/>
    <cellStyle name="常规 8 32" xfId="40647"/>
    <cellStyle name="常规 8 33" xfId="520"/>
    <cellStyle name="常规 8 4" xfId="39255"/>
    <cellStyle name="常规 8 4 2" xfId="40738"/>
    <cellStyle name="常规 8 4 2 2" xfId="40739"/>
    <cellStyle name="常规 8 4 3" xfId="40740"/>
    <cellStyle name="常规 8 4 4" xfId="40741"/>
    <cellStyle name="常规 8 4 5" xfId="46072"/>
    <cellStyle name="常规 8 5" xfId="6596"/>
    <cellStyle name="常规 8 5 2" xfId="40742"/>
    <cellStyle name="常规 8 5 2 2" xfId="40743"/>
    <cellStyle name="常规 8 5 3" xfId="40744"/>
    <cellStyle name="常规 8 5 4" xfId="40745"/>
    <cellStyle name="常规 8 6" xfId="39268"/>
    <cellStyle name="常规 8 6 2" xfId="40746"/>
    <cellStyle name="常规 8 6 2 2" xfId="40747"/>
    <cellStyle name="常规 8 6 3" xfId="40748"/>
    <cellStyle name="常规 8 6 4" xfId="40749"/>
    <cellStyle name="常规 8 7" xfId="39273"/>
    <cellStyle name="常规 8 7 2" xfId="40750"/>
    <cellStyle name="常规 8 7 2 2" xfId="40751"/>
    <cellStyle name="常规 8 7 3" xfId="40752"/>
    <cellStyle name="常规 8 7 4" xfId="40753"/>
    <cellStyle name="常规 8 8" xfId="39278"/>
    <cellStyle name="常规 8 8 2" xfId="40754"/>
    <cellStyle name="常规 8 8 2 2" xfId="40755"/>
    <cellStyle name="常规 8 8 3" xfId="40756"/>
    <cellStyle name="常规 8 8 4" xfId="16661"/>
    <cellStyle name="常规 8 9" xfId="39283"/>
    <cellStyle name="常规 8 9 2" xfId="40757"/>
    <cellStyle name="常规 8 9 2 2" xfId="40758"/>
    <cellStyle name="常规 8 9 3" xfId="40759"/>
    <cellStyle name="常规 8 9 4" xfId="16666"/>
    <cellStyle name="常规 8_08威华股份预填" xfId="40760"/>
    <cellStyle name="常规 80" xfId="40636"/>
    <cellStyle name="常规 81" xfId="40640"/>
    <cellStyle name="常规 82" xfId="13193"/>
    <cellStyle name="常规 83" xfId="40643"/>
    <cellStyle name="常规 84" xfId="40646"/>
    <cellStyle name="常规 85" xfId="40761"/>
    <cellStyle name="常规 86" xfId="40763"/>
    <cellStyle name="常规 87" xfId="40765"/>
    <cellStyle name="常规 88" xfId="40767"/>
    <cellStyle name="常规 89" xfId="40769"/>
    <cellStyle name="常规 9" xfId="264"/>
    <cellStyle name="常规 9 10" xfId="40772"/>
    <cellStyle name="常规 9 10 2" xfId="40773"/>
    <cellStyle name="常规 9 10 2 2" xfId="40774"/>
    <cellStyle name="常规 9 10 3" xfId="40775"/>
    <cellStyle name="常规 9 11" xfId="40776"/>
    <cellStyle name="常规 9 11 2" xfId="40777"/>
    <cellStyle name="常规 9 11 2 2" xfId="40778"/>
    <cellStyle name="常规 9 11 3" xfId="40779"/>
    <cellStyle name="常规 9 12" xfId="40780"/>
    <cellStyle name="常规 9 12 2" xfId="40781"/>
    <cellStyle name="常规 9 12 2 2" xfId="40783"/>
    <cellStyle name="常规 9 12 3" xfId="40785"/>
    <cellStyle name="常规 9 13" xfId="40787"/>
    <cellStyle name="常规 9 13 2" xfId="40788"/>
    <cellStyle name="常规 9 13 2 2" xfId="40790"/>
    <cellStyle name="常规 9 13 3" xfId="40792"/>
    <cellStyle name="常规 9 14" xfId="40794"/>
    <cellStyle name="常规 9 14 2" xfId="40795"/>
    <cellStyle name="常规 9 14 2 2" xfId="40797"/>
    <cellStyle name="常规 9 14 3" xfId="40798"/>
    <cellStyle name="常规 9 15" xfId="6486"/>
    <cellStyle name="常规 9 15 2" xfId="40800"/>
    <cellStyle name="常规 9 15 2 2" xfId="40803"/>
    <cellStyle name="常规 9 15 3" xfId="40805"/>
    <cellStyle name="常规 9 16" xfId="40807"/>
    <cellStyle name="常规 9 16 2" xfId="40809"/>
    <cellStyle name="常规 9 16 2 2" xfId="40811"/>
    <cellStyle name="常规 9 16 3" xfId="40812"/>
    <cellStyle name="常规 9 16 4" xfId="46073"/>
    <cellStyle name="常规 9 17" xfId="40813"/>
    <cellStyle name="常规 9 17 2" xfId="40815"/>
    <cellStyle name="常规 9 17 2 2" xfId="40817"/>
    <cellStyle name="常规 9 17 3" xfId="40818"/>
    <cellStyle name="常规 9 18" xfId="40819"/>
    <cellStyle name="常规 9 18 2" xfId="40821"/>
    <cellStyle name="常规 9 18 2 2" xfId="40823"/>
    <cellStyle name="常规 9 18 3" xfId="40824"/>
    <cellStyle name="常规 9 19" xfId="40825"/>
    <cellStyle name="常规 9 19 2" xfId="40827"/>
    <cellStyle name="常规 9 19 2 2" xfId="40828"/>
    <cellStyle name="常规 9 19 3" xfId="40829"/>
    <cellStyle name="常规 9 2" xfId="39926"/>
    <cellStyle name="常规 9 2 2" xfId="40830"/>
    <cellStyle name="常规 9 2 2 2" xfId="40831"/>
    <cellStyle name="常规 9 2 2 2 2" xfId="40832"/>
    <cellStyle name="常规 9 2 2 3" xfId="40833"/>
    <cellStyle name="常规 9 2 3" xfId="40834"/>
    <cellStyle name="常规 9 2 3 2" xfId="40835"/>
    <cellStyle name="常规 9 2 3 2 2" xfId="40836"/>
    <cellStyle name="常规 9 2 3 3" xfId="40837"/>
    <cellStyle name="常规 9 2 4" xfId="40838"/>
    <cellStyle name="常规 9 2 5" xfId="40839"/>
    <cellStyle name="常规 9 20" xfId="6485"/>
    <cellStyle name="常规 9 20 2" xfId="40801"/>
    <cellStyle name="常规 9 21" xfId="40808"/>
    <cellStyle name="常规 9 21 2" xfId="40810"/>
    <cellStyle name="常规 9 22" xfId="40814"/>
    <cellStyle name="常规 9 22 2" xfId="40816"/>
    <cellStyle name="常规 9 23" xfId="40820"/>
    <cellStyle name="常规 9 23 2" xfId="40822"/>
    <cellStyle name="常规 9 24" xfId="40826"/>
    <cellStyle name="常规 9 25" xfId="14392"/>
    <cellStyle name="常规 9 26" xfId="33620"/>
    <cellStyle name="常规 9 27" xfId="33596"/>
    <cellStyle name="常规 9 28" xfId="21199"/>
    <cellStyle name="常规 9 29" xfId="23779"/>
    <cellStyle name="常规 9 3" xfId="39931"/>
    <cellStyle name="常规 9 3 2" xfId="40840"/>
    <cellStyle name="常规 9 3 2 2" xfId="40841"/>
    <cellStyle name="常规 9 3 3" xfId="40842"/>
    <cellStyle name="常规 9 3 4" xfId="40843"/>
    <cellStyle name="常规 9 3 5" xfId="40844"/>
    <cellStyle name="常规 9 30" xfId="14391"/>
    <cellStyle name="常规 9 31" xfId="40771"/>
    <cellStyle name="常规 9 32" xfId="510"/>
    <cellStyle name="常规 9 4" xfId="39936"/>
    <cellStyle name="常规 9 4 2" xfId="8037"/>
    <cellStyle name="常规 9 4 2 2" xfId="40845"/>
    <cellStyle name="常规 9 4 3" xfId="40846"/>
    <cellStyle name="常规 9 5" xfId="40037"/>
    <cellStyle name="常规 9 5 2" xfId="40847"/>
    <cellStyle name="常规 9 5 2 2" xfId="40848"/>
    <cellStyle name="常规 9 5 3" xfId="17984"/>
    <cellStyle name="常规 9 6" xfId="40041"/>
    <cellStyle name="常规 9 6 2" xfId="40849"/>
    <cellStyle name="常规 9 6 2 2" xfId="40850"/>
    <cellStyle name="常规 9 6 3" xfId="40851"/>
    <cellStyle name="常规 9 7" xfId="34560"/>
    <cellStyle name="常规 9 7 2" xfId="9808"/>
    <cellStyle name="常规 9 7 2 2" xfId="40852"/>
    <cellStyle name="常规 9 7 3" xfId="30309"/>
    <cellStyle name="常规 9 8" xfId="40045"/>
    <cellStyle name="常规 9 8 2" xfId="40853"/>
    <cellStyle name="常规 9 8 2 2" xfId="40854"/>
    <cellStyle name="常规 9 8 3" xfId="40855"/>
    <cellStyle name="常规 9 9" xfId="40049"/>
    <cellStyle name="常规 9 9 2" xfId="40856"/>
    <cellStyle name="常规 9 9 2 2" xfId="37806"/>
    <cellStyle name="常规 9 9 3" xfId="40857"/>
    <cellStyle name="常规 90" xfId="40762"/>
    <cellStyle name="常规 91" xfId="40764"/>
    <cellStyle name="常规 91 12" xfId="40858"/>
    <cellStyle name="常规 91 2" xfId="40859"/>
    <cellStyle name="常规 91 3" xfId="40860"/>
    <cellStyle name="常规 92" xfId="40766"/>
    <cellStyle name="常规 93" xfId="40768"/>
    <cellStyle name="常规 94" xfId="40770"/>
    <cellStyle name="常规 95" xfId="40861"/>
    <cellStyle name="常规 96" xfId="40862"/>
    <cellStyle name="常规 97" xfId="40863"/>
    <cellStyle name="常规 98" xfId="40864"/>
    <cellStyle name="常规 99" xfId="40865"/>
    <cellStyle name="常规（缩格）" xfId="40866"/>
    <cellStyle name="常规（缩格） 2" xfId="40867"/>
    <cellStyle name="常规_报表（新准则）_2010年度报表样表" xfId="46164"/>
    <cellStyle name="年月日" xfId="42241"/>
    <cellStyle name="年月日 2" xfId="42242"/>
    <cellStyle name="强调 1" xfId="44403"/>
    <cellStyle name="强调 2" xfId="44404"/>
    <cellStyle name="强调 3" xfId="44405"/>
    <cellStyle name="强调文字颜色 1 10" xfId="44406"/>
    <cellStyle name="强调文字颜色 1 10 2" xfId="44407"/>
    <cellStyle name="强调文字颜色 1 11" xfId="44408"/>
    <cellStyle name="强调文字颜色 1 11 2" xfId="44409"/>
    <cellStyle name="强调文字颜色 1 12" xfId="44410"/>
    <cellStyle name="强调文字颜色 1 13" xfId="44411"/>
    <cellStyle name="强调文字颜色 1 14" xfId="15568"/>
    <cellStyle name="强调文字颜色 1 2" xfId="317"/>
    <cellStyle name="强调文字颜色 1 2 10" xfId="44412"/>
    <cellStyle name="强调文字颜色 1 2 2" xfId="44413"/>
    <cellStyle name="强调文字颜色 1 2 2 2" xfId="44414"/>
    <cellStyle name="强调文字颜色 1 2 2 2 2" xfId="44415"/>
    <cellStyle name="强调文字颜色 1 2 2 2 3" xfId="44416"/>
    <cellStyle name="强调文字颜色 1 2 2 3" xfId="44417"/>
    <cellStyle name="强调文字颜色 1 2 2 3 2" xfId="44418"/>
    <cellStyle name="强调文字颜色 1 2 2 3 3" xfId="44419"/>
    <cellStyle name="强调文字颜色 1 2 2 4" xfId="44420"/>
    <cellStyle name="强调文字颜色 1 2 2 5" xfId="44421"/>
    <cellStyle name="强调文字颜色 1 2 3" xfId="44422"/>
    <cellStyle name="强调文字颜色 1 2 3 2" xfId="44423"/>
    <cellStyle name="强调文字颜色 1 2 3 3" xfId="44424"/>
    <cellStyle name="强调文字颜色 1 2 4" xfId="44425"/>
    <cellStyle name="强调文字颜色 1 2 4 2" xfId="44426"/>
    <cellStyle name="强调文字颜色 1 2 4 3" xfId="44427"/>
    <cellStyle name="强调文字颜色 1 2 5" xfId="17850"/>
    <cellStyle name="强调文字颜色 1 2 5 2" xfId="44428"/>
    <cellStyle name="强调文字颜色 1 2 6" xfId="44429"/>
    <cellStyle name="强调文字颜色 1 2 6 2" xfId="44430"/>
    <cellStyle name="强调文字颜色 1 2 7" xfId="44431"/>
    <cellStyle name="强调文字颜色 1 2 7 2" xfId="44432"/>
    <cellStyle name="强调文字颜色 1 2 8" xfId="44433"/>
    <cellStyle name="强调文字颜色 1 2 9" xfId="44434"/>
    <cellStyle name="强调文字颜色 1 3" xfId="318"/>
    <cellStyle name="强调文字颜色 1 3 2" xfId="44435"/>
    <cellStyle name="强调文字颜色 1 3 2 2" xfId="44436"/>
    <cellStyle name="强调文字颜色 1 3 2 3" xfId="44437"/>
    <cellStyle name="强调文字颜色 1 3 3" xfId="44438"/>
    <cellStyle name="强调文字颜色 1 3 4" xfId="44439"/>
    <cellStyle name="强调文字颜色 1 3 5" xfId="44440"/>
    <cellStyle name="强调文字颜色 1 3 6" xfId="27132"/>
    <cellStyle name="强调文字颜色 1 4" xfId="319"/>
    <cellStyle name="强调文字颜色 1 4 2" xfId="44441"/>
    <cellStyle name="强调文字颜色 1 4 2 2" xfId="44442"/>
    <cellStyle name="强调文字颜色 1 4 3" xfId="44443"/>
    <cellStyle name="强调文字颜色 1 4 4" xfId="44444"/>
    <cellStyle name="强调文字颜色 1 4 5" xfId="27134"/>
    <cellStyle name="强调文字颜色 1 5" xfId="320"/>
    <cellStyle name="强调文字颜色 1 5 2" xfId="44446"/>
    <cellStyle name="强调文字颜色 1 5 2 2" xfId="44447"/>
    <cellStyle name="强调文字颜色 1 5 3" xfId="44448"/>
    <cellStyle name="强调文字颜色 1 5 4" xfId="44445"/>
    <cellStyle name="强调文字颜色 1 6" xfId="321"/>
    <cellStyle name="强调文字颜色 1 6 2" xfId="44450"/>
    <cellStyle name="强调文字颜色 1 6 3" xfId="44449"/>
    <cellStyle name="强调文字颜色 1 7" xfId="44452"/>
    <cellStyle name="强调文字颜色 1 7 2" xfId="44453"/>
    <cellStyle name="强调文字颜色 1 8" xfId="44454"/>
    <cellStyle name="强调文字颜色 1 8 2" xfId="5180"/>
    <cellStyle name="强调文字颜色 1 9" xfId="44455"/>
    <cellStyle name="强调文字颜色 1 9 2" xfId="44456"/>
    <cellStyle name="强调文字颜色 2 10" xfId="44457"/>
    <cellStyle name="强调文字颜色 2 10 2" xfId="44458"/>
    <cellStyle name="强调文字颜色 2 11" xfId="44459"/>
    <cellStyle name="强调文字颜色 2 11 2" xfId="44460"/>
    <cellStyle name="强调文字颜色 2 12" xfId="44461"/>
    <cellStyle name="强调文字颜色 2 13" xfId="44462"/>
    <cellStyle name="强调文字颜色 2 14" xfId="44463"/>
    <cellStyle name="强调文字颜色 2 2" xfId="322"/>
    <cellStyle name="强调文字颜色 2 2 10" xfId="44464"/>
    <cellStyle name="强调文字颜色 2 2 2" xfId="44465"/>
    <cellStyle name="强调文字颜色 2 2 2 2" xfId="44466"/>
    <cellStyle name="强调文字颜色 2 2 2 2 2" xfId="44467"/>
    <cellStyle name="强调文字颜色 2 2 2 2 3" xfId="44468"/>
    <cellStyle name="强调文字颜色 2 2 2 3" xfId="44469"/>
    <cellStyle name="强调文字颜色 2 2 2 3 2" xfId="44470"/>
    <cellStyle name="强调文字颜色 2 2 2 3 3" xfId="44471"/>
    <cellStyle name="强调文字颜色 2 2 2 4" xfId="44472"/>
    <cellStyle name="强调文字颜色 2 2 2 5" xfId="44473"/>
    <cellStyle name="强调文字颜色 2 2 3" xfId="44474"/>
    <cellStyle name="强调文字颜色 2 2 3 2" xfId="44475"/>
    <cellStyle name="强调文字颜色 2 2 3 3" xfId="44476"/>
    <cellStyle name="强调文字颜色 2 2 4" xfId="44477"/>
    <cellStyle name="强调文字颜色 2 2 4 2" xfId="44478"/>
    <cellStyle name="强调文字颜色 2 2 4 3" xfId="44479"/>
    <cellStyle name="强调文字颜色 2 2 5" xfId="44480"/>
    <cellStyle name="强调文字颜色 2 2 5 2" xfId="15042"/>
    <cellStyle name="强调文字颜色 2 2 6" xfId="44481"/>
    <cellStyle name="强调文字颜色 2 2 6 2" xfId="44482"/>
    <cellStyle name="强调文字颜色 2 2 7" xfId="44483"/>
    <cellStyle name="强调文字颜色 2 2 7 2" xfId="44484"/>
    <cellStyle name="强调文字颜色 2 2 8" xfId="44485"/>
    <cellStyle name="强调文字颜色 2 2 9" xfId="44486"/>
    <cellStyle name="强调文字颜色 2 3" xfId="323"/>
    <cellStyle name="强调文字颜色 2 3 2" xfId="44488"/>
    <cellStyle name="强调文字颜色 2 3 2 2" xfId="24372"/>
    <cellStyle name="强调文字颜色 2 3 2 3" xfId="44489"/>
    <cellStyle name="强调文字颜色 2 3 3" xfId="44490"/>
    <cellStyle name="强调文字颜色 2 3 4" xfId="44491"/>
    <cellStyle name="强调文字颜色 2 3 5" xfId="44492"/>
    <cellStyle name="强调文字颜色 2 3 6" xfId="44487"/>
    <cellStyle name="强调文字颜色 2 4" xfId="324"/>
    <cellStyle name="强调文字颜色 2 4 2" xfId="42701"/>
    <cellStyle name="强调文字颜色 2 4 2 2" xfId="42703"/>
    <cellStyle name="强调文字颜色 2 4 3" xfId="42705"/>
    <cellStyle name="强调文字颜色 2 4 4" xfId="44494"/>
    <cellStyle name="强调文字颜色 2 4 5" xfId="44493"/>
    <cellStyle name="强调文字颜色 2 5" xfId="325"/>
    <cellStyle name="强调文字颜色 2 5 2" xfId="44495"/>
    <cellStyle name="强调文字颜色 2 5 2 2" xfId="44496"/>
    <cellStyle name="强调文字颜色 2 5 3" xfId="44497"/>
    <cellStyle name="强调文字颜色 2 5 4" xfId="4633"/>
    <cellStyle name="强调文字颜色 2 6" xfId="326"/>
    <cellStyle name="强调文字颜色 2 6 2" xfId="3809"/>
    <cellStyle name="强调文字颜色 2 6 3" xfId="1107"/>
    <cellStyle name="强调文字颜色 2 7" xfId="4738"/>
    <cellStyle name="强调文字颜色 2 7 2" xfId="44498"/>
    <cellStyle name="强调文字颜色 2 8" xfId="4857"/>
    <cellStyle name="强调文字颜色 2 8 2" xfId="44499"/>
    <cellStyle name="强调文字颜色 2 9" xfId="4940"/>
    <cellStyle name="强调文字颜色 2 9 2" xfId="44500"/>
    <cellStyle name="强调文字颜色 3 10" xfId="44501"/>
    <cellStyle name="强调文字颜色 3 10 2" xfId="44502"/>
    <cellStyle name="强调文字颜色 3 11" xfId="44503"/>
    <cellStyle name="强调文字颜色 3 11 2" xfId="44504"/>
    <cellStyle name="强调文字颜色 3 12" xfId="44505"/>
    <cellStyle name="强调文字颜色 3 13" xfId="44506"/>
    <cellStyle name="强调文字颜色 3 14" xfId="44507"/>
    <cellStyle name="强调文字颜色 3 2" xfId="327"/>
    <cellStyle name="强调文字颜色 3 2 10" xfId="44508"/>
    <cellStyle name="强调文字颜色 3 2 2" xfId="44509"/>
    <cellStyle name="强调文字颜色 3 2 2 2" xfId="44510"/>
    <cellStyle name="强调文字颜色 3 2 2 2 2" xfId="8271"/>
    <cellStyle name="强调文字颜色 3 2 2 2 3" xfId="44511"/>
    <cellStyle name="强调文字颜色 3 2 2 3" xfId="44512"/>
    <cellStyle name="强调文字颜色 3 2 2 3 2" xfId="44513"/>
    <cellStyle name="强调文字颜色 3 2 2 3 3" xfId="44514"/>
    <cellStyle name="强调文字颜色 3 2 2 4" xfId="44515"/>
    <cellStyle name="强调文字颜色 3 2 2 5" xfId="44516"/>
    <cellStyle name="强调文字颜色 3 2 3" xfId="44517"/>
    <cellStyle name="强调文字颜色 3 2 3 2" xfId="44518"/>
    <cellStyle name="强调文字颜色 3 2 3 3" xfId="44519"/>
    <cellStyle name="强调文字颜色 3 2 4" xfId="41058"/>
    <cellStyle name="强调文字颜色 3 2 4 2" xfId="44520"/>
    <cellStyle name="强调文字颜色 3 2 4 3" xfId="44521"/>
    <cellStyle name="强调文字颜色 3 2 5" xfId="43194"/>
    <cellStyle name="强调文字颜色 3 2 5 2" xfId="43196"/>
    <cellStyle name="强调文字颜色 3 2 6" xfId="43205"/>
    <cellStyle name="强调文字颜色 3 2 6 2" xfId="43207"/>
    <cellStyle name="强调文字颜色 3 2 7" xfId="43211"/>
    <cellStyle name="强调文字颜色 3 2 7 2" xfId="43213"/>
    <cellStyle name="强调文字颜色 3 2 8" xfId="43216"/>
    <cellStyle name="强调文字颜色 3 2 9" xfId="43218"/>
    <cellStyle name="强调文字颜色 3 3" xfId="328"/>
    <cellStyle name="强调文字颜色 3 3 2" xfId="44522"/>
    <cellStyle name="强调文字颜色 3 3 2 2" xfId="44523"/>
    <cellStyle name="强调文字颜色 3 3 2 3" xfId="25321"/>
    <cellStyle name="强调文字颜色 3 3 3" xfId="44524"/>
    <cellStyle name="强调文字颜色 3 3 4" xfId="44525"/>
    <cellStyle name="强调文字颜色 3 3 5" xfId="43221"/>
    <cellStyle name="强调文字颜色 3 3 6" xfId="41164"/>
    <cellStyle name="强调文字颜色 3 4" xfId="329"/>
    <cellStyle name="强调文字颜色 3 4 2" xfId="44526"/>
    <cellStyle name="强调文字颜色 3 4 2 2" xfId="44527"/>
    <cellStyle name="强调文字颜色 3 4 3" xfId="44528"/>
    <cellStyle name="强调文字颜色 3 4 4" xfId="44529"/>
    <cellStyle name="强调文字颜色 3 4 5" xfId="5186"/>
    <cellStyle name="强调文字颜色 3 5" xfId="330"/>
    <cellStyle name="强调文字颜色 3 5 2" xfId="44530"/>
    <cellStyle name="强调文字颜色 3 5 2 2" xfId="44531"/>
    <cellStyle name="强调文字颜色 3 5 3" xfId="44532"/>
    <cellStyle name="强调文字颜色 3 5 4" xfId="3396"/>
    <cellStyle name="强调文字颜色 3 6" xfId="331"/>
    <cellStyle name="强调文字颜色 3 6 2" xfId="42727"/>
    <cellStyle name="强调文字颜色 3 6 3" xfId="1119"/>
    <cellStyle name="强调文字颜色 3 7" xfId="1126"/>
    <cellStyle name="强调文字颜色 3 7 2" xfId="44533"/>
    <cellStyle name="强调文字颜色 3 8" xfId="5468"/>
    <cellStyle name="强调文字颜色 3 8 2" xfId="44534"/>
    <cellStyle name="强调文字颜色 3 9" xfId="5554"/>
    <cellStyle name="强调文字颜色 3 9 2" xfId="44535"/>
    <cellStyle name="强调文字颜色 4 10" xfId="44536"/>
    <cellStyle name="强调文字颜色 4 10 2" xfId="44537"/>
    <cellStyle name="强调文字颜色 4 11" xfId="44538"/>
    <cellStyle name="强调文字颜色 4 11 2" xfId="44539"/>
    <cellStyle name="强调文字颜色 4 12" xfId="44540"/>
    <cellStyle name="强调文字颜色 4 13" xfId="44541"/>
    <cellStyle name="强调文字颜色 4 14" xfId="44542"/>
    <cellStyle name="强调文字颜色 4 2" xfId="332"/>
    <cellStyle name="强调文字颜色 4 2 10" xfId="44543"/>
    <cellStyle name="强调文字颜色 4 2 2" xfId="44544"/>
    <cellStyle name="强调文字颜色 4 2 2 2" xfId="44545"/>
    <cellStyle name="强调文字颜色 4 2 2 2 2" xfId="44546"/>
    <cellStyle name="强调文字颜色 4 2 2 2 3" xfId="44547"/>
    <cellStyle name="强调文字颜色 4 2 2 3" xfId="44548"/>
    <cellStyle name="强调文字颜色 4 2 2 3 2" xfId="44549"/>
    <cellStyle name="强调文字颜色 4 2 2 3 3" xfId="44550"/>
    <cellStyle name="强调文字颜色 4 2 2 4" xfId="44551"/>
    <cellStyle name="强调文字颜色 4 2 2 5" xfId="44552"/>
    <cellStyle name="强调文字颜色 4 2 3" xfId="44553"/>
    <cellStyle name="强调文字颜色 4 2 3 2" xfId="44554"/>
    <cellStyle name="强调文字颜色 4 2 3 3" xfId="44555"/>
    <cellStyle name="强调文字颜色 4 2 4" xfId="44556"/>
    <cellStyle name="强调文字颜色 4 2 4 2" xfId="44557"/>
    <cellStyle name="强调文字颜色 4 2 4 3" xfId="44558"/>
    <cellStyle name="强调文字颜色 4 2 5" xfId="43245"/>
    <cellStyle name="强调文字颜色 4 2 5 2" xfId="44559"/>
    <cellStyle name="强调文字颜色 4 2 6" xfId="44560"/>
    <cellStyle name="强调文字颜色 4 2 6 2" xfId="44561"/>
    <cellStyle name="强调文字颜色 4 2 7" xfId="44562"/>
    <cellStyle name="强调文字颜色 4 2 7 2" xfId="44563"/>
    <cellStyle name="强调文字颜色 4 2 8" xfId="44564"/>
    <cellStyle name="强调文字颜色 4 2 9" xfId="44565"/>
    <cellStyle name="强调文字颜色 4 3" xfId="333"/>
    <cellStyle name="强调文字颜色 4 3 2" xfId="9814"/>
    <cellStyle name="强调文字颜色 4 3 2 2" xfId="9817"/>
    <cellStyle name="强调文字颜色 4 3 2 3" xfId="44567"/>
    <cellStyle name="强调文字颜色 4 3 3" xfId="15882"/>
    <cellStyle name="强调文字颜色 4 3 4" xfId="15885"/>
    <cellStyle name="强调文字颜色 4 3 5" xfId="44568"/>
    <cellStyle name="强调文字颜色 4 3 6" xfId="44566"/>
    <cellStyle name="强调文字颜色 4 4" xfId="334"/>
    <cellStyle name="强调文字颜色 4 4 2" xfId="44570"/>
    <cellStyle name="强调文字颜色 4 4 2 2" xfId="44571"/>
    <cellStyle name="强调文字颜色 4 4 3" xfId="44572"/>
    <cellStyle name="强调文字颜色 4 4 4" xfId="44573"/>
    <cellStyle name="强调文字颜色 4 4 5" xfId="44569"/>
    <cellStyle name="强调文字颜色 4 5" xfId="335"/>
    <cellStyle name="强调文字颜色 4 5 2" xfId="44575"/>
    <cellStyle name="强调文字颜色 4 5 2 2" xfId="44576"/>
    <cellStyle name="强调文字颜色 4 5 3" xfId="13899"/>
    <cellStyle name="强调文字颜色 4 5 4" xfId="44574"/>
    <cellStyle name="强调文字颜色 4 6" xfId="336"/>
    <cellStyle name="强调文字颜色 4 6 2" xfId="44578"/>
    <cellStyle name="强调文字颜色 4 6 3" xfId="44577"/>
    <cellStyle name="强调文字颜色 4 7" xfId="44579"/>
    <cellStyle name="强调文字颜色 4 7 2" xfId="44580"/>
    <cellStyle name="强调文字颜色 4 8" xfId="44581"/>
    <cellStyle name="强调文字颜色 4 8 2" xfId="44582"/>
    <cellStyle name="强调文字颜色 4 9" xfId="44583"/>
    <cellStyle name="强调文字颜色 4 9 2" xfId="44584"/>
    <cellStyle name="强调文字颜色 5 10" xfId="44585"/>
    <cellStyle name="强调文字颜色 5 10 2" xfId="44586"/>
    <cellStyle name="强调文字颜色 5 11" xfId="44587"/>
    <cellStyle name="强调文字颜色 5 11 2" xfId="44588"/>
    <cellStyle name="强调文字颜色 5 12" xfId="44589"/>
    <cellStyle name="强调文字颜色 5 13" xfId="44590"/>
    <cellStyle name="强调文字颜色 5 14" xfId="44591"/>
    <cellStyle name="强调文字颜色 5 2" xfId="337"/>
    <cellStyle name="强调文字颜色 5 2 10" xfId="44592"/>
    <cellStyle name="强调文字颜色 5 2 2" xfId="44593"/>
    <cellStyle name="强调文字颜色 5 2 2 2" xfId="44594"/>
    <cellStyle name="强调文字颜色 5 2 2 2 2" xfId="44595"/>
    <cellStyle name="强调文字颜色 5 2 2 2 3" xfId="44596"/>
    <cellStyle name="强调文字颜色 5 2 2 3" xfId="44597"/>
    <cellStyle name="强调文字颜色 5 2 2 3 2" xfId="44598"/>
    <cellStyle name="强调文字颜色 5 2 2 3 3" xfId="44599"/>
    <cellStyle name="强调文字颜色 5 2 2 4" xfId="44600"/>
    <cellStyle name="强调文字颜色 5 2 2 5" xfId="44601"/>
    <cellStyle name="强调文字颜色 5 2 3" xfId="44602"/>
    <cellStyle name="强调文字颜色 5 2 3 2" xfId="44603"/>
    <cellStyle name="强调文字颜色 5 2 3 3" xfId="44604"/>
    <cellStyle name="强调文字颜色 5 2 4" xfId="44605"/>
    <cellStyle name="强调文字颜色 5 2 4 2" xfId="44606"/>
    <cellStyle name="强调文字颜色 5 2 5" xfId="22089"/>
    <cellStyle name="强调文字颜色 5 2 5 2" xfId="22091"/>
    <cellStyle name="强调文字颜色 5 2 6" xfId="44607"/>
    <cellStyle name="强调文字颜色 5 2 6 2" xfId="44608"/>
    <cellStyle name="强调文字颜色 5 2 7" xfId="44609"/>
    <cellStyle name="强调文字颜色 5 2 7 2" xfId="44610"/>
    <cellStyle name="强调文字颜色 5 2 8" xfId="44611"/>
    <cellStyle name="强调文字颜色 5 2 9" xfId="44612"/>
    <cellStyle name="强调文字颜色 5 3" xfId="338"/>
    <cellStyle name="强调文字颜色 5 3 2" xfId="44614"/>
    <cellStyle name="强调文字颜色 5 3 2 2" xfId="44615"/>
    <cellStyle name="强调文字颜色 5 3 2 3" xfId="44616"/>
    <cellStyle name="强调文字颜色 5 3 3" xfId="6324"/>
    <cellStyle name="强调文字颜色 5 3 4" xfId="44617"/>
    <cellStyle name="强调文字颜色 5 3 5" xfId="44618"/>
    <cellStyle name="强调文字颜色 5 3 6" xfId="44613"/>
    <cellStyle name="强调文字颜色 5 4" xfId="339"/>
    <cellStyle name="强调文字颜色 5 4 2" xfId="44620"/>
    <cellStyle name="强调文字颜色 5 4 2 2" xfId="44621"/>
    <cellStyle name="强调文字颜色 5 4 3" xfId="20363"/>
    <cellStyle name="强调文字颜色 5 4 4" xfId="20367"/>
    <cellStyle name="强调文字颜色 5 4 5" xfId="44619"/>
    <cellStyle name="强调文字颜色 5 5" xfId="340"/>
    <cellStyle name="强调文字颜色 5 5 2" xfId="44623"/>
    <cellStyle name="强调文字颜色 5 5 2 2" xfId="44624"/>
    <cellStyle name="强调文字颜色 5 5 3" xfId="44625"/>
    <cellStyle name="强调文字颜色 5 5 4" xfId="44622"/>
    <cellStyle name="强调文字颜色 5 6" xfId="341"/>
    <cellStyle name="强调文字颜色 5 6 2" xfId="13704"/>
    <cellStyle name="强调文字颜色 5 6 3" xfId="4317"/>
    <cellStyle name="强调文字颜色 5 7" xfId="7883"/>
    <cellStyle name="强调文字颜色 5 7 2" xfId="13708"/>
    <cellStyle name="强调文字颜色 5 8" xfId="13712"/>
    <cellStyle name="强调文字颜色 5 8 2" xfId="44626"/>
    <cellStyle name="强调文字颜色 5 9" xfId="44627"/>
    <cellStyle name="强调文字颜色 5 9 2" xfId="44628"/>
    <cellStyle name="强调文字颜色 6 10" xfId="44629"/>
    <cellStyle name="强调文字颜色 6 10 2" xfId="6158"/>
    <cellStyle name="强调文字颜色 6 11" xfId="44630"/>
    <cellStyle name="强调文字颜色 6 11 2" xfId="44631"/>
    <cellStyle name="强调文字颜色 6 12" xfId="44632"/>
    <cellStyle name="强调文字颜色 6 13" xfId="44633"/>
    <cellStyle name="强调文字颜色 6 14" xfId="44634"/>
    <cellStyle name="强调文字颜色 6 2" xfId="342"/>
    <cellStyle name="强调文字颜色 6 2 10" xfId="44635"/>
    <cellStyle name="强调文字颜色 6 2 2" xfId="44636"/>
    <cellStyle name="强调文字颜色 6 2 2 2" xfId="44637"/>
    <cellStyle name="强调文字颜色 6 2 2 2 2" xfId="44638"/>
    <cellStyle name="强调文字颜色 6 2 2 2 3" xfId="44639"/>
    <cellStyle name="强调文字颜色 6 2 2 3" xfId="44640"/>
    <cellStyle name="强调文字颜色 6 2 2 3 2" xfId="23289"/>
    <cellStyle name="强调文字颜色 6 2 2 3 3" xfId="44641"/>
    <cellStyle name="强调文字颜色 6 2 2 4" xfId="44642"/>
    <cellStyle name="强调文字颜色 6 2 2 5" xfId="5849"/>
    <cellStyle name="强调文字颜色 6 2 3" xfId="44643"/>
    <cellStyle name="强调文字颜色 6 2 3 2" xfId="44644"/>
    <cellStyle name="强调文字颜色 6 2 3 3" xfId="15731"/>
    <cellStyle name="强调文字颜色 6 2 4" xfId="26376"/>
    <cellStyle name="强调文字颜色 6 2 4 2" xfId="26378"/>
    <cellStyle name="强调文字颜色 6 2 4 3" xfId="44645"/>
    <cellStyle name="强调文字颜色 6 2 5" xfId="44646"/>
    <cellStyle name="强调文字颜色 6 2 5 2" xfId="44647"/>
    <cellStyle name="强调文字颜色 6 2 6" xfId="44648"/>
    <cellStyle name="强调文字颜色 6 2 6 2" xfId="44649"/>
    <cellStyle name="强调文字颜色 6 2 7" xfId="44650"/>
    <cellStyle name="强调文字颜色 6 2 7 2" xfId="44651"/>
    <cellStyle name="强调文字颜色 6 2 8" xfId="44652"/>
    <cellStyle name="强调文字颜色 6 2 9" xfId="22682"/>
    <cellStyle name="强调文字颜色 6 3" xfId="343"/>
    <cellStyle name="强调文字颜色 6 3 2" xfId="44654"/>
    <cellStyle name="强调文字颜色 6 3 2 2" xfId="44655"/>
    <cellStyle name="强调文字颜色 6 3 2 3" xfId="44656"/>
    <cellStyle name="强调文字颜色 6 3 3" xfId="44657"/>
    <cellStyle name="强调文字颜色 6 3 4" xfId="44658"/>
    <cellStyle name="强调文字颜色 6 3 5" xfId="44659"/>
    <cellStyle name="强调文字颜色 6 3 6" xfId="44653"/>
    <cellStyle name="强调文字颜色 6 4" xfId="344"/>
    <cellStyle name="强调文字颜色 6 4 2" xfId="44661"/>
    <cellStyle name="强调文字颜色 6 4 2 2" xfId="44662"/>
    <cellStyle name="强调文字颜色 6 4 3" xfId="44663"/>
    <cellStyle name="强调文字颜色 6 4 4" xfId="44664"/>
    <cellStyle name="强调文字颜色 6 4 5" xfId="44660"/>
    <cellStyle name="强调文字颜色 6 5" xfId="345"/>
    <cellStyle name="强调文字颜色 6 5 2" xfId="23977"/>
    <cellStyle name="强调文字颜色 6 5 2 2" xfId="44665"/>
    <cellStyle name="强调文字颜色 6 5 3" xfId="44666"/>
    <cellStyle name="强调文字颜色 6 5 4" xfId="23975"/>
    <cellStyle name="强调文字颜色 6 6" xfId="346"/>
    <cellStyle name="强调文字颜色 6 6 2" xfId="44668"/>
    <cellStyle name="强调文字颜色 6 6 3" xfId="44667"/>
    <cellStyle name="强调文字颜色 6 7" xfId="44669"/>
    <cellStyle name="强调文字颜色 6 7 2" xfId="16137"/>
    <cellStyle name="强调文字颜色 6 8" xfId="44670"/>
    <cellStyle name="强调文字颜色 6 8 2" xfId="44671"/>
    <cellStyle name="强调文字颜色 6 9" xfId="44672"/>
    <cellStyle name="强调文字颜色 6 9 2" xfId="22676"/>
    <cellStyle name="归盒啦_95" xfId="40959"/>
    <cellStyle name="拳企扁龋" xfId="44692"/>
    <cellStyle name="拳企扁龋 2" xfId="44693"/>
    <cellStyle name="拳企扁龋0" xfId="34810"/>
    <cellStyle name="拳企扁龋0 2" xfId="34832"/>
    <cellStyle name="捗_1 BOOK in RMBat_T6in RMB(S_101_3-20012001-20012001001_)t match these se1????_x0005_????c,?_x0013_?_x0002_???_x0006_???c?_x0013_?_x0006_?????_x0007_" xfId="36054"/>
    <cellStyle name="捠壿 [0.00]_PRODUCT DETAIL Q1" xfId="213"/>
    <cellStyle name="捠壿_PRODUCT DETAIL Q1" xfId="214"/>
    <cellStyle name="掔?晉[0]_China P&amp;L (2)Det_2701RMBS (2)iterRMB?F_x0013_???2?_x0003_??01_)t match these se1????_x0005_????c,?_x0013_?_x0002_???_x0006_???c?_x0013_?_x0006_?????_x0007_?????v" xfId="44401"/>
    <cellStyle name="掔?晉_China P&amp;L (2)(2)_2701_T6R-23403-2001RMB?F_x0013_???2?_x0003_??01_)t match these se1????_x0005_????c,?_x0013_?_x0002_???_x0006_???c?_x0013_?_x0006_?????_x0007_???" xfId="44402"/>
    <cellStyle name="数量" xfId="16457"/>
    <cellStyle name="数量 2" xfId="16459"/>
    <cellStyle name="数量 2 2" xfId="44879"/>
    <cellStyle name="数量 3" xfId="44880"/>
    <cellStyle name="文字" xfId="45109"/>
    <cellStyle name="文字 2" xfId="45110"/>
    <cellStyle name="文字(中楷)" xfId="45112"/>
    <cellStyle name="文字(中楷) 2" xfId="45113"/>
    <cellStyle name="文字(英)" xfId="40600"/>
    <cellStyle name="文字(英) 2" xfId="45111"/>
    <cellStyle name="斜Date" xfId="17302"/>
    <cellStyle name="斜Date 2" xfId="45130"/>
    <cellStyle name="日付2" xfId="28946"/>
    <cellStyle name="日付2 2" xfId="1346"/>
    <cellStyle name="日期" xfId="44696"/>
    <cellStyle name="日期 2" xfId="44697"/>
    <cellStyle name="日期 2 2" xfId="44698"/>
    <cellStyle name="日期 3" xfId="44699"/>
    <cellStyle name="日期[英文]" xfId="6165"/>
    <cellStyle name="日期[英文] 2" xfId="6174"/>
    <cellStyle name="昗?_Pacific Region P&amp;L" xfId="45146"/>
    <cellStyle name="昗弨_BOOKSHIP" xfId="364"/>
    <cellStyle name="普通" xfId="42628"/>
    <cellStyle name="普通_ok_2010年度报表样表" xfId="46165"/>
    <cellStyle name="朝楼" xfId="40933"/>
    <cellStyle name="朝楼 2" xfId="40934"/>
    <cellStyle name="未定義" xfId="44909"/>
    <cellStyle name="未定義 10" xfId="7409"/>
    <cellStyle name="未定義 10 2" xfId="44910"/>
    <cellStyle name="未定義 10 3" xfId="44911"/>
    <cellStyle name="未定義 11" xfId="44912"/>
    <cellStyle name="未定義 11 2" xfId="34093"/>
    <cellStyle name="未定義 12" xfId="44913"/>
    <cellStyle name="未定義 12 2" xfId="44914"/>
    <cellStyle name="未定義 13" xfId="44915"/>
    <cellStyle name="未定義 13 2" xfId="44916"/>
    <cellStyle name="未定義 14" xfId="44917"/>
    <cellStyle name="未定義 14 2" xfId="44918"/>
    <cellStyle name="未定義 15" xfId="44919"/>
    <cellStyle name="未定義 15 2" xfId="44921"/>
    <cellStyle name="未定義 16" xfId="44923"/>
    <cellStyle name="未定義 16 2" xfId="44925"/>
    <cellStyle name="未定義 17" xfId="44927"/>
    <cellStyle name="未定義 17 2" xfId="17808"/>
    <cellStyle name="未定義 18" xfId="44929"/>
    <cellStyle name="未定義 18 2" xfId="34886"/>
    <cellStyle name="未定義 19" xfId="44931"/>
    <cellStyle name="未定義 19 2" xfId="44933"/>
    <cellStyle name="未定義 2" xfId="44935"/>
    <cellStyle name="未定義 2 10" xfId="44936"/>
    <cellStyle name="未定義 2 10 2" xfId="44937"/>
    <cellStyle name="未定義 2 11" xfId="44938"/>
    <cellStyle name="未定義 2 11 2" xfId="44939"/>
    <cellStyle name="未定義 2 12" xfId="44940"/>
    <cellStyle name="未定義 2 12 2" xfId="44941"/>
    <cellStyle name="未定義 2 13" xfId="44942"/>
    <cellStyle name="未定義 2 13 2" xfId="44943"/>
    <cellStyle name="未定義 2 14" xfId="44944"/>
    <cellStyle name="未定義 2 14 2" xfId="5961"/>
    <cellStyle name="未定義 2 15" xfId="44945"/>
    <cellStyle name="未定義 2 15 2" xfId="44947"/>
    <cellStyle name="未定義 2 16" xfId="44949"/>
    <cellStyle name="未定義 2 16 2" xfId="44951"/>
    <cellStyle name="未定義 2 17" xfId="44953"/>
    <cellStyle name="未定義 2 17 2" xfId="44955"/>
    <cellStyle name="未定義 2 18" xfId="44957"/>
    <cellStyle name="未定義 2 18 2" xfId="44959"/>
    <cellStyle name="未定義 2 19" xfId="38411"/>
    <cellStyle name="未定義 2 19 2" xfId="44961"/>
    <cellStyle name="未定義 2 2" xfId="44963"/>
    <cellStyle name="未定義 2 2 2" xfId="44964"/>
    <cellStyle name="未定義 2 2 2 2" xfId="44965"/>
    <cellStyle name="未定義 2 2 2 2 2" xfId="44966"/>
    <cellStyle name="未定義 2 2 2 3" xfId="44967"/>
    <cellStyle name="未定義 2 2 2 3 2" xfId="44968"/>
    <cellStyle name="未定義 2 2 2 4" xfId="44969"/>
    <cellStyle name="未定義 2 2 2 4 2" xfId="44970"/>
    <cellStyle name="未定義 2 2 2 5" xfId="44971"/>
    <cellStyle name="未定義 2 2 3" xfId="44972"/>
    <cellStyle name="未定義 2 2 3 2" xfId="44973"/>
    <cellStyle name="未定義 2 2 4" xfId="44974"/>
    <cellStyle name="未定義 2 2 4 2" xfId="44975"/>
    <cellStyle name="未定義 2 2 5" xfId="44976"/>
    <cellStyle name="未定義 2 2 5 2" xfId="44977"/>
    <cellStyle name="未定義 2 2 6" xfId="44978"/>
    <cellStyle name="未定義 2 2 6 2" xfId="44979"/>
    <cellStyle name="未定義 2 2 7" xfId="44980"/>
    <cellStyle name="未定義 2 2 8" xfId="44981"/>
    <cellStyle name="未定義 2 20" xfId="44946"/>
    <cellStyle name="未定義 2 20 2" xfId="44948"/>
    <cellStyle name="未定義 2 21" xfId="44950"/>
    <cellStyle name="未定義 2 21 2" xfId="44952"/>
    <cellStyle name="未定義 2 22" xfId="44954"/>
    <cellStyle name="未定義 2 22 2" xfId="44956"/>
    <cellStyle name="未定義 2 23" xfId="44958"/>
    <cellStyle name="未定義 2 23 2" xfId="44960"/>
    <cellStyle name="未定義 2 24" xfId="38412"/>
    <cellStyle name="未定義 2 24 2" xfId="44962"/>
    <cellStyle name="未定義 2 25" xfId="44982"/>
    <cellStyle name="未定義 2 25 2" xfId="44984"/>
    <cellStyle name="未定義 2 26" xfId="21824"/>
    <cellStyle name="未定義 2 26 2" xfId="44986"/>
    <cellStyle name="未定義 2 27" xfId="26014"/>
    <cellStyle name="未定義 2 27 2" xfId="44988"/>
    <cellStyle name="未定義 2 28" xfId="44990"/>
    <cellStyle name="未定義 2 28 2" xfId="44992"/>
    <cellStyle name="未定義 2 29" xfId="44994"/>
    <cellStyle name="未定義 2 29 2" xfId="44996"/>
    <cellStyle name="未定義 2 3" xfId="44998"/>
    <cellStyle name="未定義 2 3 2" xfId="44999"/>
    <cellStyle name="未定義 2 3 2 2" xfId="45000"/>
    <cellStyle name="未定義 2 3 3" xfId="45001"/>
    <cellStyle name="未定義 2 3 3 2" xfId="45002"/>
    <cellStyle name="未定義 2 3 4" xfId="45003"/>
    <cellStyle name="未定義 2 3 5" xfId="45004"/>
    <cellStyle name="未定義 2 30" xfId="44983"/>
    <cellStyle name="未定義 2 30 2" xfId="44985"/>
    <cellStyle name="未定義 2 31" xfId="21823"/>
    <cellStyle name="未定義 2 31 2" xfId="44987"/>
    <cellStyle name="未定義 2 32" xfId="26013"/>
    <cellStyle name="未定義 2 32 2" xfId="44989"/>
    <cellStyle name="未定義 2 33" xfId="44991"/>
    <cellStyle name="未定義 2 33 2" xfId="44993"/>
    <cellStyle name="未定義 2 34" xfId="44995"/>
    <cellStyle name="未定義 2 34 2" xfId="44997"/>
    <cellStyle name="未定義 2 34 2 2" xfId="45005"/>
    <cellStyle name="未定義 2 34 3" xfId="45006"/>
    <cellStyle name="未定義 2 35" xfId="45007"/>
    <cellStyle name="未定義 2 35 2" xfId="45008"/>
    <cellStyle name="未定義 2 36" xfId="45009"/>
    <cellStyle name="未定義 2 37" xfId="45010"/>
    <cellStyle name="未定義 2 4" xfId="45011"/>
    <cellStyle name="未定義 2 4 2" xfId="45012"/>
    <cellStyle name="未定義 2 4 2 2" xfId="45013"/>
    <cellStyle name="未定義 2 4 3" xfId="45014"/>
    <cellStyle name="未定義 2 4 3 2" xfId="45015"/>
    <cellStyle name="未定義 2 4 4" xfId="45016"/>
    <cellStyle name="未定義 2 4 5" xfId="45017"/>
    <cellStyle name="未定義 2 5" xfId="45018"/>
    <cellStyle name="未定義 2 5 2" xfId="45019"/>
    <cellStyle name="未定義 2 5 2 2" xfId="45020"/>
    <cellStyle name="未定義 2 5 3" xfId="45021"/>
    <cellStyle name="未定義 2 5 3 2" xfId="45022"/>
    <cellStyle name="未定義 2 5 4" xfId="45023"/>
    <cellStyle name="未定義 2 5 5" xfId="45024"/>
    <cellStyle name="未定義 2 6" xfId="45025"/>
    <cellStyle name="未定義 2 6 2" xfId="45026"/>
    <cellStyle name="未定義 2 6 2 2" xfId="45027"/>
    <cellStyle name="未定義 2 6 3" xfId="45028"/>
    <cellStyle name="未定義 2 6 3 2" xfId="45029"/>
    <cellStyle name="未定義 2 6 4" xfId="45030"/>
    <cellStyle name="未定義 2 6 5" xfId="45031"/>
    <cellStyle name="未定義 2 7" xfId="45032"/>
    <cellStyle name="未定義 2 7 2" xfId="45033"/>
    <cellStyle name="未定義 2 7 2 2" xfId="45034"/>
    <cellStyle name="未定義 2 7 3" xfId="45035"/>
    <cellStyle name="未定義 2 7 3 2" xfId="45036"/>
    <cellStyle name="未定義 2 7 4" xfId="45037"/>
    <cellStyle name="未定義 2 7 5" xfId="45038"/>
    <cellStyle name="未定義 2 8" xfId="45039"/>
    <cellStyle name="未定義 2 8 2" xfId="45040"/>
    <cellStyle name="未定義 2 8 2 2" xfId="1848"/>
    <cellStyle name="未定義 2 8 3" xfId="24214"/>
    <cellStyle name="未定義 2 8 3 2" xfId="26018"/>
    <cellStyle name="未定義 2 8 4" xfId="45041"/>
    <cellStyle name="未定義 2 8 5" xfId="45042"/>
    <cellStyle name="未定義 2 9" xfId="45043"/>
    <cellStyle name="未定義 2 9 2" xfId="45044"/>
    <cellStyle name="未定義 2 9 2 2" xfId="45045"/>
    <cellStyle name="未定義 2 9 3" xfId="45046"/>
    <cellStyle name="未定義 2 9 3 2" xfId="45047"/>
    <cellStyle name="未定義 2 9 4" xfId="45048"/>
    <cellStyle name="未定義 2 9 5" xfId="45049"/>
    <cellStyle name="未定義 20" xfId="44920"/>
    <cellStyle name="未定義 20 2" xfId="44922"/>
    <cellStyle name="未定義 21" xfId="44924"/>
    <cellStyle name="未定義 21 2" xfId="44926"/>
    <cellStyle name="未定義 22" xfId="44928"/>
    <cellStyle name="未定義 22 2" xfId="17807"/>
    <cellStyle name="未定義 23" xfId="44930"/>
    <cellStyle name="未定義 23 2" xfId="34887"/>
    <cellStyle name="未定義 24" xfId="44932"/>
    <cellStyle name="未定義 24 2" xfId="44934"/>
    <cellStyle name="未定義 25" xfId="45050"/>
    <cellStyle name="未定義 25 2" xfId="45052"/>
    <cellStyle name="未定義 26" xfId="45054"/>
    <cellStyle name="未定義 26 2" xfId="45056"/>
    <cellStyle name="未定義 27" xfId="45058"/>
    <cellStyle name="未定義 27 2" xfId="45060"/>
    <cellStyle name="未定義 28" xfId="45062"/>
    <cellStyle name="未定義 28 2" xfId="25339"/>
    <cellStyle name="未定義 29" xfId="45064"/>
    <cellStyle name="未定義 29 2" xfId="45066"/>
    <cellStyle name="未定義 3" xfId="45068"/>
    <cellStyle name="未定義 3 2" xfId="45069"/>
    <cellStyle name="未定義 3 2 2" xfId="45070"/>
    <cellStyle name="未定義 3 3" xfId="45071"/>
    <cellStyle name="未定義 3 4" xfId="45072"/>
    <cellStyle name="未定義 30" xfId="45051"/>
    <cellStyle name="未定義 30 2" xfId="45053"/>
    <cellStyle name="未定義 31" xfId="45055"/>
    <cellStyle name="未定義 31 2" xfId="45057"/>
    <cellStyle name="未定義 32" xfId="45059"/>
    <cellStyle name="未定義 32 2" xfId="45061"/>
    <cellStyle name="未定義 33" xfId="45063"/>
    <cellStyle name="未定義 33 2" xfId="25338"/>
    <cellStyle name="未定義 34" xfId="45065"/>
    <cellStyle name="未定義 34 2" xfId="45067"/>
    <cellStyle name="未定義 35" xfId="45073"/>
    <cellStyle name="未定義 35 2" xfId="45075"/>
    <cellStyle name="未定義 35 2 2" xfId="45076"/>
    <cellStyle name="未定義 35 3" xfId="45077"/>
    <cellStyle name="未定義 36" xfId="45078"/>
    <cellStyle name="未定義 36 2" xfId="45080"/>
    <cellStyle name="未定義 37" xfId="45081"/>
    <cellStyle name="未定義 37 2" xfId="45082"/>
    <cellStyle name="未定義 38" xfId="45083"/>
    <cellStyle name="未定義 38 2" xfId="45084"/>
    <cellStyle name="未定義 39" xfId="45085"/>
    <cellStyle name="未定義 4" xfId="45086"/>
    <cellStyle name="未定義 4 2" xfId="45087"/>
    <cellStyle name="未定義 4 2 2" xfId="45088"/>
    <cellStyle name="未定義 4 2 2 2" xfId="45089"/>
    <cellStyle name="未定義 4 2 3" xfId="45090"/>
    <cellStyle name="未定義 4 3" xfId="45091"/>
    <cellStyle name="未定義 4 3 2" xfId="45092"/>
    <cellStyle name="未定義 4 4" xfId="45093"/>
    <cellStyle name="未定義 4 4 2" xfId="45094"/>
    <cellStyle name="未定義 4 5" xfId="33216"/>
    <cellStyle name="未定義 4 6" xfId="45095"/>
    <cellStyle name="未定義 40" xfId="45074"/>
    <cellStyle name="未定義 41" xfId="45079"/>
    <cellStyle name="未定義 5" xfId="45096"/>
    <cellStyle name="未定義 5 2" xfId="45097"/>
    <cellStyle name="未定義 5 3" xfId="45098"/>
    <cellStyle name="未定義 6" xfId="45099"/>
    <cellStyle name="未定義 6 2" xfId="45100"/>
    <cellStyle name="未定義 6 3" xfId="45101"/>
    <cellStyle name="未定義 7" xfId="45102"/>
    <cellStyle name="未定義 7 2" xfId="45103"/>
    <cellStyle name="未定義 7 3" xfId="45104"/>
    <cellStyle name="未定義 8" xfId="1148"/>
    <cellStyle name="未定義 8 2" xfId="1217"/>
    <cellStyle name="未定義 8 3" xfId="45105"/>
    <cellStyle name="未定義 9" xfId="45106"/>
    <cellStyle name="未定義 9 2" xfId="45107"/>
    <cellStyle name="未定義 9 3" xfId="45108"/>
    <cellStyle name="标题 1 10" xfId="35793"/>
    <cellStyle name="标题 1 11" xfId="35794"/>
    <cellStyle name="标题 1 12" xfId="35795"/>
    <cellStyle name="标题 1 13" xfId="35797"/>
    <cellStyle name="标题 1 14" xfId="35798"/>
    <cellStyle name="标题 1 2" xfId="215"/>
    <cellStyle name="标题 1 2 10" xfId="35799"/>
    <cellStyle name="标题 1 2 2" xfId="35800"/>
    <cellStyle name="标题 1 2 2 2" xfId="35801"/>
    <cellStyle name="标题 1 2 2 2 2" xfId="35802"/>
    <cellStyle name="标题 1 2 2 3" xfId="1139"/>
    <cellStyle name="标题 1 2 2 4" xfId="35803"/>
    <cellStyle name="标题 1 2 2 5" xfId="35804"/>
    <cellStyle name="标题 1 2 3" xfId="35805"/>
    <cellStyle name="标题 1 2 3 2" xfId="35806"/>
    <cellStyle name="标题 1 2 3 3" xfId="35807"/>
    <cellStyle name="标题 1 2 4" xfId="35808"/>
    <cellStyle name="标题 1 2 4 2" xfId="35809"/>
    <cellStyle name="标题 1 2 5" xfId="35810"/>
    <cellStyle name="标题 1 2 5 2" xfId="35811"/>
    <cellStyle name="标题 1 2 6" xfId="35812"/>
    <cellStyle name="标题 1 2 6 2" xfId="35813"/>
    <cellStyle name="标题 1 2 7" xfId="35814"/>
    <cellStyle name="标题 1 2 7 2" xfId="35815"/>
    <cellStyle name="标题 1 2 8" xfId="35816"/>
    <cellStyle name="标题 1 2 8 2" xfId="35817"/>
    <cellStyle name="标题 1 2 9" xfId="35818"/>
    <cellStyle name="标题 1 3" xfId="216"/>
    <cellStyle name="标题 1 3 2" xfId="35820"/>
    <cellStyle name="标题 1 3 2 2" xfId="35821"/>
    <cellStyle name="标题 1 3 2 3" xfId="35823"/>
    <cellStyle name="标题 1 3 3" xfId="35824"/>
    <cellStyle name="标题 1 3 3 2" xfId="35825"/>
    <cellStyle name="标题 1 3 4" xfId="35826"/>
    <cellStyle name="标题 1 3 5" xfId="35819"/>
    <cellStyle name="标题 1 4" xfId="217"/>
    <cellStyle name="标题 1 4 2" xfId="35828"/>
    <cellStyle name="标题 1 4 2 2" xfId="35829"/>
    <cellStyle name="标题 1 4 3" xfId="35830"/>
    <cellStyle name="标题 1 4 4" xfId="35832"/>
    <cellStyle name="标题 1 4 5" xfId="35827"/>
    <cellStyle name="标题 1 5" xfId="218"/>
    <cellStyle name="标题 1 5 2" xfId="35834"/>
    <cellStyle name="标题 1 5 2 2" xfId="35835"/>
    <cellStyle name="标题 1 5 3" xfId="35836"/>
    <cellStyle name="标题 1 5 4" xfId="35833"/>
    <cellStyle name="标题 1 6" xfId="219"/>
    <cellStyle name="标题 1 6 2" xfId="35838"/>
    <cellStyle name="标题 1 6 3" xfId="35837"/>
    <cellStyle name="标题 1 7" xfId="35839"/>
    <cellStyle name="标题 1 8" xfId="35840"/>
    <cellStyle name="标题 1 9" xfId="35841"/>
    <cellStyle name="标题 10" xfId="35842"/>
    <cellStyle name="标题 11" xfId="35843"/>
    <cellStyle name="标题 12" xfId="35844"/>
    <cellStyle name="标题 13" xfId="35845"/>
    <cellStyle name="标题 14" xfId="35846"/>
    <cellStyle name="标题 15" xfId="35847"/>
    <cellStyle name="标题 16" xfId="35848"/>
    <cellStyle name="标题 17" xfId="35849"/>
    <cellStyle name="标题 2 10" xfId="35850"/>
    <cellStyle name="标题 2 10 2" xfId="35851"/>
    <cellStyle name="标题 2 11" xfId="35852"/>
    <cellStyle name="标题 2 11 2" xfId="35853"/>
    <cellStyle name="标题 2 12" xfId="35854"/>
    <cellStyle name="标题 2 13" xfId="35855"/>
    <cellStyle name="标题 2 14" xfId="35856"/>
    <cellStyle name="标题 2 2" xfId="220"/>
    <cellStyle name="标题 2 2 2" xfId="35858"/>
    <cellStyle name="标题 2 2 2 2" xfId="35859"/>
    <cellStyle name="标题 2 2 2 2 2" xfId="35860"/>
    <cellStyle name="标题 2 2 2 3" xfId="35861"/>
    <cellStyle name="标题 2 2 2 3 2" xfId="35862"/>
    <cellStyle name="标题 2 2 2 4" xfId="35863"/>
    <cellStyle name="标题 2 2 2 5" xfId="35864"/>
    <cellStyle name="标题 2 2 3" xfId="35865"/>
    <cellStyle name="标题 2 2 3 2" xfId="35866"/>
    <cellStyle name="标题 2 2 3 3" xfId="35867"/>
    <cellStyle name="标题 2 2 4" xfId="35868"/>
    <cellStyle name="标题 2 2 4 2" xfId="35869"/>
    <cellStyle name="标题 2 2 5" xfId="35870"/>
    <cellStyle name="标题 2 2 6" xfId="35871"/>
    <cellStyle name="标题 2 2 7" xfId="35872"/>
    <cellStyle name="标题 2 2 8" xfId="35873"/>
    <cellStyle name="标题 2 2 9" xfId="35857"/>
    <cellStyle name="标题 2 3" xfId="221"/>
    <cellStyle name="标题 2 3 2" xfId="20666"/>
    <cellStyle name="标题 2 3 2 2" xfId="35875"/>
    <cellStyle name="标题 2 3 2 3" xfId="35876"/>
    <cellStyle name="标题 2 3 3" xfId="35877"/>
    <cellStyle name="标题 2 3 4" xfId="35878"/>
    <cellStyle name="标题 2 3 5" xfId="35879"/>
    <cellStyle name="标题 2 3 6" xfId="35874"/>
    <cellStyle name="标题 2 4" xfId="222"/>
    <cellStyle name="标题 2 4 2" xfId="35881"/>
    <cellStyle name="标题 2 4 2 2" xfId="35882"/>
    <cellStyle name="标题 2 4 3" xfId="35883"/>
    <cellStyle name="标题 2 4 4" xfId="35885"/>
    <cellStyle name="标题 2 4 5" xfId="35880"/>
    <cellStyle name="标题 2 5" xfId="223"/>
    <cellStyle name="标题 2 5 2" xfId="35886"/>
    <cellStyle name="标题 2 5 2 2" xfId="35887"/>
    <cellStyle name="标题 2 5 3" xfId="35888"/>
    <cellStyle name="标题 2 5 4" xfId="4795"/>
    <cellStyle name="标题 2 6" xfId="224"/>
    <cellStyle name="标题 2 6 2" xfId="35890"/>
    <cellStyle name="标题 2 6 3" xfId="35889"/>
    <cellStyle name="标题 2 7" xfId="35891"/>
    <cellStyle name="标题 2 8" xfId="35892"/>
    <cellStyle name="标题 2 9" xfId="35893"/>
    <cellStyle name="标题 3 10" xfId="35894"/>
    <cellStyle name="标题 3 11" xfId="35895"/>
    <cellStyle name="标题 3 12" xfId="35896"/>
    <cellStyle name="标题 3 13" xfId="35897"/>
    <cellStyle name="标题 3 14" xfId="35898"/>
    <cellStyle name="标题 3 2" xfId="225"/>
    <cellStyle name="标题 3 2 10" xfId="35899"/>
    <cellStyle name="标题 3 2 2" xfId="35900"/>
    <cellStyle name="标题 3 2 2 2" xfId="35901"/>
    <cellStyle name="标题 3 2 2 2 2" xfId="35902"/>
    <cellStyle name="标题 3 2 2 3" xfId="35904"/>
    <cellStyle name="标题 3 2 2 3 2" xfId="35905"/>
    <cellStyle name="标题 3 2 2 4" xfId="35906"/>
    <cellStyle name="标题 3 2 2 5" xfId="35907"/>
    <cellStyle name="标题 3 2 3" xfId="35908"/>
    <cellStyle name="标题 3 2 3 2" xfId="35909"/>
    <cellStyle name="标题 3 2 3 3" xfId="35910"/>
    <cellStyle name="标题 3 2 4" xfId="35911"/>
    <cellStyle name="标题 3 2 4 2" xfId="35912"/>
    <cellStyle name="标题 3 2 5" xfId="35913"/>
    <cellStyle name="标题 3 2 5 2" xfId="35914"/>
    <cellStyle name="标题 3 2 6" xfId="35915"/>
    <cellStyle name="标题 3 2 6 2" xfId="35916"/>
    <cellStyle name="标题 3 2 7" xfId="35917"/>
    <cellStyle name="标题 3 2 7 2" xfId="35919"/>
    <cellStyle name="标题 3 2 8" xfId="35920"/>
    <cellStyle name="标题 3 2 8 2" xfId="35921"/>
    <cellStyle name="标题 3 2 9" xfId="35922"/>
    <cellStyle name="标题 3 3" xfId="226"/>
    <cellStyle name="标题 3 3 2" xfId="35924"/>
    <cellStyle name="标题 3 3 2 2" xfId="31990"/>
    <cellStyle name="标题 3 3 2 3" xfId="35925"/>
    <cellStyle name="标题 3 3 3" xfId="35926"/>
    <cellStyle name="标题 3 3 3 2" xfId="35927"/>
    <cellStyle name="标题 3 3 4" xfId="35928"/>
    <cellStyle name="标题 3 3 5" xfId="35923"/>
    <cellStyle name="标题 3 4" xfId="227"/>
    <cellStyle name="标题 3 4 2" xfId="35930"/>
    <cellStyle name="标题 3 4 2 2" xfId="35931"/>
    <cellStyle name="标题 3 4 3" xfId="35932"/>
    <cellStyle name="标题 3 4 4" xfId="35934"/>
    <cellStyle name="标题 3 4 5" xfId="35929"/>
    <cellStyle name="标题 3 5" xfId="228"/>
    <cellStyle name="标题 3 5 2" xfId="35936"/>
    <cellStyle name="标题 3 5 2 2" xfId="35937"/>
    <cellStyle name="标题 3 5 3" xfId="35938"/>
    <cellStyle name="标题 3 5 4" xfId="35935"/>
    <cellStyle name="标题 3 6" xfId="229"/>
    <cellStyle name="标题 3 6 2" xfId="35940"/>
    <cellStyle name="标题 3 6 3" xfId="35939"/>
    <cellStyle name="标题 3 7" xfId="35941"/>
    <cellStyle name="标题 3 8" xfId="35942"/>
    <cellStyle name="标题 3 9" xfId="35943"/>
    <cellStyle name="标题 4 10" xfId="35944"/>
    <cellStyle name="标题 4 11" xfId="35945"/>
    <cellStyle name="标题 4 12" xfId="35946"/>
    <cellStyle name="标题 4 13" xfId="35947"/>
    <cellStyle name="标题 4 14" xfId="22864"/>
    <cellStyle name="标题 4 2" xfId="230"/>
    <cellStyle name="标题 4 2 10" xfId="35948"/>
    <cellStyle name="标题 4 2 2" xfId="35949"/>
    <cellStyle name="标题 4 2 2 2" xfId="35950"/>
    <cellStyle name="标题 4 2 2 2 2" xfId="35951"/>
    <cellStyle name="标题 4 2 2 3" xfId="35952"/>
    <cellStyle name="标题 4 2 2 3 2" xfId="35953"/>
    <cellStyle name="标题 4 2 2 4" xfId="35954"/>
    <cellStyle name="标题 4 2 2 5" xfId="35955"/>
    <cellStyle name="标题 4 2 3" xfId="35956"/>
    <cellStyle name="标题 4 2 3 2" xfId="35957"/>
    <cellStyle name="标题 4 2 3 3" xfId="35958"/>
    <cellStyle name="标题 4 2 4" xfId="35959"/>
    <cellStyle name="标题 4 2 4 2" xfId="35960"/>
    <cellStyle name="标题 4 2 5" xfId="35961"/>
    <cellStyle name="标题 4 2 5 2" xfId="35962"/>
    <cellStyle name="标题 4 2 6" xfId="35963"/>
    <cellStyle name="标题 4 2 6 2" xfId="35964"/>
    <cellStyle name="标题 4 2 7" xfId="35965"/>
    <cellStyle name="标题 4 2 7 2" xfId="35966"/>
    <cellStyle name="标题 4 2 8" xfId="35967"/>
    <cellStyle name="标题 4 2 8 2" xfId="35968"/>
    <cellStyle name="标题 4 2 9" xfId="35969"/>
    <cellStyle name="标题 4 3" xfId="231"/>
    <cellStyle name="标题 4 3 2" xfId="35971"/>
    <cellStyle name="标题 4 3 2 2" xfId="35972"/>
    <cellStyle name="标题 4 3 2 3" xfId="27994"/>
    <cellStyle name="标题 4 3 3" xfId="35973"/>
    <cellStyle name="标题 4 3 3 2" xfId="35974"/>
    <cellStyle name="标题 4 3 4" xfId="35975"/>
    <cellStyle name="标题 4 3 5" xfId="35970"/>
    <cellStyle name="标题 4 4" xfId="232"/>
    <cellStyle name="标题 4 4 2" xfId="35977"/>
    <cellStyle name="标题 4 4 2 2" xfId="35978"/>
    <cellStyle name="标题 4 4 3" xfId="35979"/>
    <cellStyle name="标题 4 4 4" xfId="35981"/>
    <cellStyle name="标题 4 4 5" xfId="35976"/>
    <cellStyle name="标题 4 5" xfId="233"/>
    <cellStyle name="标题 4 5 2" xfId="35983"/>
    <cellStyle name="标题 4 5 2 2" xfId="35984"/>
    <cellStyle name="标题 4 5 3" xfId="35985"/>
    <cellStyle name="标题 4 5 4" xfId="35982"/>
    <cellStyle name="标题 4 6" xfId="234"/>
    <cellStyle name="标题 4 6 2" xfId="35987"/>
    <cellStyle name="标题 4 6 3" xfId="35986"/>
    <cellStyle name="标题 4 7" xfId="11103"/>
    <cellStyle name="标题 4 8" xfId="35989"/>
    <cellStyle name="标题 4 9" xfId="35990"/>
    <cellStyle name="标题 5" xfId="235"/>
    <cellStyle name="标题 5 10" xfId="35991"/>
    <cellStyle name="标题 5 2" xfId="35992"/>
    <cellStyle name="标题 5 2 2" xfId="35993"/>
    <cellStyle name="标题 5 2 2 2" xfId="35994"/>
    <cellStyle name="标题 5 2 3" xfId="35995"/>
    <cellStyle name="标题 5 2 3 2" xfId="35996"/>
    <cellStyle name="标题 5 2 4" xfId="35997"/>
    <cellStyle name="标题 5 2 5" xfId="35998"/>
    <cellStyle name="标题 5 3" xfId="35999"/>
    <cellStyle name="标题 5 3 2" xfId="36000"/>
    <cellStyle name="标题 5 3 3" xfId="36001"/>
    <cellStyle name="标题 5 4" xfId="36002"/>
    <cellStyle name="标题 5 4 2" xfId="36003"/>
    <cellStyle name="标题 5 5" xfId="36004"/>
    <cellStyle name="标题 5 5 2" xfId="36005"/>
    <cellStyle name="标题 5 6" xfId="36006"/>
    <cellStyle name="标题 5 6 2" xfId="36007"/>
    <cellStyle name="标题 5 7" xfId="36009"/>
    <cellStyle name="标题 5 7 2" xfId="36010"/>
    <cellStyle name="标题 5 8" xfId="7478"/>
    <cellStyle name="标题 5 8 2" xfId="7483"/>
    <cellStyle name="标题 5 9" xfId="36011"/>
    <cellStyle name="标题 6" xfId="236"/>
    <cellStyle name="标题 6 2" xfId="36013"/>
    <cellStyle name="标题 6 2 2" xfId="36014"/>
    <cellStyle name="标题 6 2 3" xfId="36015"/>
    <cellStyle name="标题 6 3" xfId="36016"/>
    <cellStyle name="标题 6 3 2" xfId="36017"/>
    <cellStyle name="标题 6 4" xfId="36018"/>
    <cellStyle name="标题 6 5" xfId="36012"/>
    <cellStyle name="标题 7" xfId="237"/>
    <cellStyle name="标题 7 2" xfId="36020"/>
    <cellStyle name="标题 7 2 2" xfId="36021"/>
    <cellStyle name="标题 7 3" xfId="36022"/>
    <cellStyle name="标题 7 4" xfId="36023"/>
    <cellStyle name="标题 7 5" xfId="36019"/>
    <cellStyle name="标题 8" xfId="238"/>
    <cellStyle name="标题 8 2" xfId="36025"/>
    <cellStyle name="标题 8 2 2" xfId="36026"/>
    <cellStyle name="标题 8 3" xfId="36027"/>
    <cellStyle name="标题 8 4" xfId="36024"/>
    <cellStyle name="标题 9" xfId="239"/>
    <cellStyle name="标题 9 2" xfId="36029"/>
    <cellStyle name="标题 9 3" xfId="36028"/>
    <cellStyle name="标题1" xfId="36030"/>
    <cellStyle name="标题1 2" xfId="36031"/>
    <cellStyle name="标题1 2 2" xfId="36032"/>
    <cellStyle name="标题1 2 3" xfId="16274"/>
    <cellStyle name="标题1 3" xfId="36033"/>
    <cellStyle name="标题1 3 2" xfId="36034"/>
    <cellStyle name="标题1 4" xfId="36035"/>
    <cellStyle name="标题1 5" xfId="36036"/>
    <cellStyle name="标题bear" xfId="36037"/>
    <cellStyle name="标题bear 2" xfId="20200"/>
    <cellStyle name="标题bear 2 2" xfId="36038"/>
    <cellStyle name="样式 1" xfId="362"/>
    <cellStyle name="样式 1 2" xfId="363"/>
    <cellStyle name="样式 1 2 2" xfId="45135"/>
    <cellStyle name="样式 1 2 3" xfId="45134"/>
    <cellStyle name="样式 1 3" xfId="45136"/>
    <cellStyle name="样式 1 4" xfId="23478"/>
    <cellStyle name="样式 1 5" xfId="45137"/>
    <cellStyle name="样式 1 6" xfId="45133"/>
    <cellStyle name="样式 2" xfId="45138"/>
    <cellStyle name="样式 2 2" xfId="45139"/>
    <cellStyle name="样式 2 2 2" xfId="45140"/>
    <cellStyle name="桁区切り [0.00]_１１月価格表" xfId="41372"/>
    <cellStyle name="桁区切り_１１月価格表" xfId="41373"/>
    <cellStyle name="检查单元格 10" xfId="42053"/>
    <cellStyle name="检查单元格 10 2" xfId="42054"/>
    <cellStyle name="检查单元格 11" xfId="42055"/>
    <cellStyle name="检查单元格 11 2" xfId="42056"/>
    <cellStyle name="检查单元格 12" xfId="42057"/>
    <cellStyle name="检查单元格 13" xfId="42058"/>
    <cellStyle name="检查单元格 14" xfId="25585"/>
    <cellStyle name="检查单元格 2" xfId="281"/>
    <cellStyle name="检查单元格 2 2" xfId="42060"/>
    <cellStyle name="检查单元格 2 2 2" xfId="42061"/>
    <cellStyle name="检查单元格 2 2 2 2" xfId="42062"/>
    <cellStyle name="检查单元格 2 2 2 3" xfId="42063"/>
    <cellStyle name="检查单元格 2 2 3" xfId="42064"/>
    <cellStyle name="检查单元格 2 2 3 2" xfId="8307"/>
    <cellStyle name="检查单元格 2 2 3 3" xfId="42065"/>
    <cellStyle name="检查单元格 2 2 4" xfId="42066"/>
    <cellStyle name="检查单元格 2 2 5" xfId="42067"/>
    <cellStyle name="检查单元格 2 3" xfId="42068"/>
    <cellStyle name="检查单元格 2 3 2" xfId="42069"/>
    <cellStyle name="检查单元格 2 3 3" xfId="42070"/>
    <cellStyle name="检查单元格 2 4" xfId="42071"/>
    <cellStyle name="检查单元格 2 5" xfId="42072"/>
    <cellStyle name="检查单元格 2 6" xfId="42073"/>
    <cellStyle name="检查单元格 2 7" xfId="42074"/>
    <cellStyle name="检查单元格 2 8" xfId="42075"/>
    <cellStyle name="检查单元格 2 9" xfId="42059"/>
    <cellStyle name="检查单元格 3" xfId="282"/>
    <cellStyle name="检查单元格 3 2" xfId="42077"/>
    <cellStyle name="检查单元格 3 2 2" xfId="42078"/>
    <cellStyle name="检查单元格 3 2 3" xfId="42079"/>
    <cellStyle name="检查单元格 3 3" xfId="42080"/>
    <cellStyle name="检查单元格 3 4" xfId="42081"/>
    <cellStyle name="检查单元格 3 5" xfId="42082"/>
    <cellStyle name="检查单元格 3 6" xfId="42076"/>
    <cellStyle name="检查单元格 4" xfId="283"/>
    <cellStyle name="检查单元格 4 2" xfId="42084"/>
    <cellStyle name="检查单元格 4 2 2" xfId="42085"/>
    <cellStyle name="检查单元格 4 3" xfId="42086"/>
    <cellStyle name="检查单元格 4 4" xfId="42087"/>
    <cellStyle name="检查单元格 4 5" xfId="42083"/>
    <cellStyle name="检查单元格 5" xfId="284"/>
    <cellStyle name="检查单元格 5 2" xfId="42089"/>
    <cellStyle name="检查单元格 5 2 2" xfId="42090"/>
    <cellStyle name="检查单元格 5 3" xfId="42091"/>
    <cellStyle name="检查单元格 5 4" xfId="42088"/>
    <cellStyle name="检查单元格 6" xfId="285"/>
    <cellStyle name="检查单元格 6 2" xfId="19974"/>
    <cellStyle name="检查单元格 6 3" xfId="19963"/>
    <cellStyle name="检查单元格 7" xfId="42092"/>
    <cellStyle name="检查单元格 7 2" xfId="42093"/>
    <cellStyle name="检查单元格 8" xfId="23071"/>
    <cellStyle name="检查单元格 9" xfId="31101"/>
    <cellStyle name="標準_~ME1E20" xfId="36049"/>
    <cellStyle name="標準２" xfId="36050"/>
    <cellStyle name="標準２ 2" xfId="36051"/>
    <cellStyle name="標題" xfId="36039"/>
    <cellStyle name="標題 1" xfId="36040"/>
    <cellStyle name="標題 2" xfId="36041"/>
    <cellStyle name="標題 2 2" xfId="36042"/>
    <cellStyle name="標題 3" xfId="36043"/>
    <cellStyle name="標題 3 2" xfId="36044"/>
    <cellStyle name="標題 4" xfId="36045"/>
    <cellStyle name="標題 4 2" xfId="36046"/>
    <cellStyle name="標題 5" xfId="36047"/>
    <cellStyle name="標題_Sheet2" xfId="36048"/>
    <cellStyle name="檢查儲存格" xfId="42094"/>
    <cellStyle name="檢查儲存格 2" xfId="42095"/>
    <cellStyle name="欄標題(中)" xfId="42188"/>
    <cellStyle name="欄標題(中) 2" xfId="42189"/>
    <cellStyle name="欄標題(英)" xfId="42186"/>
    <cellStyle name="欄標題(英) 2" xfId="42187"/>
    <cellStyle name="欺季飘" xfId="42629"/>
    <cellStyle name="欺季飘 2" xfId="42630"/>
    <cellStyle name="汇总 10" xfId="41401"/>
    <cellStyle name="汇总 10 2" xfId="41402"/>
    <cellStyle name="汇总 11" xfId="41403"/>
    <cellStyle name="汇总 11 2" xfId="41404"/>
    <cellStyle name="汇总 12" xfId="41405"/>
    <cellStyle name="汇总 13" xfId="41406"/>
    <cellStyle name="汇总 14" xfId="41407"/>
    <cellStyle name="汇总 2" xfId="271"/>
    <cellStyle name="汇总 2 2" xfId="41409"/>
    <cellStyle name="汇总 2 2 2" xfId="41410"/>
    <cellStyle name="汇总 2 2 2 2" xfId="41411"/>
    <cellStyle name="汇总 2 2 3" xfId="41412"/>
    <cellStyle name="汇总 2 2 3 2" xfId="41413"/>
    <cellStyle name="汇总 2 2 4" xfId="8849"/>
    <cellStyle name="汇总 2 2 5" xfId="41414"/>
    <cellStyle name="汇总 2 3" xfId="41415"/>
    <cellStyle name="汇总 2 3 2" xfId="41416"/>
    <cellStyle name="汇总 2 3 3" xfId="11810"/>
    <cellStyle name="汇总 2 4" xfId="41417"/>
    <cellStyle name="汇总 2 4 2" xfId="41418"/>
    <cellStyle name="汇总 2 5" xfId="41419"/>
    <cellStyle name="汇总 2 6" xfId="41408"/>
    <cellStyle name="汇总 3" xfId="272"/>
    <cellStyle name="汇总 3 2" xfId="41421"/>
    <cellStyle name="汇总 3 2 2" xfId="41422"/>
    <cellStyle name="汇总 3 2 2 2" xfId="41423"/>
    <cellStyle name="汇总 3 2 3" xfId="41424"/>
    <cellStyle name="汇总 3 2 4" xfId="41425"/>
    <cellStyle name="汇总 3 3" xfId="41426"/>
    <cellStyle name="汇总 3 3 2" xfId="41427"/>
    <cellStyle name="汇总 3 4" xfId="41428"/>
    <cellStyle name="汇总 3 5" xfId="41429"/>
    <cellStyle name="汇总 3 6" xfId="41420"/>
    <cellStyle name="汇总 4" xfId="273"/>
    <cellStyle name="汇总 4 2" xfId="41431"/>
    <cellStyle name="汇总 4 2 2" xfId="33684"/>
    <cellStyle name="汇总 4 3" xfId="41432"/>
    <cellStyle name="汇总 4 4" xfId="41433"/>
    <cellStyle name="汇总 4 5" xfId="41430"/>
    <cellStyle name="汇总 5" xfId="274"/>
    <cellStyle name="汇总 5 2" xfId="41435"/>
    <cellStyle name="汇总 5 2 2" xfId="41436"/>
    <cellStyle name="汇总 5 3" xfId="41437"/>
    <cellStyle name="汇总 5 4" xfId="41434"/>
    <cellStyle name="汇总 6" xfId="275"/>
    <cellStyle name="汇总 6 2" xfId="41439"/>
    <cellStyle name="汇总 6 3" xfId="41438"/>
    <cellStyle name="汇总 7" xfId="41440"/>
    <cellStyle name="汇总 7 2" xfId="41441"/>
    <cellStyle name="汇总 8" xfId="41442"/>
    <cellStyle name="汇总 9" xfId="41443"/>
    <cellStyle name="注释 10" xfId="45148"/>
    <cellStyle name="注释 10 2" xfId="45149"/>
    <cellStyle name="注释 10 2 2" xfId="45150"/>
    <cellStyle name="注释 10 3" xfId="13268"/>
    <cellStyle name="注释 10 4" xfId="45151"/>
    <cellStyle name="注释 11" xfId="45152"/>
    <cellStyle name="注释 11 2" xfId="45153"/>
    <cellStyle name="注释 11 2 2" xfId="45154"/>
    <cellStyle name="注释 11 3" xfId="45155"/>
    <cellStyle name="注释 11 4" xfId="45156"/>
    <cellStyle name="注释 12" xfId="45157"/>
    <cellStyle name="注释 12 2" xfId="45158"/>
    <cellStyle name="注释 12 2 2" xfId="37778"/>
    <cellStyle name="注释 12 2 2 2" xfId="37781"/>
    <cellStyle name="注释 12 2 2 3" xfId="45159"/>
    <cellStyle name="注释 12 2 3" xfId="37784"/>
    <cellStyle name="注释 12 2 4" xfId="37789"/>
    <cellStyle name="注释 12 3" xfId="45160"/>
    <cellStyle name="注释 12 3 2" xfId="45161"/>
    <cellStyle name="注释 12 3 3" xfId="45162"/>
    <cellStyle name="注释 12 4" xfId="45163"/>
    <cellStyle name="注释 12 5" xfId="9463"/>
    <cellStyle name="注释 12 6" xfId="45164"/>
    <cellStyle name="注释 13" xfId="45165"/>
    <cellStyle name="注释 13 2" xfId="45166"/>
    <cellStyle name="注释 13 2 2" xfId="45167"/>
    <cellStyle name="注释 13 2 2 2" xfId="45168"/>
    <cellStyle name="注释 13 2 3" xfId="45169"/>
    <cellStyle name="注释 13 2 4" xfId="45170"/>
    <cellStyle name="注释 13 3" xfId="9371"/>
    <cellStyle name="注释 13 3 2" xfId="19432"/>
    <cellStyle name="注释 13 4" xfId="45171"/>
    <cellStyle name="注释 13 5" xfId="45172"/>
    <cellStyle name="注释 13 6" xfId="45173"/>
    <cellStyle name="注释 14" xfId="45174"/>
    <cellStyle name="注释 14 2" xfId="45175"/>
    <cellStyle name="注释 14 2 2" xfId="45176"/>
    <cellStyle name="注释 14 2 2 2" xfId="45177"/>
    <cellStyle name="注释 14 2 3" xfId="45178"/>
    <cellStyle name="注释 14 2 4" xfId="45179"/>
    <cellStyle name="注释 14 3" xfId="45180"/>
    <cellStyle name="注释 14 3 2" xfId="45181"/>
    <cellStyle name="注释 14 4" xfId="45182"/>
    <cellStyle name="注释 14 5" xfId="45183"/>
    <cellStyle name="注释 14 6" xfId="3901"/>
    <cellStyle name="注释 15" xfId="45184"/>
    <cellStyle name="注释 15 2" xfId="45185"/>
    <cellStyle name="注释 15 2 2" xfId="45186"/>
    <cellStyle name="注释 15 2 2 2" xfId="45187"/>
    <cellStyle name="注释 15 2 3" xfId="45188"/>
    <cellStyle name="注释 15 2 4" xfId="45189"/>
    <cellStyle name="注释 15 3" xfId="45190"/>
    <cellStyle name="注释 15 3 2" xfId="45191"/>
    <cellStyle name="注释 15 4" xfId="45192"/>
    <cellStyle name="注释 15 5" xfId="45193"/>
    <cellStyle name="注释 15 6" xfId="45194"/>
    <cellStyle name="注释 16" xfId="45195"/>
    <cellStyle name="注释 16 2" xfId="45196"/>
    <cellStyle name="注释 16 3" xfId="45197"/>
    <cellStyle name="注释 17" xfId="45198"/>
    <cellStyle name="注释 17 2" xfId="45199"/>
    <cellStyle name="注释 17 3" xfId="45200"/>
    <cellStyle name="注释 18" xfId="45201"/>
    <cellStyle name="注释 18 2" xfId="45202"/>
    <cellStyle name="注释 18 3" xfId="45203"/>
    <cellStyle name="注释 19" xfId="32693"/>
    <cellStyle name="注释 2" xfId="367"/>
    <cellStyle name="注释 2 10" xfId="45205"/>
    <cellStyle name="注释 2 11" xfId="45206"/>
    <cellStyle name="注释 2 12" xfId="45204"/>
    <cellStyle name="注释 2 2" xfId="45207"/>
    <cellStyle name="注释 2 2 2" xfId="31660"/>
    <cellStyle name="注释 2 2 2 2" xfId="45208"/>
    <cellStyle name="注释 2 2 2 2 2" xfId="45209"/>
    <cellStyle name="注释 2 2 2 3" xfId="45210"/>
    <cellStyle name="注释 2 2 2 4" xfId="45211"/>
    <cellStyle name="注释 2 2 3" xfId="9194"/>
    <cellStyle name="注释 2 2 3 2" xfId="45212"/>
    <cellStyle name="注释 2 2 3 3" xfId="45213"/>
    <cellStyle name="注释 2 2 4" xfId="45214"/>
    <cellStyle name="注释 2 2 4 2" xfId="45215"/>
    <cellStyle name="注释 2 2 5" xfId="41771"/>
    <cellStyle name="注释 2 2 6" xfId="41774"/>
    <cellStyle name="注释 2 3" xfId="45216"/>
    <cellStyle name="注释 2 3 2" xfId="45217"/>
    <cellStyle name="注释 2 3 2 2" xfId="45218"/>
    <cellStyle name="注释 2 3 3" xfId="45219"/>
    <cellStyle name="注释 2 4" xfId="45220"/>
    <cellStyle name="注释 2 4 2" xfId="45221"/>
    <cellStyle name="注释 2 4 2 2" xfId="45222"/>
    <cellStyle name="注释 2 4 2 2 2" xfId="45223"/>
    <cellStyle name="注释 2 4 2 2 2 2" xfId="45224"/>
    <cellStyle name="注释 2 4 2 2 3" xfId="45225"/>
    <cellStyle name="注释 2 4 2 3" xfId="45226"/>
    <cellStyle name="注释 2 4 2 3 2" xfId="45227"/>
    <cellStyle name="注释 2 4 2 4" xfId="15241"/>
    <cellStyle name="注释 2 4 2 5" xfId="45228"/>
    <cellStyle name="注释 2 4 3" xfId="45229"/>
    <cellStyle name="注释 2 4 3 2" xfId="2610"/>
    <cellStyle name="注释 2 4 3 2 2" xfId="2617"/>
    <cellStyle name="注释 2 4 3 2 2 2" xfId="45230"/>
    <cellStyle name="注释 2 4 3 2 3" xfId="6646"/>
    <cellStyle name="注释 2 4 3 3" xfId="45231"/>
    <cellStyle name="注释 2 4 3 3 2" xfId="45232"/>
    <cellStyle name="注释 2 4 3 4" xfId="45233"/>
    <cellStyle name="注释 2 4 3 5" xfId="45234"/>
    <cellStyle name="注释 2 4 4" xfId="45235"/>
    <cellStyle name="注释 2 4 5" xfId="41779"/>
    <cellStyle name="注释 2 5" xfId="45236"/>
    <cellStyle name="注释 2 5 2" xfId="45237"/>
    <cellStyle name="注释 2 6" xfId="45238"/>
    <cellStyle name="注释 2 6 2" xfId="45239"/>
    <cellStyle name="注释 2 7" xfId="45240"/>
    <cellStyle name="注释 2 7 2" xfId="45241"/>
    <cellStyle name="注释 2 8" xfId="45242"/>
    <cellStyle name="注释 2 8 2" xfId="45243"/>
    <cellStyle name="注释 2 9" xfId="45244"/>
    <cellStyle name="注释 3" xfId="368"/>
    <cellStyle name="注释 3 2" xfId="45245"/>
    <cellStyle name="注释 3 2 2" xfId="45246"/>
    <cellStyle name="注释 3 2 2 2" xfId="45247"/>
    <cellStyle name="注释 3 2 2 3" xfId="45248"/>
    <cellStyle name="注释 3 2 2 4" xfId="45249"/>
    <cellStyle name="注释 3 2 3" xfId="40782"/>
    <cellStyle name="注释 3 2 3 2" xfId="40784"/>
    <cellStyle name="注释 3 2 4" xfId="40786"/>
    <cellStyle name="注释 3 2 4 2" xfId="45250"/>
    <cellStyle name="注释 3 2 4 2 2" xfId="45251"/>
    <cellStyle name="注释 3 2 4 2 2 2" xfId="45252"/>
    <cellStyle name="注释 3 2 4 2 3" xfId="45253"/>
    <cellStyle name="注释 3 2 4 3" xfId="45254"/>
    <cellStyle name="注释 3 2 4 3 2" xfId="45255"/>
    <cellStyle name="注释 3 2 4 4" xfId="9847"/>
    <cellStyle name="注释 3 2 4 5" xfId="45256"/>
    <cellStyle name="注释 3 2 5" xfId="45257"/>
    <cellStyle name="注释 3 2 6" xfId="45258"/>
    <cellStyle name="注释 3 3" xfId="45259"/>
    <cellStyle name="注释 3 3 2" xfId="45260"/>
    <cellStyle name="注释 3 3 2 2" xfId="45261"/>
    <cellStyle name="注释 3 3 2 2 2" xfId="45262"/>
    <cellStyle name="注释 3 3 2 2 2 2" xfId="45263"/>
    <cellStyle name="注释 3 3 2 2 3" xfId="45264"/>
    <cellStyle name="注释 3 3 2 2 4" xfId="45265"/>
    <cellStyle name="注释 3 3 2 3" xfId="45266"/>
    <cellStyle name="注释 3 3 2 3 2" xfId="45267"/>
    <cellStyle name="注释 3 3 2 4" xfId="45268"/>
    <cellStyle name="注释 3 3 2 4 2" xfId="45269"/>
    <cellStyle name="注释 3 3 2 5" xfId="45270"/>
    <cellStyle name="注释 3 3 2 6" xfId="45271"/>
    <cellStyle name="注释 3 3 2 7" xfId="5939"/>
    <cellStyle name="注释 3 3 3" xfId="40789"/>
    <cellStyle name="注释 3 3 3 2" xfId="40791"/>
    <cellStyle name="注释 3 3 3 2 2" xfId="45272"/>
    <cellStyle name="注释 3 3 3 2 2 2" xfId="45273"/>
    <cellStyle name="注释 3 3 3 2 3" xfId="45274"/>
    <cellStyle name="注释 3 3 3 3" xfId="45275"/>
    <cellStyle name="注释 3 3 3 3 2" xfId="45276"/>
    <cellStyle name="注释 3 3 3 4" xfId="45277"/>
    <cellStyle name="注释 3 3 3 5" xfId="45278"/>
    <cellStyle name="注释 3 3 3 6" xfId="45279"/>
    <cellStyle name="注释 3 3 4" xfId="40793"/>
    <cellStyle name="注释 3 3 4 2" xfId="45280"/>
    <cellStyle name="注释 3 3 4 2 2" xfId="45281"/>
    <cellStyle name="注释 3 3 4 2 2 2" xfId="45282"/>
    <cellStyle name="注释 3 3 4 2 3" xfId="45283"/>
    <cellStyle name="注释 3 3 4 3" xfId="45284"/>
    <cellStyle name="注释 3 3 4 3 2" xfId="45285"/>
    <cellStyle name="注释 3 3 4 4" xfId="45286"/>
    <cellStyle name="注释 3 3 4 5" xfId="45287"/>
    <cellStyle name="注释 3 3 5" xfId="45288"/>
    <cellStyle name="注释 3 3 5 2" xfId="45289"/>
    <cellStyle name="注释 3 3 5 2 2" xfId="13162"/>
    <cellStyle name="注释 3 3 5 2 2 2" xfId="13164"/>
    <cellStyle name="注释 3 3 5 2 3" xfId="13168"/>
    <cellStyle name="注释 3 3 5 3" xfId="45290"/>
    <cellStyle name="注释 3 3 5 3 2" xfId="45291"/>
    <cellStyle name="注释 3 3 5 4" xfId="45292"/>
    <cellStyle name="注释 3 3 5 5" xfId="45293"/>
    <cellStyle name="注释 3 3 6" xfId="45294"/>
    <cellStyle name="注释 3 3 6 2" xfId="45295"/>
    <cellStyle name="注释 3 3 6 2 2" xfId="45296"/>
    <cellStyle name="注释 3 3 6 2 2 2" xfId="45297"/>
    <cellStyle name="注释 3 3 6 2 3" xfId="45298"/>
    <cellStyle name="注释 3 3 6 3" xfId="45299"/>
    <cellStyle name="注释 3 3 6 3 2" xfId="45300"/>
    <cellStyle name="注释 3 3 6 4" xfId="45301"/>
    <cellStyle name="注释 3 3 6 5" xfId="45302"/>
    <cellStyle name="注释 3 3 7" xfId="45303"/>
    <cellStyle name="注释 3 3 8" xfId="45304"/>
    <cellStyle name="注释 3 3 9" xfId="45305"/>
    <cellStyle name="注释 3 4" xfId="45306"/>
    <cellStyle name="注释 3 4 2" xfId="19602"/>
    <cellStyle name="注释 3 4 2 2" xfId="45307"/>
    <cellStyle name="注释 3 4 3" xfId="40796"/>
    <cellStyle name="注释 3 4 4" xfId="40799"/>
    <cellStyle name="注释 3 5" xfId="45308"/>
    <cellStyle name="注释 3 5 2" xfId="45309"/>
    <cellStyle name="注释 3 5 2 2" xfId="1354"/>
    <cellStyle name="注释 3 5 2 2 2" xfId="45310"/>
    <cellStyle name="注释 3 5 2 3" xfId="1364"/>
    <cellStyle name="注释 3 5 2 4" xfId="32171"/>
    <cellStyle name="注释 3 5 3" xfId="40802"/>
    <cellStyle name="注释 3 5 3 2" xfId="40804"/>
    <cellStyle name="注释 3 5 4" xfId="40806"/>
    <cellStyle name="注释 3 5 5" xfId="45311"/>
    <cellStyle name="注释 3 5 6" xfId="45312"/>
    <cellStyle name="注释 3 6" xfId="45313"/>
    <cellStyle name="注释 3 7" xfId="45314"/>
    <cellStyle name="注释 3 8" xfId="45315"/>
    <cellStyle name="注释 3 9" xfId="44873"/>
    <cellStyle name="注释 4" xfId="369"/>
    <cellStyle name="注释 4 2" xfId="45317"/>
    <cellStyle name="注释 4 2 2" xfId="45318"/>
    <cellStyle name="注释 4 2 2 2" xfId="45319"/>
    <cellStyle name="注释 4 2 2 3" xfId="45320"/>
    <cellStyle name="注释 4 2 3" xfId="45321"/>
    <cellStyle name="注释 4 2 3 2" xfId="45322"/>
    <cellStyle name="注释 4 2 3 2 2" xfId="45323"/>
    <cellStyle name="注释 4 2 3 2 2 2" xfId="45324"/>
    <cellStyle name="注释 4 2 3 2 3" xfId="45325"/>
    <cellStyle name="注释 4 2 3 3" xfId="45326"/>
    <cellStyle name="注释 4 2 3 3 2" xfId="45327"/>
    <cellStyle name="注释 4 2 3 4" xfId="45328"/>
    <cellStyle name="注释 4 2 3 5" xfId="45329"/>
    <cellStyle name="注释 4 2 3 6" xfId="45330"/>
    <cellStyle name="注释 4 2 4" xfId="45331"/>
    <cellStyle name="注释 4 3" xfId="45332"/>
    <cellStyle name="注释 4 3 2" xfId="21764"/>
    <cellStyle name="注释 4 3 3" xfId="5742"/>
    <cellStyle name="注释 4 4" xfId="45333"/>
    <cellStyle name="注释 4 4 2" xfId="37197"/>
    <cellStyle name="注释 4 5" xfId="45334"/>
    <cellStyle name="注释 4 5 2" xfId="45335"/>
    <cellStyle name="注释 4 5 2 2" xfId="45336"/>
    <cellStyle name="注释 4 5 2 2 2" xfId="45337"/>
    <cellStyle name="注释 4 5 2 3" xfId="45338"/>
    <cellStyle name="注释 4 5 3" xfId="45339"/>
    <cellStyle name="注释 4 5 3 2" xfId="45340"/>
    <cellStyle name="注释 4 5 4" xfId="45341"/>
    <cellStyle name="注释 4 5 5" xfId="45342"/>
    <cellStyle name="注释 4 6" xfId="45343"/>
    <cellStyle name="注释 4 7" xfId="45316"/>
    <cellStyle name="注释 5" xfId="370"/>
    <cellStyle name="注释 5 2" xfId="45345"/>
    <cellStyle name="注释 5 2 2" xfId="45346"/>
    <cellStyle name="注释 5 2 2 2" xfId="45347"/>
    <cellStyle name="注释 5 2 2 2 2" xfId="45348"/>
    <cellStyle name="注释 5 2 2 2 2 2" xfId="45349"/>
    <cellStyle name="注释 5 2 2 2 3" xfId="45350"/>
    <cellStyle name="注释 5 2 2 2 4" xfId="8712"/>
    <cellStyle name="注释 5 2 2 3" xfId="45351"/>
    <cellStyle name="注释 5 2 2 3 2" xfId="45352"/>
    <cellStyle name="注释 5 2 2 4" xfId="45353"/>
    <cellStyle name="注释 5 2 2 4 2" xfId="45354"/>
    <cellStyle name="注释 5 2 2 5" xfId="45355"/>
    <cellStyle name="注释 5 2 2 6" xfId="45356"/>
    <cellStyle name="注释 5 2 2 7" xfId="45357"/>
    <cellStyle name="注释 5 2 3" xfId="45358"/>
    <cellStyle name="注释 5 2 3 2" xfId="45359"/>
    <cellStyle name="注释 5 2 3 2 2" xfId="45360"/>
    <cellStyle name="注释 5 2 3 2 2 2" xfId="45361"/>
    <cellStyle name="注释 5 2 3 2 3" xfId="45362"/>
    <cellStyle name="注释 5 2 3 3" xfId="45363"/>
    <cellStyle name="注释 5 2 3 3 2" xfId="45364"/>
    <cellStyle name="注释 5 2 3 4" xfId="45365"/>
    <cellStyle name="注释 5 2 3 5" xfId="45366"/>
    <cellStyle name="注释 5 2 3 6" xfId="45367"/>
    <cellStyle name="注释 5 2 4" xfId="45368"/>
    <cellStyle name="注释 5 2 4 2" xfId="45369"/>
    <cellStyle name="注释 5 2 4 2 2" xfId="45370"/>
    <cellStyle name="注释 5 2 4 2 2 2" xfId="45371"/>
    <cellStyle name="注释 5 2 4 2 3" xfId="45372"/>
    <cellStyle name="注释 5 2 4 3" xfId="45373"/>
    <cellStyle name="注释 5 2 4 3 2" xfId="45374"/>
    <cellStyle name="注释 5 2 4 4" xfId="45375"/>
    <cellStyle name="注释 5 2 4 5" xfId="45376"/>
    <cellStyle name="注释 5 2 5" xfId="45377"/>
    <cellStyle name="注释 5 2 5 2" xfId="45378"/>
    <cellStyle name="注释 5 2 5 2 2" xfId="45379"/>
    <cellStyle name="注释 5 2 5 2 2 2" xfId="45380"/>
    <cellStyle name="注释 5 2 5 2 3" xfId="31426"/>
    <cellStyle name="注释 5 2 5 3" xfId="45381"/>
    <cellStyle name="注释 5 2 5 3 2" xfId="45382"/>
    <cellStyle name="注释 5 2 5 4" xfId="45383"/>
    <cellStyle name="注释 5 2 5 5" xfId="45384"/>
    <cellStyle name="注释 5 2 6" xfId="45385"/>
    <cellStyle name="注释 5 2 6 2" xfId="45386"/>
    <cellStyle name="注释 5 2 6 2 2" xfId="45387"/>
    <cellStyle name="注释 5 2 6 2 2 2" xfId="45388"/>
    <cellStyle name="注释 5 2 6 2 3" xfId="45389"/>
    <cellStyle name="注释 5 2 6 3" xfId="45390"/>
    <cellStyle name="注释 5 2 6 3 2" xfId="45391"/>
    <cellStyle name="注释 5 2 6 4" xfId="45392"/>
    <cellStyle name="注释 5 2 6 5" xfId="7425"/>
    <cellStyle name="注释 5 2 7" xfId="45393"/>
    <cellStyle name="注释 5 2 8" xfId="45394"/>
    <cellStyle name="注释 5 3" xfId="45395"/>
    <cellStyle name="注释 5 3 2" xfId="45396"/>
    <cellStyle name="注释 5 3 3" xfId="45397"/>
    <cellStyle name="注释 5 4" xfId="45398"/>
    <cellStyle name="注释 5 4 2" xfId="1740"/>
    <cellStyle name="注释 5 4 2 2" xfId="1746"/>
    <cellStyle name="注释 5 4 2 2 2" xfId="45399"/>
    <cellStyle name="注释 5 4 2 3" xfId="45400"/>
    <cellStyle name="注释 5 4 3" xfId="1749"/>
    <cellStyle name="注释 5 4 3 2" xfId="1754"/>
    <cellStyle name="注释 5 4 4" xfId="1758"/>
    <cellStyle name="注释 5 4 5" xfId="1448"/>
    <cellStyle name="注释 5 4 6" xfId="45401"/>
    <cellStyle name="注释 5 5" xfId="45402"/>
    <cellStyle name="注释 5 6" xfId="45344"/>
    <cellStyle name="注释 6" xfId="371"/>
    <cellStyle name="注释 6 10" xfId="45404"/>
    <cellStyle name="注释 6 11" xfId="45405"/>
    <cellStyle name="注释 6 12" xfId="45403"/>
    <cellStyle name="注释 6 2" xfId="45406"/>
    <cellStyle name="注释 6 2 10" xfId="45407"/>
    <cellStyle name="注释 6 2 2" xfId="4933"/>
    <cellStyle name="注释 6 2 2 2" xfId="45408"/>
    <cellStyle name="注释 6 2 2 2 2" xfId="26437"/>
    <cellStyle name="注释 6 2 2 2 2 2" xfId="24195"/>
    <cellStyle name="注释 6 2 2 2 2 2 2" xfId="45409"/>
    <cellStyle name="注释 6 2 2 2 2 2 2 2" xfId="45410"/>
    <cellStyle name="注释 6 2 2 2 2 2 3" xfId="45411"/>
    <cellStyle name="注释 6 2 2 2 2 3" xfId="45412"/>
    <cellStyle name="注释 6 2 2 2 2 3 2" xfId="45413"/>
    <cellStyle name="注释 6 2 2 2 2 4" xfId="45414"/>
    <cellStyle name="注释 6 2 2 2 2 4 2" xfId="45415"/>
    <cellStyle name="注释 6 2 2 2 2 5" xfId="40686"/>
    <cellStyle name="注释 6 2 2 2 2 6" xfId="45416"/>
    <cellStyle name="注释 6 2 2 2 3" xfId="45417"/>
    <cellStyle name="注释 6 2 2 2 3 2" xfId="45418"/>
    <cellStyle name="注释 6 2 2 2 3 2 2" xfId="9788"/>
    <cellStyle name="注释 6 2 2 2 3 3" xfId="45419"/>
    <cellStyle name="注释 6 2 2 2 4" xfId="4799"/>
    <cellStyle name="注释 6 2 2 2 4 2" xfId="45420"/>
    <cellStyle name="注释 6 2 2 2 5" xfId="45421"/>
    <cellStyle name="注释 6 2 2 2 5 2" xfId="45422"/>
    <cellStyle name="注释 6 2 2 2 6" xfId="45423"/>
    <cellStyle name="注释 6 2 2 2 7" xfId="45424"/>
    <cellStyle name="注释 6 2 2 2 8" xfId="45425"/>
    <cellStyle name="注释 6 2 2 3" xfId="45426"/>
    <cellStyle name="注释 6 2 2 3 2" xfId="45427"/>
    <cellStyle name="注释 6 2 2 3 2 2" xfId="45428"/>
    <cellStyle name="注释 6 2 2 3 2 2 2" xfId="45429"/>
    <cellStyle name="注释 6 2 2 3 2 3" xfId="45430"/>
    <cellStyle name="注释 6 2 2 3 3" xfId="45431"/>
    <cellStyle name="注释 6 2 2 3 3 2" xfId="45432"/>
    <cellStyle name="注释 6 2 2 3 4" xfId="45433"/>
    <cellStyle name="注释 6 2 2 3 4 2" xfId="45434"/>
    <cellStyle name="注释 6 2 2 3 5" xfId="45435"/>
    <cellStyle name="注释 6 2 2 3 6" xfId="45436"/>
    <cellStyle name="注释 6 2 2 4" xfId="45437"/>
    <cellStyle name="注释 6 2 2 4 2" xfId="35030"/>
    <cellStyle name="注释 6 2 2 4 2 2" xfId="35032"/>
    <cellStyle name="注释 6 2 2 4 3" xfId="23711"/>
    <cellStyle name="注释 6 2 2 5" xfId="23352"/>
    <cellStyle name="注释 6 2 2 5 2" xfId="23355"/>
    <cellStyle name="注释 6 2 2 6" xfId="45438"/>
    <cellStyle name="注释 6 2 2 6 2" xfId="45439"/>
    <cellStyle name="注释 6 2 2 7" xfId="45440"/>
    <cellStyle name="注释 6 2 2 8" xfId="45441"/>
    <cellStyle name="注释 6 2 2 9" xfId="45442"/>
    <cellStyle name="注释 6 2 3" xfId="4704"/>
    <cellStyle name="注释 6 2 3 2" xfId="45443"/>
    <cellStyle name="注释 6 2 3 2 2" xfId="45444"/>
    <cellStyle name="注释 6 2 3 2 2 2" xfId="45445"/>
    <cellStyle name="注释 6 2 3 2 2 2 2" xfId="45446"/>
    <cellStyle name="注释 6 2 3 2 2 3" xfId="45447"/>
    <cellStyle name="注释 6 2 3 2 3" xfId="45448"/>
    <cellStyle name="注释 6 2 3 2 3 2" xfId="45449"/>
    <cellStyle name="注释 6 2 3 2 4" xfId="45450"/>
    <cellStyle name="注释 6 2 3 2 4 2" xfId="45451"/>
    <cellStyle name="注释 6 2 3 2 5" xfId="45452"/>
    <cellStyle name="注释 6 2 3 2 6" xfId="45453"/>
    <cellStyle name="注释 6 2 3 3" xfId="45454"/>
    <cellStyle name="注释 6 2 3 3 2" xfId="45455"/>
    <cellStyle name="注释 6 2 3 3 2 2" xfId="45456"/>
    <cellStyle name="注释 6 2 3 3 3" xfId="45457"/>
    <cellStyle name="注释 6 2 3 4" xfId="45458"/>
    <cellStyle name="注释 6 2 3 4 2" xfId="45459"/>
    <cellStyle name="注释 6 2 3 5" xfId="45460"/>
    <cellStyle name="注释 6 2 3 5 2" xfId="45461"/>
    <cellStyle name="注释 6 2 3 6" xfId="45462"/>
    <cellStyle name="注释 6 2 3 7" xfId="11919"/>
    <cellStyle name="注释 6 2 3 8" xfId="22629"/>
    <cellStyle name="注释 6 2 4" xfId="45463"/>
    <cellStyle name="注释 6 2 4 2" xfId="45464"/>
    <cellStyle name="注释 6 2 4 2 2" xfId="45465"/>
    <cellStyle name="注释 6 2 4 2 2 2" xfId="45466"/>
    <cellStyle name="注释 6 2 4 2 3" xfId="45467"/>
    <cellStyle name="注释 6 2 4 3" xfId="45468"/>
    <cellStyle name="注释 6 2 4 3 2" xfId="45469"/>
    <cellStyle name="注释 6 2 4 4" xfId="11931"/>
    <cellStyle name="注释 6 2 4 4 2" xfId="11936"/>
    <cellStyle name="注释 6 2 4 5" xfId="45470"/>
    <cellStyle name="注释 6 2 4 6" xfId="45471"/>
    <cellStyle name="注释 6 2 5" xfId="45472"/>
    <cellStyle name="注释 6 2 5 2" xfId="17692"/>
    <cellStyle name="注释 6 2 5 2 2" xfId="18117"/>
    <cellStyle name="注释 6 2 5 3" xfId="45473"/>
    <cellStyle name="注释 6 2 6" xfId="45474"/>
    <cellStyle name="注释 6 2 6 2" xfId="45475"/>
    <cellStyle name="注释 6 2 7" xfId="45476"/>
    <cellStyle name="注释 6 2 7 2" xfId="45477"/>
    <cellStyle name="注释 6 2 8" xfId="45478"/>
    <cellStyle name="注释 6 2 9" xfId="45479"/>
    <cellStyle name="注释 6 3" xfId="45480"/>
    <cellStyle name="注释 6 3 2" xfId="45481"/>
    <cellStyle name="注释 6 3 2 2" xfId="45482"/>
    <cellStyle name="注释 6 3 2 2 2" xfId="45483"/>
    <cellStyle name="注释 6 3 2 2 2 2" xfId="45484"/>
    <cellStyle name="注释 6 3 2 2 2 2 2" xfId="45485"/>
    <cellStyle name="注释 6 3 2 2 2 3" xfId="45486"/>
    <cellStyle name="注释 6 3 2 2 3" xfId="26823"/>
    <cellStyle name="注释 6 3 2 2 3 2" xfId="45487"/>
    <cellStyle name="注释 6 3 2 2 4" xfId="28939"/>
    <cellStyle name="注释 6 3 2 2 4 2" xfId="45488"/>
    <cellStyle name="注释 6 3 2 2 5" xfId="45489"/>
    <cellStyle name="注释 6 3 2 2 6" xfId="45490"/>
    <cellStyle name="注释 6 3 2 3" xfId="45491"/>
    <cellStyle name="注释 6 3 2 3 2" xfId="45492"/>
    <cellStyle name="注释 6 3 2 3 2 2" xfId="45493"/>
    <cellStyle name="注释 6 3 2 3 3" xfId="26062"/>
    <cellStyle name="注释 6 3 2 4" xfId="45494"/>
    <cellStyle name="注释 6 3 2 4 2" xfId="45495"/>
    <cellStyle name="注释 6 3 2 5" xfId="16559"/>
    <cellStyle name="注释 6 3 2 5 2" xfId="16567"/>
    <cellStyle name="注释 6 3 2 6" xfId="45496"/>
    <cellStyle name="注释 6 3 2 7" xfId="45497"/>
    <cellStyle name="注释 6 3 2 8" xfId="45498"/>
    <cellStyle name="注释 6 3 3" xfId="45499"/>
    <cellStyle name="注释 6 3 3 2" xfId="45500"/>
    <cellStyle name="注释 6 3 3 2 2" xfId="45501"/>
    <cellStyle name="注释 6 3 3 2 2 2" xfId="45502"/>
    <cellStyle name="注释 6 3 3 2 3" xfId="45503"/>
    <cellStyle name="注释 6 3 3 3" xfId="45504"/>
    <cellStyle name="注释 6 3 3 3 2" xfId="45505"/>
    <cellStyle name="注释 6 3 3 4" xfId="45506"/>
    <cellStyle name="注释 6 3 3 4 2" xfId="45507"/>
    <cellStyle name="注释 6 3 3 5" xfId="45508"/>
    <cellStyle name="注释 6 3 3 6" xfId="45509"/>
    <cellStyle name="注释 6 3 4" xfId="45510"/>
    <cellStyle name="注释 6 3 4 2" xfId="45511"/>
    <cellStyle name="注释 6 3 4 2 2" xfId="4436"/>
    <cellStyle name="注释 6 3 4 3" xfId="45512"/>
    <cellStyle name="注释 6 3 5" xfId="45513"/>
    <cellStyle name="注释 6 3 5 2" xfId="45514"/>
    <cellStyle name="注释 6 3 6" xfId="45515"/>
    <cellStyle name="注释 6 3 6 2" xfId="45516"/>
    <cellStyle name="注释 6 3 7" xfId="45517"/>
    <cellStyle name="注释 6 3 8" xfId="45518"/>
    <cellStyle name="注释 6 3 9" xfId="45519"/>
    <cellStyle name="注释 6 4" xfId="45520"/>
    <cellStyle name="注释 6 4 2" xfId="45521"/>
    <cellStyle name="注释 6 4 2 2" xfId="7274"/>
    <cellStyle name="注释 6 4 2 2 2" xfId="45522"/>
    <cellStyle name="注释 6 4 2 2 2 2" xfId="45523"/>
    <cellStyle name="注释 6 4 2 2 3" xfId="45524"/>
    <cellStyle name="注释 6 4 2 3" xfId="45525"/>
    <cellStyle name="注释 6 4 2 3 2" xfId="45526"/>
    <cellStyle name="注释 6 4 2 4" xfId="45527"/>
    <cellStyle name="注释 6 4 2 4 2" xfId="45528"/>
    <cellStyle name="注释 6 4 2 5" xfId="45529"/>
    <cellStyle name="注释 6 4 2 6" xfId="45530"/>
    <cellStyle name="注释 6 4 3" xfId="45531"/>
    <cellStyle name="注释 6 4 3 2" xfId="45532"/>
    <cellStyle name="注释 6 4 3 2 2" xfId="31792"/>
    <cellStyle name="注释 6 4 3 3" xfId="45533"/>
    <cellStyle name="注释 6 4 4" xfId="45534"/>
    <cellStyle name="注释 6 4 4 2" xfId="45535"/>
    <cellStyle name="注释 6 4 5" xfId="45536"/>
    <cellStyle name="注释 6 4 5 2" xfId="45537"/>
    <cellStyle name="注释 6 4 6" xfId="45538"/>
    <cellStyle name="注释 6 4 7" xfId="45539"/>
    <cellStyle name="注释 6 4 8" xfId="45540"/>
    <cellStyle name="注释 6 5" xfId="45541"/>
    <cellStyle name="注释 6 5 2" xfId="45542"/>
    <cellStyle name="注释 6 5 2 2" xfId="45543"/>
    <cellStyle name="注释 6 5 2 2 2" xfId="45544"/>
    <cellStyle name="注释 6 5 2 3" xfId="45545"/>
    <cellStyle name="注释 6 5 3" xfId="45547"/>
    <cellStyle name="注释 6 5 3 2" xfId="45548"/>
    <cellStyle name="注释 6 5 4" xfId="45549"/>
    <cellStyle name="注释 6 5 4 2" xfId="45550"/>
    <cellStyle name="注释 6 5 5" xfId="45551"/>
    <cellStyle name="注释 6 5 6" xfId="45552"/>
    <cellStyle name="注释 6 6" xfId="45553"/>
    <cellStyle name="注释 6 6 2" xfId="45554"/>
    <cellStyle name="注释 6 6 2 2" xfId="20910"/>
    <cellStyle name="注释 6 6 3" xfId="20422"/>
    <cellStyle name="注释 6 7" xfId="17093"/>
    <cellStyle name="注释 6 7 2" xfId="45555"/>
    <cellStyle name="注释 6 8" xfId="45556"/>
    <cellStyle name="注释 6 8 2" xfId="45557"/>
    <cellStyle name="注释 6 9" xfId="45558"/>
    <cellStyle name="注释 7" xfId="45559"/>
    <cellStyle name="注释 7 2" xfId="45560"/>
    <cellStyle name="注释 7 2 2" xfId="38571"/>
    <cellStyle name="注释 7 2 2 2" xfId="45561"/>
    <cellStyle name="注释 7 2 2 3" xfId="45562"/>
    <cellStyle name="注释 7 2 3" xfId="45563"/>
    <cellStyle name="注释 7 2 4" xfId="45564"/>
    <cellStyle name="注释 7 3" xfId="45565"/>
    <cellStyle name="注释 7 3 2" xfId="45566"/>
    <cellStyle name="注释 7 3 2 2" xfId="5291"/>
    <cellStyle name="注释 7 3 2 2 2" xfId="45567"/>
    <cellStyle name="注释 7 3 2 3" xfId="32097"/>
    <cellStyle name="注释 7 3 2 4" xfId="32103"/>
    <cellStyle name="注释 7 3 3" xfId="45568"/>
    <cellStyle name="注释 7 3 3 2" xfId="45569"/>
    <cellStyle name="注释 7 3 4" xfId="45570"/>
    <cellStyle name="注释 7 3 5" xfId="45571"/>
    <cellStyle name="注释 7 3 6" xfId="45572"/>
    <cellStyle name="注释 7 4" xfId="45573"/>
    <cellStyle name="注释 7 5" xfId="45574"/>
    <cellStyle name="注释 8" xfId="45575"/>
    <cellStyle name="注释 8 2" xfId="45576"/>
    <cellStyle name="注释 8 2 2" xfId="45577"/>
    <cellStyle name="注释 8 2 2 2" xfId="45578"/>
    <cellStyle name="注释 8 2 3" xfId="45579"/>
    <cellStyle name="注释 8 3" xfId="45580"/>
    <cellStyle name="注释 8 3 2" xfId="45581"/>
    <cellStyle name="注释 8 4" xfId="45582"/>
    <cellStyle name="注释 8 5" xfId="45583"/>
    <cellStyle name="注释 9" xfId="5099"/>
    <cellStyle name="注释 9 2" xfId="33365"/>
    <cellStyle name="注释 9 2 2" xfId="33368"/>
    <cellStyle name="注释 9 2 2 2" xfId="33370"/>
    <cellStyle name="注释 9 2 2 3" xfId="33373"/>
    <cellStyle name="注释 9 2 3" xfId="1531"/>
    <cellStyle name="注释 9 2 4" xfId="22363"/>
    <cellStyle name="注释 9 3" xfId="33377"/>
    <cellStyle name="注释 9 3 2" xfId="31654"/>
    <cellStyle name="注释 9 3 3" xfId="33385"/>
    <cellStyle name="注释 9 4" xfId="33389"/>
    <cellStyle name="注释 9 4 2" xfId="33391"/>
    <cellStyle name="注释 9 5" xfId="16007"/>
    <cellStyle name="注释 9 6" xfId="33396"/>
    <cellStyle name="注释 9 7" xfId="33399"/>
    <cellStyle name="火?_Fem.Pro" xfId="41444"/>
    <cellStyle name="烹拳 [0]_!!!GO" xfId="42247"/>
    <cellStyle name="烹拳_!!!GO" xfId="42248"/>
    <cellStyle name="珨啜_?掀薹煦昴(荂攝)" xfId="45116"/>
    <cellStyle name="百分比 10" xfId="35416"/>
    <cellStyle name="百分比 10 2" xfId="35417"/>
    <cellStyle name="百分比 10 3" xfId="35418"/>
    <cellStyle name="百分比 11" xfId="35419"/>
    <cellStyle name="百分比 11 2" xfId="35420"/>
    <cellStyle name="百分比 11 3" xfId="35421"/>
    <cellStyle name="百分比 12" xfId="35422"/>
    <cellStyle name="百分比 12 2" xfId="35423"/>
    <cellStyle name="百分比 12 3" xfId="35424"/>
    <cellStyle name="百分比 13" xfId="35425"/>
    <cellStyle name="百分比 13 2" xfId="35426"/>
    <cellStyle name="百分比 13 2 2" xfId="35428"/>
    <cellStyle name="百分比 13 2 3" xfId="35429"/>
    <cellStyle name="百分比 13 3" xfId="35430"/>
    <cellStyle name="百分比 13 4" xfId="35432"/>
    <cellStyle name="百分比 14" xfId="35433"/>
    <cellStyle name="百分比 14 2" xfId="35434"/>
    <cellStyle name="百分比 14 2 2" xfId="35435"/>
    <cellStyle name="百分比 14 3" xfId="35440"/>
    <cellStyle name="百分比 14 4" xfId="35441"/>
    <cellStyle name="百分比 15" xfId="34342"/>
    <cellStyle name="百分比 15 2" xfId="35442"/>
    <cellStyle name="百分比 15 2 2" xfId="35443"/>
    <cellStyle name="百分比 15 2 3" xfId="35445"/>
    <cellStyle name="百分比 15 3" xfId="35446"/>
    <cellStyle name="百分比 15 4" xfId="35447"/>
    <cellStyle name="百分比 16" xfId="35448"/>
    <cellStyle name="百分比 16 2" xfId="35449"/>
    <cellStyle name="百分比 16 3" xfId="35450"/>
    <cellStyle name="百分比 17" xfId="35451"/>
    <cellStyle name="百分比 17 2" xfId="35452"/>
    <cellStyle name="百分比 17 3" xfId="35453"/>
    <cellStyle name="百分比 17 4" xfId="35454"/>
    <cellStyle name="百分比 18" xfId="35455"/>
    <cellStyle name="百分比 18 2" xfId="35456"/>
    <cellStyle name="百分比 18 3" xfId="35457"/>
    <cellStyle name="百分比 19" xfId="35458"/>
    <cellStyle name="百分比 19 2" xfId="35459"/>
    <cellStyle name="百分比 2" xfId="207"/>
    <cellStyle name="百分比 2 10" xfId="35462"/>
    <cellStyle name="百分比 2 10 2" xfId="35463"/>
    <cellStyle name="百分比 2 11" xfId="35464"/>
    <cellStyle name="百分比 2 11 2" xfId="35465"/>
    <cellStyle name="百分比 2 12" xfId="5420"/>
    <cellStyle name="百分比 2 12 2" xfId="35466"/>
    <cellStyle name="百分比 2 13" xfId="35467"/>
    <cellStyle name="百分比 2 13 2" xfId="35468"/>
    <cellStyle name="百分比 2 14" xfId="35469"/>
    <cellStyle name="百分比 2 15" xfId="45825"/>
    <cellStyle name="百分比 2 16" xfId="46025"/>
    <cellStyle name="百分比 2 17" xfId="574"/>
    <cellStyle name="百分比 2 18" xfId="555"/>
    <cellStyle name="百分比 2 2" xfId="208"/>
    <cellStyle name="百分比 2 2 2" xfId="35470"/>
    <cellStyle name="百分比 2 2 2 2" xfId="35471"/>
    <cellStyle name="百分比 2 2 2 2 2" xfId="33398"/>
    <cellStyle name="百分比 2 2 2 3" xfId="35472"/>
    <cellStyle name="百分比 2 2 2 3 2" xfId="35473"/>
    <cellStyle name="百分比 2 2 2 4" xfId="35474"/>
    <cellStyle name="百分比 2 2 3" xfId="1014"/>
    <cellStyle name="百分比 2 2 3 2" xfId="35475"/>
    <cellStyle name="百分比 2 2 3 3" xfId="35476"/>
    <cellStyle name="百分比 2 2 4" xfId="35477"/>
    <cellStyle name="百分比 2 2 4 2" xfId="35478"/>
    <cellStyle name="百分比 2 2 5" xfId="35479"/>
    <cellStyle name="百分比 2 2 5 2" xfId="35480"/>
    <cellStyle name="百分比 2 2 6" xfId="35481"/>
    <cellStyle name="百分比 2 2 6 2" xfId="35482"/>
    <cellStyle name="百分比 2 2 7" xfId="24814"/>
    <cellStyle name="百分比 2 3" xfId="24816"/>
    <cellStyle name="百分比 2 3 2" xfId="35483"/>
    <cellStyle name="百分比 2 3 2 2" xfId="35484"/>
    <cellStyle name="百分比 2 3 3" xfId="1238"/>
    <cellStyle name="百分比 2 3 3 2" xfId="35485"/>
    <cellStyle name="百分比 2 3 4" xfId="35486"/>
    <cellStyle name="百分比 2 3 5" xfId="35487"/>
    <cellStyle name="百分比 2 3 6" xfId="35488"/>
    <cellStyle name="百分比 2 4" xfId="35489"/>
    <cellStyle name="百分比 2 4 2" xfId="35490"/>
    <cellStyle name="百分比 2 4 2 2" xfId="35491"/>
    <cellStyle name="百分比 2 4 3" xfId="1246"/>
    <cellStyle name="百分比 2 4 3 2" xfId="35492"/>
    <cellStyle name="百分比 2 4 4" xfId="35493"/>
    <cellStyle name="百分比 2 4 5" xfId="35494"/>
    <cellStyle name="百分比 2 5" xfId="35495"/>
    <cellStyle name="百分比 2 5 2" xfId="35496"/>
    <cellStyle name="百分比 2 5 3" xfId="1250"/>
    <cellStyle name="百分比 2 5 4" xfId="35497"/>
    <cellStyle name="百分比 2 6" xfId="35498"/>
    <cellStyle name="百分比 2 6 2" xfId="35501"/>
    <cellStyle name="百分比 2 6 3" xfId="1254"/>
    <cellStyle name="百分比 2 7" xfId="4596"/>
    <cellStyle name="百分比 2 7 2" xfId="35504"/>
    <cellStyle name="百分比 2 8" xfId="35507"/>
    <cellStyle name="百分比 2 8 2" xfId="35510"/>
    <cellStyle name="百分比 2 9" xfId="35513"/>
    <cellStyle name="百分比 2 9 2" xfId="35516"/>
    <cellStyle name="百分比 20" xfId="45815"/>
    <cellStyle name="百分比 21" xfId="46007"/>
    <cellStyle name="百分比 22" xfId="46058"/>
    <cellStyle name="百分比 3" xfId="209"/>
    <cellStyle name="百分比 3 10" xfId="35519"/>
    <cellStyle name="百分比 3 11" xfId="558"/>
    <cellStyle name="百分比 3 2" xfId="35520"/>
    <cellStyle name="百分比 3 2 2" xfId="35521"/>
    <cellStyle name="百分比 3 2 2 2" xfId="35522"/>
    <cellStyle name="百分比 3 2 2 2 2" xfId="35523"/>
    <cellStyle name="百分比 3 2 2 3" xfId="35524"/>
    <cellStyle name="百分比 3 2 2 3 2" xfId="35525"/>
    <cellStyle name="百分比 3 2 2 4" xfId="35526"/>
    <cellStyle name="百分比 3 2 3" xfId="35527"/>
    <cellStyle name="百分比 3 2 3 2" xfId="35528"/>
    <cellStyle name="百分比 3 2 3 3" xfId="35529"/>
    <cellStyle name="百分比 3 2 4" xfId="35530"/>
    <cellStyle name="百分比 3 2 5" xfId="35531"/>
    <cellStyle name="百分比 3 3" xfId="35532"/>
    <cellStyle name="百分比 3 3 2" xfId="35533"/>
    <cellStyle name="百分比 3 4" xfId="35534"/>
    <cellStyle name="百分比 3 4 2" xfId="35535"/>
    <cellStyle name="百分比 3 5" xfId="35536"/>
    <cellStyle name="百分比 3 5 2" xfId="35537"/>
    <cellStyle name="百分比 3 6" xfId="35538"/>
    <cellStyle name="百分比 3 6 2" xfId="35541"/>
    <cellStyle name="百分比 3 7" xfId="25164"/>
    <cellStyle name="百分比 3 7 2" xfId="25168"/>
    <cellStyle name="百分比 3 8" xfId="35544"/>
    <cellStyle name="百分比 3 9" xfId="35547"/>
    <cellStyle name="百分比 4" xfId="210"/>
    <cellStyle name="百分比 4 2" xfId="35551"/>
    <cellStyle name="百分比 4 2 2" xfId="35552"/>
    <cellStyle name="百分比 4 3" xfId="9860"/>
    <cellStyle name="百分比 4 4" xfId="35553"/>
    <cellStyle name="百分比 4 5" xfId="18884"/>
    <cellStyle name="百分比 4 6" xfId="35550"/>
    <cellStyle name="百分比 5" xfId="211"/>
    <cellStyle name="百分比 5 2" xfId="35555"/>
    <cellStyle name="百分比 5 2 2" xfId="35556"/>
    <cellStyle name="百分比 5 3" xfId="35557"/>
    <cellStyle name="百分比 5 4" xfId="35558"/>
    <cellStyle name="百分比 5 5" xfId="35559"/>
    <cellStyle name="百分比 5 6" xfId="35554"/>
    <cellStyle name="百分比 6" xfId="212"/>
    <cellStyle name="百分比 6 2" xfId="35560"/>
    <cellStyle name="百分比 6 2 2" xfId="35561"/>
    <cellStyle name="百分比 7" xfId="390"/>
    <cellStyle name="百分比 7 2" xfId="35563"/>
    <cellStyle name="百分比 7 3" xfId="35564"/>
    <cellStyle name="百分比 7 4" xfId="35562"/>
    <cellStyle name="百分比 8" xfId="35565"/>
    <cellStyle name="百分比 8 2" xfId="35566"/>
    <cellStyle name="百分比 8 3" xfId="35567"/>
    <cellStyle name="百分比 9" xfId="35568"/>
    <cellStyle name="百分比 9 2" xfId="35569"/>
    <cellStyle name="百分比 9 3" xfId="35570"/>
    <cellStyle name="盘点表" xfId="42243"/>
    <cellStyle name="盘点表 2" xfId="42244"/>
    <cellStyle name="砯刽" xfId="42249"/>
    <cellStyle name="砯刽 [0]_BS9701-3" xfId="42250"/>
    <cellStyle name="砯刽 10" xfId="42251"/>
    <cellStyle name="砯刽 10 2" xfId="42252"/>
    <cellStyle name="砯刽 11" xfId="40464"/>
    <cellStyle name="砯刽 11 2" xfId="9519"/>
    <cellStyle name="砯刽 12" xfId="8331"/>
    <cellStyle name="砯刽 12 2" xfId="42253"/>
    <cellStyle name="砯刽 13" xfId="42254"/>
    <cellStyle name="砯刽 13 2" xfId="16902"/>
    <cellStyle name="砯刽 14" xfId="42255"/>
    <cellStyle name="砯刽 14 2" xfId="42256"/>
    <cellStyle name="砯刽 15" xfId="42257"/>
    <cellStyle name="砯刽 15 2" xfId="36177"/>
    <cellStyle name="砯刽 16" xfId="42259"/>
    <cellStyle name="砯刽 16 2" xfId="42261"/>
    <cellStyle name="砯刽 17" xfId="42263"/>
    <cellStyle name="砯刽 17 2" xfId="42265"/>
    <cellStyle name="砯刽 18" xfId="42267"/>
    <cellStyle name="砯刽 18 2" xfId="42269"/>
    <cellStyle name="砯刽 19" xfId="42271"/>
    <cellStyle name="砯刽 19 2" xfId="42273"/>
    <cellStyle name="砯刽 2" xfId="42275"/>
    <cellStyle name="砯刽 2 10" xfId="42276"/>
    <cellStyle name="砯刽 2 10 2" xfId="36088"/>
    <cellStyle name="砯刽 2 11" xfId="42277"/>
    <cellStyle name="砯刽 2 11 2" xfId="42278"/>
    <cellStyle name="砯刽 2 12" xfId="42279"/>
    <cellStyle name="砯刽 2 12 2" xfId="42280"/>
    <cellStyle name="砯刽 2 13" xfId="42281"/>
    <cellStyle name="砯刽 2 13 2" xfId="42282"/>
    <cellStyle name="砯刽 2 14" xfId="42283"/>
    <cellStyle name="砯刽 2 14 2" xfId="42284"/>
    <cellStyle name="砯刽 2 15" xfId="42285"/>
    <cellStyle name="砯刽 2 15 2" xfId="42287"/>
    <cellStyle name="砯刽 2 16" xfId="42289"/>
    <cellStyle name="砯刽 2 16 2" xfId="42291"/>
    <cellStyle name="砯刽 2 17" xfId="42293"/>
    <cellStyle name="砯刽 2 17 2" xfId="42295"/>
    <cellStyle name="砯刽 2 18" xfId="42297"/>
    <cellStyle name="砯刽 2 18 2" xfId="42299"/>
    <cellStyle name="砯刽 2 19" xfId="23519"/>
    <cellStyle name="砯刽 2 19 2" xfId="23522"/>
    <cellStyle name="砯刽 2 2" xfId="42301"/>
    <cellStyle name="砯刽 2 2 2" xfId="42302"/>
    <cellStyle name="砯刽 2 2 2 2" xfId="42303"/>
    <cellStyle name="砯刽 2 2 2 2 2" xfId="42304"/>
    <cellStyle name="砯刽 2 2 2 3" xfId="42305"/>
    <cellStyle name="砯刽 2 2 2 3 2" xfId="42306"/>
    <cellStyle name="砯刽 2 2 2 4" xfId="42307"/>
    <cellStyle name="砯刽 2 2 2 4 2" xfId="42308"/>
    <cellStyle name="砯刽 2 2 2 5" xfId="42309"/>
    <cellStyle name="砯刽 2 2 3" xfId="42310"/>
    <cellStyle name="砯刽 2 2 3 2" xfId="42311"/>
    <cellStyle name="砯刽 2 2 4" xfId="11561"/>
    <cellStyle name="砯刽 2 2 4 2" xfId="11567"/>
    <cellStyle name="砯刽 2 2 5" xfId="11570"/>
    <cellStyle name="砯刽 2 2 5 2" xfId="11574"/>
    <cellStyle name="砯刽 2 2 6" xfId="22972"/>
    <cellStyle name="砯刽 2 2 6 2" xfId="42312"/>
    <cellStyle name="砯刽 2 2 7" xfId="3814"/>
    <cellStyle name="砯刽 2 2 8" xfId="42313"/>
    <cellStyle name="砯刽 2 20" xfId="42286"/>
    <cellStyle name="砯刽 2 20 2" xfId="42288"/>
    <cellStyle name="砯刽 2 21" xfId="42290"/>
    <cellStyle name="砯刽 2 21 2" xfId="42292"/>
    <cellStyle name="砯刽 2 22" xfId="42294"/>
    <cellStyle name="砯刽 2 22 2" xfId="42296"/>
    <cellStyle name="砯刽 2 23" xfId="42298"/>
    <cellStyle name="砯刽 2 23 2" xfId="42300"/>
    <cellStyle name="砯刽 2 24" xfId="23518"/>
    <cellStyle name="砯刽 2 24 2" xfId="23521"/>
    <cellStyle name="砯刽 2 25" xfId="42314"/>
    <cellStyle name="砯刽 2 25 2" xfId="42316"/>
    <cellStyle name="砯刽 2 26" xfId="42318"/>
    <cellStyle name="砯刽 2 26 2" xfId="4676"/>
    <cellStyle name="砯刽 2 27" xfId="42320"/>
    <cellStyle name="砯刽 2 27 2" xfId="27210"/>
    <cellStyle name="砯刽 2 28" xfId="42322"/>
    <cellStyle name="砯刽 2 28 2" xfId="42324"/>
    <cellStyle name="砯刽 2 29" xfId="42326"/>
    <cellStyle name="砯刽 2 29 2" xfId="42328"/>
    <cellStyle name="砯刽 2 3" xfId="42330"/>
    <cellStyle name="砯刽 2 3 2" xfId="42331"/>
    <cellStyle name="砯刽 2 3 2 2" xfId="42332"/>
    <cellStyle name="砯刽 2 3 3" xfId="42333"/>
    <cellStyle name="砯刽 2 3 3 2" xfId="42334"/>
    <cellStyle name="砯刽 2 3 4" xfId="42335"/>
    <cellStyle name="砯刽 2 3 5" xfId="42336"/>
    <cellStyle name="砯刽 2 30" xfId="42315"/>
    <cellStyle name="砯刽 2 30 2" xfId="42317"/>
    <cellStyle name="砯刽 2 31" xfId="42319"/>
    <cellStyle name="砯刽 2 31 2" xfId="4675"/>
    <cellStyle name="砯刽 2 32" xfId="42321"/>
    <cellStyle name="砯刽 2 32 2" xfId="27209"/>
    <cellStyle name="砯刽 2 33" xfId="42323"/>
    <cellStyle name="砯刽 2 33 2" xfId="42325"/>
    <cellStyle name="砯刽 2 34" xfId="42327"/>
    <cellStyle name="砯刽 2 34 2" xfId="42329"/>
    <cellStyle name="砯刽 2 34 2 2" xfId="42337"/>
    <cellStyle name="砯刽 2 34 3" xfId="42338"/>
    <cellStyle name="砯刽 2 35" xfId="42339"/>
    <cellStyle name="砯刽 2 35 2" xfId="42340"/>
    <cellStyle name="砯刽 2 36" xfId="42341"/>
    <cellStyle name="砯刽 2 37" xfId="42342"/>
    <cellStyle name="砯刽 2 4" xfId="42343"/>
    <cellStyle name="砯刽 2 4 2" xfId="42344"/>
    <cellStyle name="砯刽 2 4 2 2" xfId="42345"/>
    <cellStyle name="砯刽 2 4 3" xfId="42346"/>
    <cellStyle name="砯刽 2 4 3 2" xfId="34097"/>
    <cellStyle name="砯刽 2 4 4" xfId="42347"/>
    <cellStyle name="砯刽 2 4 5" xfId="42348"/>
    <cellStyle name="砯刽 2 5" xfId="42349"/>
    <cellStyle name="砯刽 2 5 2" xfId="42350"/>
    <cellStyle name="砯刽 2 5 2 2" xfId="2080"/>
    <cellStyle name="砯刽 2 5 3" xfId="42351"/>
    <cellStyle name="砯刽 2 5 3 2" xfId="42352"/>
    <cellStyle name="砯刽 2 5 4" xfId="42353"/>
    <cellStyle name="砯刽 2 5 5" xfId="42354"/>
    <cellStyle name="砯刽 2 6" xfId="42355"/>
    <cellStyle name="砯刽 2 6 2" xfId="42356"/>
    <cellStyle name="砯刽 2 6 2 2" xfId="42357"/>
    <cellStyle name="砯刽 2 6 3" xfId="42358"/>
    <cellStyle name="砯刽 2 6 3 2" xfId="42359"/>
    <cellStyle name="砯刽 2 6 4" xfId="42360"/>
    <cellStyle name="砯刽 2 6 5" xfId="42361"/>
    <cellStyle name="砯刽 2 7" xfId="42362"/>
    <cellStyle name="砯刽 2 7 2" xfId="42363"/>
    <cellStyle name="砯刽 2 7 2 2" xfId="42364"/>
    <cellStyle name="砯刽 2 7 3" xfId="42365"/>
    <cellStyle name="砯刽 2 7 3 2" xfId="42366"/>
    <cellStyle name="砯刽 2 7 4" xfId="42367"/>
    <cellStyle name="砯刽 2 7 5" xfId="42368"/>
    <cellStyle name="砯刽 2 8" xfId="42369"/>
    <cellStyle name="砯刽 2 8 2" xfId="42370"/>
    <cellStyle name="砯刽 2 8 2 2" xfId="42371"/>
    <cellStyle name="砯刽 2 8 3" xfId="42372"/>
    <cellStyle name="砯刽 2 8 3 2" xfId="42373"/>
    <cellStyle name="砯刽 2 8 4" xfId="42374"/>
    <cellStyle name="砯刽 2 8 5" xfId="42375"/>
    <cellStyle name="砯刽 2 9" xfId="42376"/>
    <cellStyle name="砯刽 2 9 2" xfId="42377"/>
    <cellStyle name="砯刽 2 9 2 2" xfId="22878"/>
    <cellStyle name="砯刽 2 9 3" xfId="42378"/>
    <cellStyle name="砯刽 2 9 3 2" xfId="42379"/>
    <cellStyle name="砯刽 2 9 4" xfId="42380"/>
    <cellStyle name="砯刽 2 9 5" xfId="42381"/>
    <cellStyle name="砯刽 20" xfId="42258"/>
    <cellStyle name="砯刽 20 2" xfId="36178"/>
    <cellStyle name="砯刽 21" xfId="42260"/>
    <cellStyle name="砯刽 21 2" xfId="42262"/>
    <cellStyle name="砯刽 22" xfId="42264"/>
    <cellStyle name="砯刽 22 2" xfId="42266"/>
    <cellStyle name="砯刽 23" xfId="42268"/>
    <cellStyle name="砯刽 23 2" xfId="42270"/>
    <cellStyle name="砯刽 24" xfId="42272"/>
    <cellStyle name="砯刽 24 2" xfId="42274"/>
    <cellStyle name="砯刽 25" xfId="42382"/>
    <cellStyle name="砯刽 25 2" xfId="42384"/>
    <cellStyle name="砯刽 26" xfId="42386"/>
    <cellStyle name="砯刽 26 2" xfId="42388"/>
    <cellStyle name="砯刽 27" xfId="42390"/>
    <cellStyle name="砯刽 27 2" xfId="42392"/>
    <cellStyle name="砯刽 28" xfId="42394"/>
    <cellStyle name="砯刽 28 2" xfId="42396"/>
    <cellStyle name="砯刽 29" xfId="42398"/>
    <cellStyle name="砯刽 29 2" xfId="42400"/>
    <cellStyle name="砯刽 3" xfId="42402"/>
    <cellStyle name="砯刽 3 2" xfId="42403"/>
    <cellStyle name="砯刽 3 2 2" xfId="42404"/>
    <cellStyle name="砯刽 3 3" xfId="42405"/>
    <cellStyle name="砯刽 3 4" xfId="37101"/>
    <cellStyle name="砯刽 30" xfId="42383"/>
    <cellStyle name="砯刽 30 2" xfId="42385"/>
    <cellStyle name="砯刽 31" xfId="42387"/>
    <cellStyle name="砯刽 31 2" xfId="42389"/>
    <cellStyle name="砯刽 32" xfId="42391"/>
    <cellStyle name="砯刽 32 2" xfId="42393"/>
    <cellStyle name="砯刽 33" xfId="42395"/>
    <cellStyle name="砯刽 33 2" xfId="42397"/>
    <cellStyle name="砯刽 34" xfId="42399"/>
    <cellStyle name="砯刽 34 2" xfId="42401"/>
    <cellStyle name="砯刽 35" xfId="42406"/>
    <cellStyle name="砯刽 35 2" xfId="42408"/>
    <cellStyle name="砯刽 35 2 2" xfId="12143"/>
    <cellStyle name="砯刽 35 3" xfId="42409"/>
    <cellStyle name="砯刽 36" xfId="42410"/>
    <cellStyle name="砯刽 36 2" xfId="42412"/>
    <cellStyle name="砯刽 37" xfId="42413"/>
    <cellStyle name="砯刽 37 2" xfId="42415"/>
    <cellStyle name="砯刽 38" xfId="42416"/>
    <cellStyle name="砯刽 38 2" xfId="42418"/>
    <cellStyle name="砯刽 39" xfId="42419"/>
    <cellStyle name="砯刽 4" xfId="42421"/>
    <cellStyle name="砯刽 4 2" xfId="42422"/>
    <cellStyle name="砯刽 4 2 2" xfId="42423"/>
    <cellStyle name="砯刽 4 2 2 2" xfId="42424"/>
    <cellStyle name="砯刽 4 2 3" xfId="42425"/>
    <cellStyle name="砯刽 4 3" xfId="42426"/>
    <cellStyle name="砯刽 4 3 2" xfId="42427"/>
    <cellStyle name="砯刽 4 4" xfId="42428"/>
    <cellStyle name="砯刽 4 4 2" xfId="42429"/>
    <cellStyle name="砯刽 4 5" xfId="42430"/>
    <cellStyle name="砯刽 4 6" xfId="42431"/>
    <cellStyle name="砯刽 40" xfId="42407"/>
    <cellStyle name="砯刽 41" xfId="42411"/>
    <cellStyle name="砯刽 42" xfId="42414"/>
    <cellStyle name="砯刽 43" xfId="42417"/>
    <cellStyle name="砯刽 44" xfId="42420"/>
    <cellStyle name="砯刽 45" xfId="1665"/>
    <cellStyle name="砯刽 46" xfId="42432"/>
    <cellStyle name="砯刽 47" xfId="42434"/>
    <cellStyle name="砯刽 48" xfId="42436"/>
    <cellStyle name="砯刽 49" xfId="42438"/>
    <cellStyle name="砯刽 5" xfId="17129"/>
    <cellStyle name="砯刽 5 2" xfId="42440"/>
    <cellStyle name="砯刽 5 3" xfId="42441"/>
    <cellStyle name="砯刽 50" xfId="1666"/>
    <cellStyle name="砯刽 51" xfId="42433"/>
    <cellStyle name="砯刽 52" xfId="42435"/>
    <cellStyle name="砯刽 53" xfId="42437"/>
    <cellStyle name="砯刽 54" xfId="42439"/>
    <cellStyle name="砯刽 55" xfId="42442"/>
    <cellStyle name="砯刽 56" xfId="40467"/>
    <cellStyle name="砯刽 57" xfId="42444"/>
    <cellStyle name="砯刽 58" xfId="42445"/>
    <cellStyle name="砯刽 59" xfId="42446"/>
    <cellStyle name="砯刽 6" xfId="12850"/>
    <cellStyle name="砯刽 6 2" xfId="42447"/>
    <cellStyle name="砯刽 6 3" xfId="42448"/>
    <cellStyle name="砯刽 60" xfId="42443"/>
    <cellStyle name="砯刽 61" xfId="40468"/>
    <cellStyle name="砯刽 7" xfId="17134"/>
    <cellStyle name="砯刽 7 2" xfId="42449"/>
    <cellStyle name="砯刽 7 3" xfId="42450"/>
    <cellStyle name="砯刽 8" xfId="9397"/>
    <cellStyle name="砯刽 8 2" xfId="42451"/>
    <cellStyle name="砯刽 8 3" xfId="42452"/>
    <cellStyle name="砯刽 9" xfId="42453"/>
    <cellStyle name="砯刽 9 2" xfId="42454"/>
    <cellStyle name="砯刽 9 3" xfId="42455"/>
    <cellStyle name="砯刽[0]" xfId="42456"/>
    <cellStyle name="砯刽[0] 10" xfId="10150"/>
    <cellStyle name="砯刽[0] 10 2" xfId="24671"/>
    <cellStyle name="砯刽[0] 11" xfId="42457"/>
    <cellStyle name="砯刽[0] 11 2" xfId="42458"/>
    <cellStyle name="砯刽[0] 12" xfId="42459"/>
    <cellStyle name="砯刽[0] 12 2" xfId="42460"/>
    <cellStyle name="砯刽[0] 13" xfId="42461"/>
    <cellStyle name="砯刽[0] 13 2" xfId="42462"/>
    <cellStyle name="砯刽[0] 14" xfId="42463"/>
    <cellStyle name="砯刽[0] 14 2" xfId="42464"/>
    <cellStyle name="砯刽[0] 15" xfId="42465"/>
    <cellStyle name="砯刽[0] 15 2" xfId="42467"/>
    <cellStyle name="砯刽[0] 16" xfId="42469"/>
    <cellStyle name="砯刽[0] 16 2" xfId="42471"/>
    <cellStyle name="砯刽[0] 17" xfId="42473"/>
    <cellStyle name="砯刽[0] 17 2" xfId="42475"/>
    <cellStyle name="砯刽[0] 18" xfId="42477"/>
    <cellStyle name="砯刽[0] 18 2" xfId="42479"/>
    <cellStyle name="砯刽[0] 19" xfId="42481"/>
    <cellStyle name="砯刽[0] 19 2" xfId="42483"/>
    <cellStyle name="砯刽[0] 2" xfId="42485"/>
    <cellStyle name="砯刽[0] 2 10" xfId="42486"/>
    <cellStyle name="砯刽[0] 2 10 2" xfId="42487"/>
    <cellStyle name="砯刽[0] 2 11" xfId="42488"/>
    <cellStyle name="砯刽[0] 2 11 2" xfId="42489"/>
    <cellStyle name="砯刽[0] 2 12" xfId="42490"/>
    <cellStyle name="砯刽[0] 2 12 2" xfId="42491"/>
    <cellStyle name="砯刽[0] 2 13" xfId="42492"/>
    <cellStyle name="砯刽[0] 2 13 2" xfId="4424"/>
    <cellStyle name="砯刽[0] 2 14" xfId="42493"/>
    <cellStyle name="砯刽[0] 2 14 2" xfId="42494"/>
    <cellStyle name="砯刽[0] 2 15" xfId="9248"/>
    <cellStyle name="砯刽[0] 2 15 2" xfId="9251"/>
    <cellStyle name="砯刽[0] 2 16" xfId="9262"/>
    <cellStyle name="砯刽[0] 2 16 2" xfId="9266"/>
    <cellStyle name="砯刽[0] 2 17" xfId="9280"/>
    <cellStyle name="砯刽[0] 2 17 2" xfId="9284"/>
    <cellStyle name="砯刽[0] 2 18" xfId="42495"/>
    <cellStyle name="砯刽[0] 2 18 2" xfId="42497"/>
    <cellStyle name="砯刽[0] 2 19" xfId="42499"/>
    <cellStyle name="砯刽[0] 2 19 2" xfId="3923"/>
    <cellStyle name="砯刽[0] 2 2" xfId="42501"/>
    <cellStyle name="砯刽[0] 2 2 2" xfId="42502"/>
    <cellStyle name="砯刽[0] 2 2 2 2" xfId="42503"/>
    <cellStyle name="砯刽[0] 2 2 2 2 2" xfId="42504"/>
    <cellStyle name="砯刽[0] 2 2 2 3" xfId="42505"/>
    <cellStyle name="砯刽[0] 2 2 2 3 2" xfId="42506"/>
    <cellStyle name="砯刽[0] 2 2 2 4" xfId="42507"/>
    <cellStyle name="砯刽[0] 2 2 2 4 2" xfId="20799"/>
    <cellStyle name="砯刽[0] 2 2 2 5" xfId="42508"/>
    <cellStyle name="砯刽[0] 2 2 3" xfId="42509"/>
    <cellStyle name="砯刽[0] 2 2 3 2" xfId="42510"/>
    <cellStyle name="砯刽[0] 2 2 4" xfId="42511"/>
    <cellStyle name="砯刽[0] 2 2 4 2" xfId="42512"/>
    <cellStyle name="砯刽[0] 2 2 5" xfId="42513"/>
    <cellStyle name="砯刽[0] 2 2 5 2" xfId="4049"/>
    <cellStyle name="砯刽[0] 2 2 6" xfId="42514"/>
    <cellStyle name="砯刽[0] 2 2 6 2" xfId="4072"/>
    <cellStyle name="砯刽[0] 2 2 7" xfId="42515"/>
    <cellStyle name="砯刽[0] 2 2 8" xfId="42516"/>
    <cellStyle name="砯刽[0] 2 20" xfId="9247"/>
    <cellStyle name="砯刽[0] 2 20 2" xfId="9250"/>
    <cellStyle name="砯刽[0] 2 21" xfId="9261"/>
    <cellStyle name="砯刽[0] 2 21 2" xfId="9265"/>
    <cellStyle name="砯刽[0] 2 22" xfId="9279"/>
    <cellStyle name="砯刽[0] 2 22 2" xfId="9283"/>
    <cellStyle name="砯刽[0] 2 23" xfId="42496"/>
    <cellStyle name="砯刽[0] 2 23 2" xfId="42498"/>
    <cellStyle name="砯刽[0] 2 24" xfId="42500"/>
    <cellStyle name="砯刽[0] 2 24 2" xfId="3924"/>
    <cellStyle name="砯刽[0] 2 25" xfId="42517"/>
    <cellStyle name="砯刽[0] 2 25 2" xfId="42519"/>
    <cellStyle name="砯刽[0] 2 26" xfId="42521"/>
    <cellStyle name="砯刽[0] 2 26 2" xfId="42523"/>
    <cellStyle name="砯刽[0] 2 27" xfId="42525"/>
    <cellStyle name="砯刽[0] 2 27 2" xfId="42527"/>
    <cellStyle name="砯刽[0] 2 28" xfId="42529"/>
    <cellStyle name="砯刽[0] 2 28 2" xfId="23953"/>
    <cellStyle name="砯刽[0] 2 29" xfId="42531"/>
    <cellStyle name="砯刽[0] 2 29 2" xfId="42533"/>
    <cellStyle name="砯刽[0] 2 3" xfId="42535"/>
    <cellStyle name="砯刽[0] 2 3 2" xfId="42536"/>
    <cellStyle name="砯刽[0] 2 3 2 2" xfId="42537"/>
    <cellStyle name="砯刽[0] 2 3 3" xfId="7154"/>
    <cellStyle name="砯刽[0] 2 3 3 2" xfId="42538"/>
    <cellStyle name="砯刽[0] 2 3 4" xfId="42539"/>
    <cellStyle name="砯刽[0] 2 3 5" xfId="42540"/>
    <cellStyle name="砯刽[0] 2 30" xfId="42518"/>
    <cellStyle name="砯刽[0] 2 30 2" xfId="42520"/>
    <cellStyle name="砯刽[0] 2 31" xfId="42522"/>
    <cellStyle name="砯刽[0] 2 31 2" xfId="42524"/>
    <cellStyle name="砯刽[0] 2 32" xfId="42526"/>
    <cellStyle name="砯刽[0] 2 32 2" xfId="42528"/>
    <cellStyle name="砯刽[0] 2 33" xfId="42530"/>
    <cellStyle name="砯刽[0] 2 33 2" xfId="23952"/>
    <cellStyle name="砯刽[0] 2 34" xfId="42532"/>
    <cellStyle name="砯刽[0] 2 34 2" xfId="42534"/>
    <cellStyle name="砯刽[0] 2 34 2 2" xfId="42541"/>
    <cellStyle name="砯刽[0] 2 34 3" xfId="42542"/>
    <cellStyle name="砯刽[0] 2 35" xfId="42543"/>
    <cellStyle name="砯刽[0] 2 35 2" xfId="42544"/>
    <cellStyle name="砯刽[0] 2 36" xfId="42545"/>
    <cellStyle name="砯刽[0] 2 37" xfId="42546"/>
    <cellStyle name="砯刽[0] 2 4" xfId="11341"/>
    <cellStyle name="砯刽[0] 2 4 2" xfId="11344"/>
    <cellStyle name="砯刽[0] 2 4 2 2" xfId="42547"/>
    <cellStyle name="砯刽[0] 2 4 3" xfId="7157"/>
    <cellStyle name="砯刽[0] 2 4 3 2" xfId="42548"/>
    <cellStyle name="砯刽[0] 2 4 4" xfId="42549"/>
    <cellStyle name="砯刽[0] 2 4 5" xfId="42550"/>
    <cellStyle name="砯刽[0] 2 5" xfId="11347"/>
    <cellStyle name="砯刽[0] 2 5 2" xfId="11350"/>
    <cellStyle name="砯刽[0] 2 5 2 2" xfId="42551"/>
    <cellStyle name="砯刽[0] 2 5 3" xfId="42552"/>
    <cellStyle name="砯刽[0] 2 5 3 2" xfId="42553"/>
    <cellStyle name="砯刽[0] 2 5 4" xfId="42554"/>
    <cellStyle name="砯刽[0] 2 5 5" xfId="42555"/>
    <cellStyle name="砯刽[0] 2 6" xfId="42556"/>
    <cellStyle name="砯刽[0] 2 6 2" xfId="42557"/>
    <cellStyle name="砯刽[0] 2 6 2 2" xfId="42558"/>
    <cellStyle name="砯刽[0] 2 6 3" xfId="19503"/>
    <cellStyle name="砯刽[0] 2 6 3 2" xfId="42559"/>
    <cellStyle name="砯刽[0] 2 6 4" xfId="18380"/>
    <cellStyle name="砯刽[0] 2 6 5" xfId="42560"/>
    <cellStyle name="砯刽[0] 2 7" xfId="42561"/>
    <cellStyle name="砯刽[0] 2 7 2" xfId="42562"/>
    <cellStyle name="砯刽[0] 2 7 2 2" xfId="42563"/>
    <cellStyle name="砯刽[0] 2 7 3" xfId="42564"/>
    <cellStyle name="砯刽[0] 2 7 3 2" xfId="42565"/>
    <cellStyle name="砯刽[0] 2 7 4" xfId="18386"/>
    <cellStyle name="砯刽[0] 2 7 5" xfId="42566"/>
    <cellStyle name="砯刽[0] 2 8" xfId="22689"/>
    <cellStyle name="砯刽[0] 2 8 2" xfId="42567"/>
    <cellStyle name="砯刽[0] 2 8 2 2" xfId="42568"/>
    <cellStyle name="砯刽[0] 2 8 3" xfId="42569"/>
    <cellStyle name="砯刽[0] 2 8 3 2" xfId="42570"/>
    <cellStyle name="砯刽[0] 2 8 4" xfId="42571"/>
    <cellStyle name="砯刽[0] 2 8 5" xfId="42572"/>
    <cellStyle name="砯刽[0] 2 9" xfId="2462"/>
    <cellStyle name="砯刽[0] 2 9 2" xfId="2466"/>
    <cellStyle name="砯刽[0] 2 9 2 2" xfId="25098"/>
    <cellStyle name="砯刽[0] 2 9 3" xfId="42573"/>
    <cellStyle name="砯刽[0] 2 9 3 2" xfId="42574"/>
    <cellStyle name="砯刽[0] 2 9 4" xfId="42575"/>
    <cellStyle name="砯刽[0] 2 9 5" xfId="42576"/>
    <cellStyle name="砯刽[0] 20" xfId="42466"/>
    <cellStyle name="砯刽[0] 20 2" xfId="42468"/>
    <cellStyle name="砯刽[0] 21" xfId="42470"/>
    <cellStyle name="砯刽[0] 21 2" xfId="42472"/>
    <cellStyle name="砯刽[0] 22" xfId="42474"/>
    <cellStyle name="砯刽[0] 22 2" xfId="42476"/>
    <cellStyle name="砯刽[0] 23" xfId="42478"/>
    <cellStyle name="砯刽[0] 23 2" xfId="42480"/>
    <cellStyle name="砯刽[0] 24" xfId="42482"/>
    <cellStyle name="砯刽[0] 24 2" xfId="42484"/>
    <cellStyle name="砯刽[0] 25" xfId="42577"/>
    <cellStyle name="砯刽[0] 25 2" xfId="42579"/>
    <cellStyle name="砯刽[0] 26" xfId="42581"/>
    <cellStyle name="砯刽[0] 26 2" xfId="42583"/>
    <cellStyle name="砯刽[0] 27" xfId="42585"/>
    <cellStyle name="砯刽[0] 27 2" xfId="42587"/>
    <cellStyle name="砯刽[0] 28" xfId="42589"/>
    <cellStyle name="砯刽[0] 28 2" xfId="42591"/>
    <cellStyle name="砯刽[0] 29" xfId="42593"/>
    <cellStyle name="砯刽[0] 29 2" xfId="42595"/>
    <cellStyle name="砯刽[0] 3" xfId="23891"/>
    <cellStyle name="砯刽[0] 3 2" xfId="23893"/>
    <cellStyle name="砯刽[0] 3 2 2" xfId="42597"/>
    <cellStyle name="砯刽[0] 3 3" xfId="4222"/>
    <cellStyle name="砯刽[0] 3 4" xfId="42598"/>
    <cellStyle name="砯刽[0] 30" xfId="42578"/>
    <cellStyle name="砯刽[0] 30 2" xfId="42580"/>
    <cellStyle name="砯刽[0] 31" xfId="42582"/>
    <cellStyle name="砯刽[0] 31 2" xfId="42584"/>
    <cellStyle name="砯刽[0] 32" xfId="42586"/>
    <cellStyle name="砯刽[0] 32 2" xfId="42588"/>
    <cellStyle name="砯刽[0] 33" xfId="42590"/>
    <cellStyle name="砯刽[0] 33 2" xfId="42592"/>
    <cellStyle name="砯刽[0] 34" xfId="42594"/>
    <cellStyle name="砯刽[0] 34 2" xfId="42596"/>
    <cellStyle name="砯刽[0] 35" xfId="42599"/>
    <cellStyle name="砯刽[0] 35 2" xfId="42601"/>
    <cellStyle name="砯刽[0] 35 2 2" xfId="42602"/>
    <cellStyle name="砯刽[0] 35 3" xfId="42603"/>
    <cellStyle name="砯刽[0] 36" xfId="42604"/>
    <cellStyle name="砯刽[0] 36 2" xfId="42606"/>
    <cellStyle name="砯刽[0] 37" xfId="42607"/>
    <cellStyle name="砯刽[0] 37 2" xfId="42608"/>
    <cellStyle name="砯刽[0] 38" xfId="42609"/>
    <cellStyle name="砯刽[0] 38 2" xfId="42610"/>
    <cellStyle name="砯刽[0] 39" xfId="31716"/>
    <cellStyle name="砯刽[0] 4" xfId="42611"/>
    <cellStyle name="砯刽[0] 4 2" xfId="42612"/>
    <cellStyle name="砯刽[0] 4 2 2" xfId="42613"/>
    <cellStyle name="砯刽[0] 4 2 2 2" xfId="42614"/>
    <cellStyle name="砯刽[0] 4 2 3" xfId="42615"/>
    <cellStyle name="砯刽[0] 4 3" xfId="42616"/>
    <cellStyle name="砯刽[0] 4 3 2" xfId="42617"/>
    <cellStyle name="砯刽[0] 4 4" xfId="42618"/>
    <cellStyle name="砯刽[0] 4 4 2" xfId="42619"/>
    <cellStyle name="砯刽[0] 4 5" xfId="23631"/>
    <cellStyle name="砯刽[0] 4 6" xfId="23633"/>
    <cellStyle name="砯刽[0] 40" xfId="42600"/>
    <cellStyle name="砯刽[0] 41" xfId="42605"/>
    <cellStyle name="砯刽[0] 5" xfId="42620"/>
    <cellStyle name="砯刽[0] 5 2" xfId="42621"/>
    <cellStyle name="砯刽[0] 5 3" xfId="16533"/>
    <cellStyle name="砯刽[0] 6" xfId="42622"/>
    <cellStyle name="砯刽[0] 6 2" xfId="42623"/>
    <cellStyle name="砯刽[0] 6 3" xfId="25212"/>
    <cellStyle name="砯刽[0] 7" xfId="29274"/>
    <cellStyle name="砯刽[0] 7 2" xfId="29277"/>
    <cellStyle name="砯刽[0] 7 3" xfId="33804"/>
    <cellStyle name="砯刽[0] 8" xfId="29280"/>
    <cellStyle name="砯刽[0] 8 2" xfId="33806"/>
    <cellStyle name="砯刽[0] 8 3" xfId="17415"/>
    <cellStyle name="砯刽[0] 9" xfId="29283"/>
    <cellStyle name="砯刽[0] 9 2" xfId="42624"/>
    <cellStyle name="砯刽[0] 9 3" xfId="42625"/>
    <cellStyle name="砯刽_#0436ee" xfId="42626"/>
    <cellStyle name="砯劊[0]_#0436&amp;L (2)" xfId="32013"/>
    <cellStyle name="砯劊_#0436ee2.10" xfId="42627"/>
    <cellStyle name="磊府荐" xfId="42190"/>
    <cellStyle name="磊府荐 2" xfId="42191"/>
    <cellStyle name="磊府荐0" xfId="42192"/>
    <cellStyle name="磊府荐0 2" xfId="630"/>
    <cellStyle name="禬硈挡" xfId="40960"/>
    <cellStyle name="禬硈挡 2" xfId="40961"/>
    <cellStyle name="禬硈挡 2 2" xfId="40962"/>
    <cellStyle name="禬硈挡 2 2 2" xfId="40964"/>
    <cellStyle name="禬硈挡 2 2 2 2" xfId="40966"/>
    <cellStyle name="禬硈挡 2 2 2 2 2" xfId="7261"/>
    <cellStyle name="禬硈挡 2 2 2 3" xfId="40967"/>
    <cellStyle name="禬硈挡 2 2 2 3 2" xfId="40968"/>
    <cellStyle name="禬硈挡 2 2 2 4" xfId="40969"/>
    <cellStyle name="禬硈挡 2 2 3" xfId="40970"/>
    <cellStyle name="禬硈挡 2 2 3 2" xfId="40971"/>
    <cellStyle name="禬硈挡 2 2 4" xfId="40972"/>
    <cellStyle name="禬硈挡 2 3" xfId="40973"/>
    <cellStyle name="禬硈挡 2 3 2" xfId="40975"/>
    <cellStyle name="禬硈挡 2 4" xfId="40977"/>
    <cellStyle name="禬硈挡 2 4 2" xfId="40979"/>
    <cellStyle name="禬硈挡 2 5" xfId="40981"/>
    <cellStyle name="禬硈挡 3" xfId="40983"/>
    <cellStyle name="禬硈挡 3 2" xfId="40984"/>
    <cellStyle name="禬硈挡 3 2 2" xfId="38384"/>
    <cellStyle name="禬硈挡 3 3" xfId="40986"/>
    <cellStyle name="禬硈挡 4" xfId="40988"/>
    <cellStyle name="禬硈挡 4 2" xfId="40989"/>
    <cellStyle name="禬硈挡 5" xfId="40990"/>
    <cellStyle name="禬硈挡 6" xfId="40991"/>
    <cellStyle name="禬硈挡 7" xfId="40992"/>
    <cellStyle name="箭磊(R)" xfId="42096"/>
    <cellStyle name="箭磊(R) 2" xfId="42097"/>
    <cellStyle name="綴樟閉撰蟈諉" xfId="45585"/>
    <cellStyle name="綴樟閉撰蟈諉 10" xfId="45586"/>
    <cellStyle name="綴樟閉撰蟈諉 10 2" xfId="45587"/>
    <cellStyle name="綴樟閉撰蟈諉 11" xfId="45588"/>
    <cellStyle name="綴樟閉撰蟈諉 11 2" xfId="45589"/>
    <cellStyle name="綴樟閉撰蟈諉 12" xfId="45590"/>
    <cellStyle name="綴樟閉撰蟈諉 12 2" xfId="45591"/>
    <cellStyle name="綴樟閉撰蟈諉 13" xfId="45592"/>
    <cellStyle name="綴樟閉撰蟈諉 13 2" xfId="45593"/>
    <cellStyle name="綴樟閉撰蟈諉 14" xfId="45594"/>
    <cellStyle name="綴樟閉撰蟈諉 14 2" xfId="45595"/>
    <cellStyle name="綴樟閉撰蟈諉 15" xfId="32155"/>
    <cellStyle name="綴樟閉撰蟈諉 15 2" xfId="32159"/>
    <cellStyle name="綴樟閉撰蟈諉 16" xfId="32163"/>
    <cellStyle name="綴樟閉撰蟈諉 16 2" xfId="45596"/>
    <cellStyle name="綴樟閉撰蟈諉 17" xfId="32167"/>
    <cellStyle name="綴樟閉撰蟈諉 17 2" xfId="45598"/>
    <cellStyle name="綴樟閉撰蟈諉 18" xfId="45600"/>
    <cellStyle name="綴樟閉撰蟈諉 18 2" xfId="45602"/>
    <cellStyle name="綴樟閉撰蟈諉 19" xfId="45604"/>
    <cellStyle name="綴樟閉撰蟈諉 19 2" xfId="45606"/>
    <cellStyle name="綴樟閉撰蟈諉 2" xfId="45608"/>
    <cellStyle name="綴樟閉撰蟈諉 2 10" xfId="45609"/>
    <cellStyle name="綴樟閉撰蟈諉 2 10 2" xfId="45610"/>
    <cellStyle name="綴樟閉撰蟈諉 2 11" xfId="45611"/>
    <cellStyle name="綴樟閉撰蟈諉 2 11 2" xfId="18444"/>
    <cellStyle name="綴樟閉撰蟈諉 2 12" xfId="45612"/>
    <cellStyle name="綴樟閉撰蟈諉 2 12 2" xfId="45613"/>
    <cellStyle name="綴樟閉撰蟈諉 2 13" xfId="45614"/>
    <cellStyle name="綴樟閉撰蟈諉 2 13 2" xfId="45615"/>
    <cellStyle name="綴樟閉撰蟈諉 2 14" xfId="45616"/>
    <cellStyle name="綴樟閉撰蟈諉 2 14 2" xfId="45546"/>
    <cellStyle name="綴樟閉撰蟈諉 2 15" xfId="45617"/>
    <cellStyle name="綴樟閉撰蟈諉 2 15 2" xfId="45619"/>
    <cellStyle name="綴樟閉撰蟈諉 2 16" xfId="11492"/>
    <cellStyle name="綴樟閉撰蟈諉 2 16 2" xfId="45621"/>
    <cellStyle name="綴樟閉撰蟈諉 2 17" xfId="45623"/>
    <cellStyle name="綴樟閉撰蟈諉 2 17 2" xfId="45625"/>
    <cellStyle name="綴樟閉撰蟈諉 2 18" xfId="12011"/>
    <cellStyle name="綴樟閉撰蟈諉 2 18 2" xfId="12014"/>
    <cellStyle name="綴樟閉撰蟈諉 2 19" xfId="12019"/>
    <cellStyle name="綴樟閉撰蟈諉 2 19 2" xfId="12022"/>
    <cellStyle name="綴樟閉撰蟈諉 2 2" xfId="45627"/>
    <cellStyle name="綴樟閉撰蟈諉 2 2 2" xfId="45628"/>
    <cellStyle name="綴樟閉撰蟈諉 2 2 2 2" xfId="45629"/>
    <cellStyle name="綴樟閉撰蟈諉 2 2 2 2 2" xfId="45630"/>
    <cellStyle name="綴樟閉撰蟈諉 2 2 2 3" xfId="45631"/>
    <cellStyle name="綴樟閉撰蟈諉 2 2 2 3 2" xfId="45632"/>
    <cellStyle name="綴樟閉撰蟈諉 2 2 2 4" xfId="45633"/>
    <cellStyle name="綴樟閉撰蟈諉 2 2 2 4 2" xfId="45634"/>
    <cellStyle name="綴樟閉撰蟈諉 2 2 2 5" xfId="45635"/>
    <cellStyle name="綴樟閉撰蟈諉 2 2 3" xfId="45636"/>
    <cellStyle name="綴樟閉撰蟈諉 2 2 3 2" xfId="45637"/>
    <cellStyle name="綴樟閉撰蟈諉 2 2 4" xfId="45638"/>
    <cellStyle name="綴樟閉撰蟈諉 2 2 4 2" xfId="45639"/>
    <cellStyle name="綴樟閉撰蟈諉 2 2 5" xfId="45640"/>
    <cellStyle name="綴樟閉撰蟈諉 2 2 5 2" xfId="8024"/>
    <cellStyle name="綴樟閉撰蟈諉 2 2 6" xfId="45641"/>
    <cellStyle name="綴樟閉撰蟈諉 2 2 6 2" xfId="45642"/>
    <cellStyle name="綴樟閉撰蟈諉 2 2 7" xfId="45643"/>
    <cellStyle name="綴樟閉撰蟈諉 2 2 8" xfId="45644"/>
    <cellStyle name="綴樟閉撰蟈諉 2 20" xfId="45618"/>
    <cellStyle name="綴樟閉撰蟈諉 2 20 2" xfId="45620"/>
    <cellStyle name="綴樟閉撰蟈諉 2 21" xfId="11491"/>
    <cellStyle name="綴樟閉撰蟈諉 2 21 2" xfId="45622"/>
    <cellStyle name="綴樟閉撰蟈諉 2 22" xfId="45624"/>
    <cellStyle name="綴樟閉撰蟈諉 2 22 2" xfId="45626"/>
    <cellStyle name="綴樟閉撰蟈諉 2 23" xfId="12010"/>
    <cellStyle name="綴樟閉撰蟈諉 2 23 2" xfId="12013"/>
    <cellStyle name="綴樟閉撰蟈諉 2 24" xfId="12018"/>
    <cellStyle name="綴樟閉撰蟈諉 2 24 2" xfId="12021"/>
    <cellStyle name="綴樟閉撰蟈諉 2 25" xfId="45645"/>
    <cellStyle name="綴樟閉撰蟈諉 2 25 2" xfId="45647"/>
    <cellStyle name="綴樟閉撰蟈諉 2 26" xfId="45649"/>
    <cellStyle name="綴樟閉撰蟈諉 2 26 2" xfId="45651"/>
    <cellStyle name="綴樟閉撰蟈諉 2 27" xfId="45653"/>
    <cellStyle name="綴樟閉撰蟈諉 2 27 2" xfId="45655"/>
    <cellStyle name="綴樟閉撰蟈諉 2 28" xfId="45657"/>
    <cellStyle name="綴樟閉撰蟈諉 2 28 2" xfId="45659"/>
    <cellStyle name="綴樟閉撰蟈諉 2 29" xfId="45661"/>
    <cellStyle name="綴樟閉撰蟈諉 2 29 2" xfId="45663"/>
    <cellStyle name="綴樟閉撰蟈諉 2 3" xfId="45665"/>
    <cellStyle name="綴樟閉撰蟈諉 2 3 2" xfId="45666"/>
    <cellStyle name="綴樟閉撰蟈諉 2 3 2 2" xfId="45667"/>
    <cellStyle name="綴樟閉撰蟈諉 2 3 3" xfId="45668"/>
    <cellStyle name="綴樟閉撰蟈諉 2 3 3 2" xfId="45669"/>
    <cellStyle name="綴樟閉撰蟈諉 2 3 4" xfId="40937"/>
    <cellStyle name="綴樟閉撰蟈諉 2 3 5" xfId="20936"/>
    <cellStyle name="綴樟閉撰蟈諉 2 30" xfId="45646"/>
    <cellStyle name="綴樟閉撰蟈諉 2 30 2" xfId="45648"/>
    <cellStyle name="綴樟閉撰蟈諉 2 31" xfId="45650"/>
    <cellStyle name="綴樟閉撰蟈諉 2 31 2" xfId="45652"/>
    <cellStyle name="綴樟閉撰蟈諉 2 32" xfId="45654"/>
    <cellStyle name="綴樟閉撰蟈諉 2 32 2" xfId="45656"/>
    <cellStyle name="綴樟閉撰蟈諉 2 33" xfId="45658"/>
    <cellStyle name="綴樟閉撰蟈諉 2 33 2" xfId="45660"/>
    <cellStyle name="綴樟閉撰蟈諉 2 34" xfId="45662"/>
    <cellStyle name="綴樟閉撰蟈諉 2 34 2" xfId="45664"/>
    <cellStyle name="綴樟閉撰蟈諉 2 34 2 2" xfId="45670"/>
    <cellStyle name="綴樟閉撰蟈諉 2 34 3" xfId="45671"/>
    <cellStyle name="綴樟閉撰蟈諉 2 35" xfId="45672"/>
    <cellStyle name="綴樟閉撰蟈諉 2 35 2" xfId="45673"/>
    <cellStyle name="綴樟閉撰蟈諉 2 36" xfId="45674"/>
    <cellStyle name="綴樟閉撰蟈諉 2 37" xfId="45675"/>
    <cellStyle name="綴樟閉撰蟈諉 2 4" xfId="45676"/>
    <cellStyle name="綴樟閉撰蟈諉 2 4 2" xfId="45677"/>
    <cellStyle name="綴樟閉撰蟈諉 2 4 2 2" xfId="45678"/>
    <cellStyle name="綴樟閉撰蟈諉 2 4 3" xfId="45679"/>
    <cellStyle name="綴樟閉撰蟈諉 2 4 3 2" xfId="45680"/>
    <cellStyle name="綴樟閉撰蟈諉 2 4 4" xfId="45681"/>
    <cellStyle name="綴樟閉撰蟈諉 2 4 5" xfId="45682"/>
    <cellStyle name="綴樟閉撰蟈諉 2 5" xfId="45683"/>
    <cellStyle name="綴樟閉撰蟈諉 2 5 2" xfId="45684"/>
    <cellStyle name="綴樟閉撰蟈諉 2 5 2 2" xfId="45685"/>
    <cellStyle name="綴樟閉撰蟈諉 2 5 3" xfId="45686"/>
    <cellStyle name="綴樟閉撰蟈諉 2 5 3 2" xfId="45687"/>
    <cellStyle name="綴樟閉撰蟈諉 2 5 4" xfId="45688"/>
    <cellStyle name="綴樟閉撰蟈諉 2 5 5" xfId="45689"/>
    <cellStyle name="綴樟閉撰蟈諉 2 6" xfId="45690"/>
    <cellStyle name="綴樟閉撰蟈諉 2 6 2" xfId="45691"/>
    <cellStyle name="綴樟閉撰蟈諉 2 6 2 2" xfId="45692"/>
    <cellStyle name="綴樟閉撰蟈諉 2 6 3" xfId="45693"/>
    <cellStyle name="綴樟閉撰蟈諉 2 6 3 2" xfId="45694"/>
    <cellStyle name="綴樟閉撰蟈諉 2 6 4" xfId="45695"/>
    <cellStyle name="綴樟閉撰蟈諉 2 6 5" xfId="45696"/>
    <cellStyle name="綴樟閉撰蟈諉 2 7" xfId="45697"/>
    <cellStyle name="綴樟閉撰蟈諉 2 7 2" xfId="45698"/>
    <cellStyle name="綴樟閉撰蟈諉 2 7 2 2" xfId="45699"/>
    <cellStyle name="綴樟閉撰蟈諉 2 7 3" xfId="45700"/>
    <cellStyle name="綴樟閉撰蟈諉 2 7 3 2" xfId="45701"/>
    <cellStyle name="綴樟閉撰蟈諉 2 7 4" xfId="45702"/>
    <cellStyle name="綴樟閉撰蟈諉 2 7 5" xfId="45703"/>
    <cellStyle name="綴樟閉撰蟈諉 2 8" xfId="45704"/>
    <cellStyle name="綴樟閉撰蟈諉 2 8 2" xfId="45705"/>
    <cellStyle name="綴樟閉撰蟈諉 2 8 2 2" xfId="45706"/>
    <cellStyle name="綴樟閉撰蟈諉 2 8 3" xfId="45707"/>
    <cellStyle name="綴樟閉撰蟈諉 2 8 3 2" xfId="45708"/>
    <cellStyle name="綴樟閉撰蟈諉 2 8 4" xfId="45709"/>
    <cellStyle name="綴樟閉撰蟈諉 2 8 5" xfId="45710"/>
    <cellStyle name="綴樟閉撰蟈諉 2 9" xfId="45711"/>
    <cellStyle name="綴樟閉撰蟈諉 2 9 2" xfId="45712"/>
    <cellStyle name="綴樟閉撰蟈諉 2 9 2 2" xfId="45713"/>
    <cellStyle name="綴樟閉撰蟈諉 2 9 3" xfId="45714"/>
    <cellStyle name="綴樟閉撰蟈諉 2 9 3 2" xfId="45715"/>
    <cellStyle name="綴樟閉撰蟈諉 2 9 4" xfId="45716"/>
    <cellStyle name="綴樟閉撰蟈諉 2 9 5" xfId="45717"/>
    <cellStyle name="綴樟閉撰蟈諉 20" xfId="32154"/>
    <cellStyle name="綴樟閉撰蟈諉 20 2" xfId="32158"/>
    <cellStyle name="綴樟閉撰蟈諉 21" xfId="32162"/>
    <cellStyle name="綴樟閉撰蟈諉 21 2" xfId="45597"/>
    <cellStyle name="綴樟閉撰蟈諉 22" xfId="32166"/>
    <cellStyle name="綴樟閉撰蟈諉 22 2" xfId="45599"/>
    <cellStyle name="綴樟閉撰蟈諉 23" xfId="45601"/>
    <cellStyle name="綴樟閉撰蟈諉 23 2" xfId="45603"/>
    <cellStyle name="綴樟閉撰蟈諉 24" xfId="45605"/>
    <cellStyle name="綴樟閉撰蟈諉 24 2" xfId="45607"/>
    <cellStyle name="綴樟閉撰蟈諉 25" xfId="45718"/>
    <cellStyle name="綴樟閉撰蟈諉 25 2" xfId="45720"/>
    <cellStyle name="綴樟閉撰蟈諉 26" xfId="45722"/>
    <cellStyle name="綴樟閉撰蟈諉 26 2" xfId="45724"/>
    <cellStyle name="綴樟閉撰蟈諉 27" xfId="45726"/>
    <cellStyle name="綴樟閉撰蟈諉 27 2" xfId="45728"/>
    <cellStyle name="綴樟閉撰蟈諉 28" xfId="45730"/>
    <cellStyle name="綴樟閉撰蟈諉 28 2" xfId="45732"/>
    <cellStyle name="綴樟閉撰蟈諉 29" xfId="45734"/>
    <cellStyle name="綴樟閉撰蟈諉 29 2" xfId="45736"/>
    <cellStyle name="綴樟閉撰蟈諉 3" xfId="45738"/>
    <cellStyle name="綴樟閉撰蟈諉 3 2" xfId="45739"/>
    <cellStyle name="綴樟閉撰蟈諉 3 2 2" xfId="45740"/>
    <cellStyle name="綴樟閉撰蟈諉 3 3" xfId="45741"/>
    <cellStyle name="綴樟閉撰蟈諉 3 4" xfId="45742"/>
    <cellStyle name="綴樟閉撰蟈諉 30" xfId="45719"/>
    <cellStyle name="綴樟閉撰蟈諉 30 2" xfId="45721"/>
    <cellStyle name="綴樟閉撰蟈諉 31" xfId="45723"/>
    <cellStyle name="綴樟閉撰蟈諉 31 2" xfId="45725"/>
    <cellStyle name="綴樟閉撰蟈諉 32" xfId="45727"/>
    <cellStyle name="綴樟閉撰蟈諉 32 2" xfId="45729"/>
    <cellStyle name="綴樟閉撰蟈諉 33" xfId="45731"/>
    <cellStyle name="綴樟閉撰蟈諉 33 2" xfId="45733"/>
    <cellStyle name="綴樟閉撰蟈諉 34" xfId="45735"/>
    <cellStyle name="綴樟閉撰蟈諉 34 2" xfId="45737"/>
    <cellStyle name="綴樟閉撰蟈諉 35" xfId="45743"/>
    <cellStyle name="綴樟閉撰蟈諉 35 2" xfId="45745"/>
    <cellStyle name="綴樟閉撰蟈諉 35 2 2" xfId="45746"/>
    <cellStyle name="綴樟閉撰蟈諉 35 3" xfId="45747"/>
    <cellStyle name="綴樟閉撰蟈諉 36" xfId="45748"/>
    <cellStyle name="綴樟閉撰蟈諉 36 2" xfId="45750"/>
    <cellStyle name="綴樟閉撰蟈諉 37" xfId="45751"/>
    <cellStyle name="綴樟閉撰蟈諉 37 2" xfId="45752"/>
    <cellStyle name="綴樟閉撰蟈諉 38" xfId="45753"/>
    <cellStyle name="綴樟閉撰蟈諉 38 2" xfId="45754"/>
    <cellStyle name="綴樟閉撰蟈諉 39" xfId="45755"/>
    <cellStyle name="綴樟閉撰蟈諉 4" xfId="29855"/>
    <cellStyle name="綴樟閉撰蟈諉 4 2" xfId="29857"/>
    <cellStyle name="綴樟閉撰蟈諉 4 2 2" xfId="45756"/>
    <cellStyle name="綴樟閉撰蟈諉 4 2 2 2" xfId="45757"/>
    <cellStyle name="綴樟閉撰蟈諉 4 2 3" xfId="45758"/>
    <cellStyle name="綴樟閉撰蟈諉 4 3" xfId="45759"/>
    <cellStyle name="綴樟閉撰蟈諉 4 3 2" xfId="45760"/>
    <cellStyle name="綴樟閉撰蟈諉 4 4" xfId="45761"/>
    <cellStyle name="綴樟閉撰蟈諉 4 4 2" xfId="45762"/>
    <cellStyle name="綴樟閉撰蟈諉 4 5" xfId="12887"/>
    <cellStyle name="綴樟閉撰蟈諉 4 6" xfId="12891"/>
    <cellStyle name="綴樟閉撰蟈諉 40" xfId="45744"/>
    <cellStyle name="綴樟閉撰蟈諉 41" xfId="45749"/>
    <cellStyle name="綴樟閉撰蟈諉 5" xfId="29859"/>
    <cellStyle name="綴樟閉撰蟈諉 5 2" xfId="29861"/>
    <cellStyle name="綴樟閉撰蟈諉 5 3" xfId="45763"/>
    <cellStyle name="綴樟閉撰蟈諉 6" xfId="9642"/>
    <cellStyle name="綴樟閉撰蟈諉 6 2" xfId="45764"/>
    <cellStyle name="綴樟閉撰蟈諉 6 3" xfId="45765"/>
    <cellStyle name="綴樟閉撰蟈諉 7" xfId="29863"/>
    <cellStyle name="綴樟閉撰蟈諉 7 2" xfId="45766"/>
    <cellStyle name="綴樟閉撰蟈諉 7 3" xfId="45767"/>
    <cellStyle name="綴樟閉撰蟈諉 8" xfId="45768"/>
    <cellStyle name="綴樟閉撰蟈諉 8 2" xfId="45769"/>
    <cellStyle name="綴樟閉撰蟈諉 8 3" xfId="45770"/>
    <cellStyle name="綴樟閉撰蟈諉 9" xfId="45771"/>
    <cellStyle name="綴樟閉撰蟈諉 9 2" xfId="45772"/>
    <cellStyle name="綴樟閉撰蟈諉 9 3" xfId="45773"/>
    <cellStyle name="總數" xfId="45790"/>
    <cellStyle name="總數 2" xfId="45791"/>
    <cellStyle name="繦禬硈挡" xfId="44673"/>
    <cellStyle name="繦禬硈挡 2" xfId="44674"/>
    <cellStyle name="繦禬硈挡 2 2" xfId="44675"/>
    <cellStyle name="繦禬硈挡 2 2 2" xfId="44676"/>
    <cellStyle name="繦禬硈挡 2 2 2 2" xfId="44677"/>
    <cellStyle name="繦禬硈挡 2 2 3" xfId="44678"/>
    <cellStyle name="繦禬硈挡 2 3" xfId="44679"/>
    <cellStyle name="繦禬硈挡 2 3 2" xfId="44680"/>
    <cellStyle name="繦禬硈挡 2 4" xfId="44681"/>
    <cellStyle name="繦禬硈挡 3" xfId="44682"/>
    <cellStyle name="繦禬硈挡 3 2" xfId="44683"/>
    <cellStyle name="繦禬硈挡 3 2 2" xfId="44684"/>
    <cellStyle name="繦禬硈挡 3 3" xfId="44685"/>
    <cellStyle name="繦禬硈挡 4" xfId="44686"/>
    <cellStyle name="繦禬硈挡 4 2" xfId="44687"/>
    <cellStyle name="繦禬硈挡 5" xfId="44688"/>
    <cellStyle name="繦禬硈挡 6" xfId="44689"/>
    <cellStyle name="繦禬硈挡 7" xfId="44690"/>
    <cellStyle name="绊沥免仿1" xfId="35573"/>
    <cellStyle name="绊沥免仿1 2" xfId="35574"/>
    <cellStyle name="绊沥免仿2" xfId="35575"/>
    <cellStyle name="绊沥免仿2 2" xfId="35576"/>
    <cellStyle name="绊沥家箭痢" xfId="35571"/>
    <cellStyle name="绊沥家箭痢 2" xfId="35572"/>
    <cellStyle name="编号" xfId="25155"/>
    <cellStyle name="编号 2" xfId="35790"/>
    <cellStyle name="编号 2 2" xfId="35791"/>
    <cellStyle name="编号 3" xfId="35792"/>
    <cellStyle name="表标题" xfId="7794"/>
    <cellStyle name="表示済みのハイパーリンク" xfId="36052"/>
    <cellStyle name="表示済みのハイパーリンク 2" xfId="36053"/>
    <cellStyle name="解释性文本 10" xfId="42098"/>
    <cellStyle name="解释性文本 10 2" xfId="42099"/>
    <cellStyle name="解释性文本 11" xfId="42100"/>
    <cellStyle name="解释性文本 11 2" xfId="42101"/>
    <cellStyle name="解释性文本 12" xfId="42102"/>
    <cellStyle name="解释性文本 13" xfId="5236"/>
    <cellStyle name="解释性文本 14" xfId="3559"/>
    <cellStyle name="解释性文本 2" xfId="286"/>
    <cellStyle name="解释性文本 2 2" xfId="42104"/>
    <cellStyle name="解释性文本 2 2 2" xfId="42105"/>
    <cellStyle name="解释性文本 2 2 2 2" xfId="42106"/>
    <cellStyle name="解释性文本 2 2 3" xfId="42107"/>
    <cellStyle name="解释性文本 2 2 3 2" xfId="42108"/>
    <cellStyle name="解释性文本 2 2 4" xfId="42109"/>
    <cellStyle name="解释性文本 2 2 5" xfId="42110"/>
    <cellStyle name="解释性文本 2 3" xfId="42111"/>
    <cellStyle name="解释性文本 2 3 2" xfId="42112"/>
    <cellStyle name="解释性文本 2 3 3" xfId="42113"/>
    <cellStyle name="解释性文本 2 4" xfId="42114"/>
    <cellStyle name="解释性文本 2 5" xfId="42115"/>
    <cellStyle name="解释性文本 2 6" xfId="42116"/>
    <cellStyle name="解释性文本 2 7" xfId="42117"/>
    <cellStyle name="解释性文本 2 8" xfId="42103"/>
    <cellStyle name="解释性文本 3" xfId="287"/>
    <cellStyle name="解释性文本 3 2" xfId="42119"/>
    <cellStyle name="解释性文本 3 2 2" xfId="42120"/>
    <cellStyle name="解释性文本 3 2 3" xfId="42121"/>
    <cellStyle name="解释性文本 3 3" xfId="42122"/>
    <cellStyle name="解释性文本 3 4" xfId="2635"/>
    <cellStyle name="解释性文本 3 5" xfId="42123"/>
    <cellStyle name="解释性文本 3 6" xfId="42118"/>
    <cellStyle name="解释性文本 4" xfId="288"/>
    <cellStyle name="解释性文本 4 2" xfId="42125"/>
    <cellStyle name="解释性文本 4 2 2" xfId="42126"/>
    <cellStyle name="解释性文本 4 3" xfId="42127"/>
    <cellStyle name="解释性文本 4 4" xfId="42128"/>
    <cellStyle name="解释性文本 4 5" xfId="42124"/>
    <cellStyle name="解释性文本 5" xfId="289"/>
    <cellStyle name="解释性文本 5 2" xfId="42130"/>
    <cellStyle name="解释性文本 5 2 2" xfId="42131"/>
    <cellStyle name="解释性文本 5 3" xfId="42133"/>
    <cellStyle name="解释性文本 5 4" xfId="42129"/>
    <cellStyle name="解释性文本 6" xfId="290"/>
    <cellStyle name="解释性文本 6 2" xfId="42135"/>
    <cellStyle name="解释性文本 6 3" xfId="42134"/>
    <cellStyle name="解释性文本 7" xfId="42136"/>
    <cellStyle name="解释性文本 7 2" xfId="42137"/>
    <cellStyle name="解释性文本 8" xfId="42138"/>
    <cellStyle name="解释性文本 9" xfId="42139"/>
    <cellStyle name="計算方式" xfId="42051"/>
    <cellStyle name="計算方式 2" xfId="42052"/>
    <cellStyle name="說明文字" xfId="44881"/>
    <cellStyle name="說明文字 2" xfId="44882"/>
    <cellStyle name="警告文字" xfId="42184"/>
    <cellStyle name="警告文字 2" xfId="42185"/>
    <cellStyle name="警告文本 10" xfId="6287"/>
    <cellStyle name="警告文本 10 2" xfId="42150"/>
    <cellStyle name="警告文本 11" xfId="10102"/>
    <cellStyle name="警告文本 11 2" xfId="42151"/>
    <cellStyle name="警告文本 12" xfId="42152"/>
    <cellStyle name="警告文本 13" xfId="42153"/>
    <cellStyle name="警告文本 14" xfId="42154"/>
    <cellStyle name="警告文本 2" xfId="291"/>
    <cellStyle name="警告文本 2 2" xfId="42156"/>
    <cellStyle name="警告文本 2 2 2" xfId="8125"/>
    <cellStyle name="警告文本 2 2 2 2" xfId="8129"/>
    <cellStyle name="警告文本 2 2 3" xfId="42157"/>
    <cellStyle name="警告文本 2 2 3 2" xfId="42158"/>
    <cellStyle name="警告文本 2 2 4" xfId="42159"/>
    <cellStyle name="警告文本 2 2 5" xfId="42160"/>
    <cellStyle name="警告文本 2 3" xfId="42161"/>
    <cellStyle name="警告文本 2 3 2" xfId="42162"/>
    <cellStyle name="警告文本 2 3 3" xfId="42163"/>
    <cellStyle name="警告文本 2 4" xfId="42164"/>
    <cellStyle name="警告文本 2 5" xfId="24131"/>
    <cellStyle name="警告文本 2 6" xfId="24133"/>
    <cellStyle name="警告文本 2 7" xfId="42165"/>
    <cellStyle name="警告文本 2 8" xfId="42155"/>
    <cellStyle name="警告文本 3" xfId="292"/>
    <cellStyle name="警告文本 3 2" xfId="42167"/>
    <cellStyle name="警告文本 3 2 2" xfId="42168"/>
    <cellStyle name="警告文本 3 2 3" xfId="42169"/>
    <cellStyle name="警告文本 3 3" xfId="26872"/>
    <cellStyle name="警告文本 3 4" xfId="42170"/>
    <cellStyle name="警告文本 3 5" xfId="42171"/>
    <cellStyle name="警告文本 3 6" xfId="42166"/>
    <cellStyle name="警告文本 4" xfId="293"/>
    <cellStyle name="警告文本 4 2" xfId="42173"/>
    <cellStyle name="警告文本 4 2 2" xfId="42174"/>
    <cellStyle name="警告文本 4 3" xfId="42175"/>
    <cellStyle name="警告文本 4 4" xfId="42176"/>
    <cellStyle name="警告文本 4 5" xfId="42172"/>
    <cellStyle name="警告文本 5" xfId="294"/>
    <cellStyle name="警告文本 5 2" xfId="42178"/>
    <cellStyle name="警告文本 5 2 2" xfId="42179"/>
    <cellStyle name="警告文本 5 3" xfId="42180"/>
    <cellStyle name="警告文本 5 4" xfId="42177"/>
    <cellStyle name="警告文本 6" xfId="295"/>
    <cellStyle name="警告文本 6 2" xfId="16395"/>
    <cellStyle name="警告文本 6 3" xfId="16392"/>
    <cellStyle name="警告文本 7" xfId="42181"/>
    <cellStyle name="警告文本 7 2" xfId="42182"/>
    <cellStyle name="警告文本 8" xfId="42183"/>
    <cellStyle name="警告文本 9" xfId="24762"/>
    <cellStyle name="讂? [0]_95" xfId="45131"/>
    <cellStyle name="讂?_95" xfId="45132"/>
    <cellStyle name="计算 10" xfId="42003"/>
    <cellStyle name="计算 10 2" xfId="42004"/>
    <cellStyle name="计算 11" xfId="42005"/>
    <cellStyle name="计算 11 2" xfId="42006"/>
    <cellStyle name="计算 12" xfId="42007"/>
    <cellStyle name="计算 13" xfId="42008"/>
    <cellStyle name="计算 14" xfId="42009"/>
    <cellStyle name="计算 2" xfId="276"/>
    <cellStyle name="计算 2 2" xfId="42011"/>
    <cellStyle name="计算 2 2 2" xfId="42012"/>
    <cellStyle name="计算 2 2 2 2" xfId="42013"/>
    <cellStyle name="计算 2 2 2 2 2" xfId="42014"/>
    <cellStyle name="计算 2 2 2 3" xfId="42015"/>
    <cellStyle name="计算 2 2 3" xfId="42016"/>
    <cellStyle name="计算 2 2 3 2" xfId="42017"/>
    <cellStyle name="计算 2 2 3 2 2" xfId="42018"/>
    <cellStyle name="计算 2 2 3 3" xfId="42019"/>
    <cellStyle name="计算 2 2 4" xfId="42020"/>
    <cellStyle name="计算 2 2 4 2" xfId="42021"/>
    <cellStyle name="计算 2 2 5" xfId="42022"/>
    <cellStyle name="计算 2 2 6" xfId="11081"/>
    <cellStyle name="计算 2 3" xfId="42023"/>
    <cellStyle name="计算 2 3 2" xfId="42024"/>
    <cellStyle name="计算 2 3 2 2" xfId="42025"/>
    <cellStyle name="计算 2 3 3" xfId="42026"/>
    <cellStyle name="计算 2 4" xfId="42027"/>
    <cellStyle name="计算 2 4 2" xfId="42028"/>
    <cellStyle name="计算 2 5" xfId="42029"/>
    <cellStyle name="计算 2 6" xfId="42030"/>
    <cellStyle name="计算 2 7" xfId="42031"/>
    <cellStyle name="计算 2 8" xfId="42032"/>
    <cellStyle name="计算 2 9" xfId="42010"/>
    <cellStyle name="计算 3" xfId="277"/>
    <cellStyle name="计算 3 2" xfId="42034"/>
    <cellStyle name="计算 3 2 2" xfId="31728"/>
    <cellStyle name="计算 3 2 2 2" xfId="32825"/>
    <cellStyle name="计算 3 2 3" xfId="42035"/>
    <cellStyle name="计算 3 2 4" xfId="42036"/>
    <cellStyle name="计算 3 3" xfId="42037"/>
    <cellStyle name="计算 3 3 2" xfId="42038"/>
    <cellStyle name="计算 3 4" xfId="42039"/>
    <cellStyle name="计算 3 5" xfId="42040"/>
    <cellStyle name="计算 3 6" xfId="42033"/>
    <cellStyle name="计算 4" xfId="278"/>
    <cellStyle name="计算 4 2" xfId="17310"/>
    <cellStyle name="计算 4 2 2" xfId="42041"/>
    <cellStyle name="计算 4 3" xfId="42042"/>
    <cellStyle name="计算 4 4" xfId="42043"/>
    <cellStyle name="计算 4 5" xfId="17307"/>
    <cellStyle name="计算 5" xfId="279"/>
    <cellStyle name="计算 5 2" xfId="17314"/>
    <cellStyle name="计算 5 2 2" xfId="42044"/>
    <cellStyle name="计算 5 3" xfId="42045"/>
    <cellStyle name="计算 5 4" xfId="17312"/>
    <cellStyle name="计算 6" xfId="280"/>
    <cellStyle name="计算 6 2" xfId="42046"/>
    <cellStyle name="计算 6 3" xfId="17316"/>
    <cellStyle name="计算 7" xfId="42047"/>
    <cellStyle name="计算 7 2" xfId="42048"/>
    <cellStyle name="计算 8" xfId="42049"/>
    <cellStyle name="计算 9" xfId="42050"/>
    <cellStyle name="貨幣" xfId="41619"/>
    <cellStyle name="貨幣 10" xfId="41620"/>
    <cellStyle name="貨幣 10 2" xfId="41621"/>
    <cellStyle name="貨幣 10 3" xfId="41622"/>
    <cellStyle name="貨幣 11" xfId="41623"/>
    <cellStyle name="貨幣 11 2" xfId="41624"/>
    <cellStyle name="貨幣 11 3" xfId="41625"/>
    <cellStyle name="貨幣 12" xfId="41626"/>
    <cellStyle name="貨幣 12 2" xfId="41627"/>
    <cellStyle name="貨幣 12 3" xfId="41628"/>
    <cellStyle name="貨幣 13" xfId="8593"/>
    <cellStyle name="貨幣 13 2" xfId="41629"/>
    <cellStyle name="貨幣 13 3" xfId="33229"/>
    <cellStyle name="貨幣 14" xfId="41630"/>
    <cellStyle name="貨幣 14 2" xfId="41631"/>
    <cellStyle name="貨幣 14 3" xfId="33235"/>
    <cellStyle name="貨幣 15" xfId="26403"/>
    <cellStyle name="貨幣 15 2" xfId="41632"/>
    <cellStyle name="貨幣 15 3" xfId="41634"/>
    <cellStyle name="貨幣 16" xfId="41635"/>
    <cellStyle name="貨幣 16 2" xfId="41637"/>
    <cellStyle name="貨幣 16 3" xfId="41639"/>
    <cellStyle name="貨幣 17" xfId="41640"/>
    <cellStyle name="貨幣 17 2" xfId="41642"/>
    <cellStyle name="貨幣 17 3" xfId="41644"/>
    <cellStyle name="貨幣 18" xfId="41645"/>
    <cellStyle name="貨幣 18 2" xfId="41647"/>
    <cellStyle name="貨幣 19" xfId="17753"/>
    <cellStyle name="貨幣 19 2" xfId="17756"/>
    <cellStyle name="貨幣 2" xfId="41649"/>
    <cellStyle name="貨幣 2 10" xfId="41650"/>
    <cellStyle name="貨幣 2 10 2" xfId="41651"/>
    <cellStyle name="貨幣 2 11" xfId="41652"/>
    <cellStyle name="貨幣 2 11 2" xfId="41653"/>
    <cellStyle name="貨幣 2 12" xfId="41654"/>
    <cellStyle name="貨幣 2 12 2" xfId="41655"/>
    <cellStyle name="貨幣 2 13" xfId="41656"/>
    <cellStyle name="貨幣 2 13 2" xfId="41657"/>
    <cellStyle name="貨幣 2 14" xfId="41658"/>
    <cellStyle name="貨幣 2 14 2" xfId="41659"/>
    <cellStyle name="貨幣 2 15" xfId="22601"/>
    <cellStyle name="貨幣 2 15 2" xfId="27448"/>
    <cellStyle name="貨幣 2 16" xfId="41660"/>
    <cellStyle name="貨幣 2 16 2" xfId="41662"/>
    <cellStyle name="貨幣 2 17" xfId="41664"/>
    <cellStyle name="貨幣 2 17 2" xfId="41666"/>
    <cellStyle name="貨幣 2 18" xfId="41668"/>
    <cellStyle name="貨幣 2 18 2" xfId="41670"/>
    <cellStyle name="貨幣 2 19" xfId="41672"/>
    <cellStyle name="貨幣 2 19 2" xfId="41674"/>
    <cellStyle name="貨幣 2 2" xfId="41676"/>
    <cellStyle name="貨幣 2 2 10" xfId="41677"/>
    <cellStyle name="貨幣 2 2 11" xfId="41678"/>
    <cellStyle name="貨幣 2 2 2" xfId="41679"/>
    <cellStyle name="貨幣 2 2 2 2" xfId="41680"/>
    <cellStyle name="貨幣 2 2 2 2 2" xfId="41681"/>
    <cellStyle name="貨幣 2 2 2 3" xfId="41682"/>
    <cellStyle name="貨幣 2 2 2 4" xfId="41683"/>
    <cellStyle name="貨幣 2 2 3" xfId="41684"/>
    <cellStyle name="貨幣 2 2 3 2" xfId="41685"/>
    <cellStyle name="貨幣 2 2 3 3" xfId="41686"/>
    <cellStyle name="貨幣 2 2 4" xfId="41687"/>
    <cellStyle name="貨幣 2 2 4 2" xfId="41688"/>
    <cellStyle name="貨幣 2 2 4 3" xfId="41689"/>
    <cellStyle name="貨幣 2 2 5" xfId="41690"/>
    <cellStyle name="貨幣 2 2 5 2" xfId="41691"/>
    <cellStyle name="貨幣 2 2 5 3" xfId="41692"/>
    <cellStyle name="貨幣 2 2 6" xfId="41693"/>
    <cellStyle name="貨幣 2 2 6 2" xfId="41694"/>
    <cellStyle name="貨幣 2 2 6 3" xfId="41695"/>
    <cellStyle name="貨幣 2 2 7" xfId="41696"/>
    <cellStyle name="貨幣 2 2 7 2" xfId="41697"/>
    <cellStyle name="貨幣 2 2 7 3" xfId="41698"/>
    <cellStyle name="貨幣 2 2 8" xfId="41699"/>
    <cellStyle name="貨幣 2 2 8 2" xfId="41700"/>
    <cellStyle name="貨幣 2 2 8 3" xfId="41701"/>
    <cellStyle name="貨幣 2 2 9" xfId="41702"/>
    <cellStyle name="貨幣 2 2 9 2" xfId="41703"/>
    <cellStyle name="貨幣 2 2 9 3" xfId="41704"/>
    <cellStyle name="貨幣 2 20" xfId="22600"/>
    <cellStyle name="貨幣 2 20 2" xfId="27447"/>
    <cellStyle name="貨幣 2 21" xfId="41661"/>
    <cellStyle name="貨幣 2 21 2" xfId="41663"/>
    <cellStyle name="貨幣 2 22" xfId="41665"/>
    <cellStyle name="貨幣 2 22 2" xfId="41667"/>
    <cellStyle name="貨幣 2 23" xfId="41669"/>
    <cellStyle name="貨幣 2 23 2" xfId="41671"/>
    <cellStyle name="貨幣 2 24" xfId="41673"/>
    <cellStyle name="貨幣 2 24 2" xfId="41675"/>
    <cellStyle name="貨幣 2 25" xfId="41705"/>
    <cellStyle name="貨幣 2 25 2" xfId="41707"/>
    <cellStyle name="貨幣 2 26" xfId="41709"/>
    <cellStyle name="貨幣 2 26 2" xfId="41711"/>
    <cellStyle name="貨幣 2 27" xfId="41713"/>
    <cellStyle name="貨幣 2 27 2" xfId="41715"/>
    <cellStyle name="貨幣 2 28" xfId="4203"/>
    <cellStyle name="貨幣 2 28 2" xfId="4209"/>
    <cellStyle name="貨幣 2 29" xfId="41717"/>
    <cellStyle name="貨幣 2 29 2" xfId="41719"/>
    <cellStyle name="貨幣 2 3" xfId="41721"/>
    <cellStyle name="貨幣 2 3 2" xfId="41722"/>
    <cellStyle name="貨幣 2 3 3" xfId="41723"/>
    <cellStyle name="貨幣 2 30" xfId="41706"/>
    <cellStyle name="貨幣 2 30 2" xfId="41708"/>
    <cellStyle name="貨幣 2 31" xfId="41710"/>
    <cellStyle name="貨幣 2 31 2" xfId="41712"/>
    <cellStyle name="貨幣 2 32" xfId="41714"/>
    <cellStyle name="貨幣 2 32 2" xfId="41716"/>
    <cellStyle name="貨幣 2 33" xfId="4204"/>
    <cellStyle name="貨幣 2 33 2" xfId="4210"/>
    <cellStyle name="貨幣 2 34" xfId="41718"/>
    <cellStyle name="貨幣 2 34 2" xfId="41720"/>
    <cellStyle name="貨幣 2 34 2 2" xfId="2549"/>
    <cellStyle name="貨幣 2 34 3" xfId="41724"/>
    <cellStyle name="貨幣 2 35" xfId="41725"/>
    <cellStyle name="貨幣 2 35 2" xfId="41726"/>
    <cellStyle name="貨幣 2 36" xfId="41727"/>
    <cellStyle name="貨幣 2 37" xfId="10041"/>
    <cellStyle name="貨幣 2 4" xfId="41728"/>
    <cellStyle name="貨幣 2 4 2" xfId="41729"/>
    <cellStyle name="貨幣 2 4 3" xfId="41730"/>
    <cellStyle name="貨幣 2 5" xfId="8310"/>
    <cellStyle name="貨幣 2 5 2" xfId="41731"/>
    <cellStyle name="貨幣 2 5 3" xfId="41732"/>
    <cellStyle name="貨幣 2 6" xfId="41733"/>
    <cellStyle name="貨幣 2 6 2" xfId="41734"/>
    <cellStyle name="貨幣 2 6 3" xfId="41735"/>
    <cellStyle name="貨幣 2 7" xfId="41736"/>
    <cellStyle name="貨幣 2 7 2" xfId="41737"/>
    <cellStyle name="貨幣 2 7 3" xfId="41738"/>
    <cellStyle name="貨幣 2 8" xfId="41739"/>
    <cellStyle name="貨幣 2 8 2" xfId="3308"/>
    <cellStyle name="貨幣 2 8 3" xfId="41740"/>
    <cellStyle name="貨幣 2 9" xfId="41741"/>
    <cellStyle name="貨幣 2 9 2" xfId="3347"/>
    <cellStyle name="貨幣 2 9 3" xfId="41742"/>
    <cellStyle name="貨幣 20" xfId="26402"/>
    <cellStyle name="貨幣 20 2" xfId="41633"/>
    <cellStyle name="貨幣 21" xfId="41636"/>
    <cellStyle name="貨幣 21 2" xfId="41638"/>
    <cellStyle name="貨幣 22" xfId="41641"/>
    <cellStyle name="貨幣 22 2" xfId="41643"/>
    <cellStyle name="貨幣 23" xfId="41646"/>
    <cellStyle name="貨幣 23 2" xfId="41648"/>
    <cellStyle name="貨幣 24" xfId="17752"/>
    <cellStyle name="貨幣 24 2" xfId="17755"/>
    <cellStyle name="貨幣 25" xfId="17760"/>
    <cellStyle name="貨幣 25 2" xfId="17763"/>
    <cellStyle name="貨幣 26" xfId="17766"/>
    <cellStyle name="貨幣 26 2" xfId="41743"/>
    <cellStyle name="貨幣 27" xfId="41745"/>
    <cellStyle name="貨幣 27 2" xfId="41747"/>
    <cellStyle name="貨幣 28" xfId="41749"/>
    <cellStyle name="貨幣 28 2" xfId="41751"/>
    <cellStyle name="貨幣 29" xfId="41753"/>
    <cellStyle name="貨幣 29 2" xfId="41755"/>
    <cellStyle name="貨幣 3" xfId="35391"/>
    <cellStyle name="貨幣 3 2" xfId="35393"/>
    <cellStyle name="貨幣 3 2 2" xfId="41757"/>
    <cellStyle name="貨幣 3 3" xfId="35395"/>
    <cellStyle name="貨幣 3 4" xfId="35397"/>
    <cellStyle name="貨幣 30" xfId="17759"/>
    <cellStyle name="貨幣 30 2" xfId="17762"/>
    <cellStyle name="貨幣 31" xfId="17765"/>
    <cellStyle name="貨幣 31 2" xfId="41744"/>
    <cellStyle name="貨幣 32" xfId="41746"/>
    <cellStyle name="貨幣 32 2" xfId="41748"/>
    <cellStyle name="貨幣 33" xfId="41750"/>
    <cellStyle name="貨幣 33 2" xfId="41752"/>
    <cellStyle name="貨幣 34" xfId="41754"/>
    <cellStyle name="貨幣 34 2" xfId="41756"/>
    <cellStyle name="貨幣 35" xfId="41758"/>
    <cellStyle name="貨幣 35 2" xfId="23384"/>
    <cellStyle name="貨幣 35 2 2" xfId="23389"/>
    <cellStyle name="貨幣 35 3" xfId="41760"/>
    <cellStyle name="貨幣 36" xfId="41761"/>
    <cellStyle name="貨幣 36 2" xfId="41763"/>
    <cellStyle name="貨幣 37" xfId="41764"/>
    <cellStyle name="貨幣 38" xfId="15328"/>
    <cellStyle name="貨幣 39" xfId="41766"/>
    <cellStyle name="貨幣 4" xfId="41768"/>
    <cellStyle name="貨幣 4 2" xfId="41769"/>
    <cellStyle name="貨幣 4 2 2" xfId="41770"/>
    <cellStyle name="貨幣 4 2 2 2" xfId="41772"/>
    <cellStyle name="貨幣 4 2 3" xfId="41773"/>
    <cellStyle name="貨幣 4 3" xfId="41775"/>
    <cellStyle name="貨幣 4 3 2" xfId="41776"/>
    <cellStyle name="貨幣 4 4" xfId="41777"/>
    <cellStyle name="貨幣 4 4 2" xfId="41778"/>
    <cellStyle name="貨幣 4 5" xfId="41780"/>
    <cellStyle name="貨幣 4 6" xfId="41781"/>
    <cellStyle name="貨幣 40" xfId="41759"/>
    <cellStyle name="貨幣 41" xfId="41762"/>
    <cellStyle name="貨幣 42" xfId="41765"/>
    <cellStyle name="貨幣 43" xfId="15327"/>
    <cellStyle name="貨幣 44" xfId="41767"/>
    <cellStyle name="貨幣 45" xfId="41782"/>
    <cellStyle name="貨幣 46" xfId="41784"/>
    <cellStyle name="貨幣 47" xfId="41786"/>
    <cellStyle name="貨幣 48" xfId="41788"/>
    <cellStyle name="貨幣 49" xfId="41790"/>
    <cellStyle name="貨幣 5" xfId="41792"/>
    <cellStyle name="貨幣 5 2" xfId="41793"/>
    <cellStyle name="貨幣 5 3" xfId="41794"/>
    <cellStyle name="貨幣 50" xfId="41783"/>
    <cellStyle name="貨幣 51" xfId="41785"/>
    <cellStyle name="貨幣 52" xfId="41787"/>
    <cellStyle name="貨幣 53" xfId="41789"/>
    <cellStyle name="貨幣 54" xfId="41791"/>
    <cellStyle name="貨幣 55" xfId="41795"/>
    <cellStyle name="貨幣 56" xfId="41796"/>
    <cellStyle name="貨幣 57" xfId="41797"/>
    <cellStyle name="貨幣 58" xfId="41798"/>
    <cellStyle name="貨幣 59" xfId="41799"/>
    <cellStyle name="貨幣 6" xfId="41800"/>
    <cellStyle name="貨幣 6 2" xfId="41801"/>
    <cellStyle name="貨幣 6 3" xfId="41802"/>
    <cellStyle name="貨幣 7" xfId="41566"/>
    <cellStyle name="貨幣 7 2" xfId="41803"/>
    <cellStyle name="貨幣 7 3" xfId="41804"/>
    <cellStyle name="貨幣 8" xfId="41805"/>
    <cellStyle name="貨幣 8 2" xfId="26068"/>
    <cellStyle name="貨幣 8 3" xfId="6633"/>
    <cellStyle name="貨幣 9" xfId="41806"/>
    <cellStyle name="貨幣 9 2" xfId="41807"/>
    <cellStyle name="貨幣 9 3" xfId="41808"/>
    <cellStyle name="貨幣[0]" xfId="41809"/>
    <cellStyle name="貨幣[0] 10" xfId="41810"/>
    <cellStyle name="貨幣[0] 10 2" xfId="41811"/>
    <cellStyle name="貨幣[0] 10 3" xfId="41812"/>
    <cellStyle name="貨幣[0] 11" xfId="41813"/>
    <cellStyle name="貨幣[0] 11 2" xfId="41814"/>
    <cellStyle name="貨幣[0] 11 3" xfId="41815"/>
    <cellStyle name="貨幣[0] 12" xfId="41816"/>
    <cellStyle name="貨幣[0] 12 2" xfId="41817"/>
    <cellStyle name="貨幣[0] 13" xfId="41818"/>
    <cellStyle name="貨幣[0] 13 2" xfId="41819"/>
    <cellStyle name="貨幣[0] 14" xfId="41820"/>
    <cellStyle name="貨幣[0] 14 2" xfId="41821"/>
    <cellStyle name="貨幣[0] 15" xfId="41822"/>
    <cellStyle name="貨幣[0] 15 2" xfId="41824"/>
    <cellStyle name="貨幣[0] 16" xfId="41826"/>
    <cellStyle name="貨幣[0] 16 2" xfId="41828"/>
    <cellStyle name="貨幣[0] 17" xfId="41830"/>
    <cellStyle name="貨幣[0] 17 2" xfId="41832"/>
    <cellStyle name="貨幣[0] 18" xfId="23207"/>
    <cellStyle name="貨幣[0] 18 2" xfId="41834"/>
    <cellStyle name="貨幣[0] 19" xfId="41836"/>
    <cellStyle name="貨幣[0] 19 2" xfId="41838"/>
    <cellStyle name="貨幣[0] 2" xfId="41840"/>
    <cellStyle name="貨幣[0] 2 10" xfId="41841"/>
    <cellStyle name="貨幣[0] 2 10 2" xfId="41842"/>
    <cellStyle name="貨幣[0] 2 11" xfId="41843"/>
    <cellStyle name="貨幣[0] 2 11 2" xfId="41844"/>
    <cellStyle name="貨幣[0] 2 12" xfId="41845"/>
    <cellStyle name="貨幣[0] 2 12 2" xfId="41846"/>
    <cellStyle name="貨幣[0] 2 13" xfId="41847"/>
    <cellStyle name="貨幣[0] 2 13 2" xfId="41848"/>
    <cellStyle name="貨幣[0] 2 14" xfId="41849"/>
    <cellStyle name="貨幣[0] 2 14 2" xfId="41850"/>
    <cellStyle name="貨幣[0] 2 15" xfId="41851"/>
    <cellStyle name="貨幣[0] 2 15 2" xfId="41853"/>
    <cellStyle name="貨幣[0] 2 16" xfId="41855"/>
    <cellStyle name="貨幣[0] 2 16 2" xfId="41857"/>
    <cellStyle name="貨幣[0] 2 17" xfId="41859"/>
    <cellStyle name="貨幣[0] 2 17 2" xfId="41861"/>
    <cellStyle name="貨幣[0] 2 18" xfId="41863"/>
    <cellStyle name="貨幣[0] 2 18 2" xfId="41865"/>
    <cellStyle name="貨幣[0] 2 19" xfId="6399"/>
    <cellStyle name="貨幣[0] 2 19 2" xfId="6406"/>
    <cellStyle name="貨幣[0] 2 2" xfId="41867"/>
    <cellStyle name="貨幣[0] 2 2 10" xfId="28379"/>
    <cellStyle name="貨幣[0] 2 2 11" xfId="24121"/>
    <cellStyle name="貨幣[0] 2 2 2" xfId="41868"/>
    <cellStyle name="貨幣[0] 2 2 2 2" xfId="41869"/>
    <cellStyle name="貨幣[0] 2 2 2 2 2" xfId="41870"/>
    <cellStyle name="貨幣[0] 2 2 2 3" xfId="41871"/>
    <cellStyle name="貨幣[0] 2 2 2 4" xfId="41872"/>
    <cellStyle name="貨幣[0] 2 2 3" xfId="41873"/>
    <cellStyle name="貨幣[0] 2 2 3 2" xfId="41874"/>
    <cellStyle name="貨幣[0] 2 2 3 3" xfId="41875"/>
    <cellStyle name="貨幣[0] 2 2 4" xfId="41876"/>
    <cellStyle name="貨幣[0] 2 2 4 2" xfId="41877"/>
    <cellStyle name="貨幣[0] 2 2 4 3" xfId="41878"/>
    <cellStyle name="貨幣[0] 2 2 5" xfId="41879"/>
    <cellStyle name="貨幣[0] 2 2 5 2" xfId="41880"/>
    <cellStyle name="貨幣[0] 2 2 5 3" xfId="41881"/>
    <cellStyle name="貨幣[0] 2 2 6" xfId="41882"/>
    <cellStyle name="貨幣[0] 2 2 6 2" xfId="41883"/>
    <cellStyle name="貨幣[0] 2 2 6 3" xfId="41884"/>
    <cellStyle name="貨幣[0] 2 2 7" xfId="41885"/>
    <cellStyle name="貨幣[0] 2 2 7 2" xfId="41886"/>
    <cellStyle name="貨幣[0] 2 2 7 3" xfId="41887"/>
    <cellStyle name="貨幣[0] 2 2 8" xfId="41888"/>
    <cellStyle name="貨幣[0] 2 2 8 2" xfId="41889"/>
    <cellStyle name="貨幣[0] 2 2 8 3" xfId="41891"/>
    <cellStyle name="貨幣[0] 2 2 9" xfId="41893"/>
    <cellStyle name="貨幣[0] 2 2 9 2" xfId="41894"/>
    <cellStyle name="貨幣[0] 2 2 9 3" xfId="41896"/>
    <cellStyle name="貨幣[0] 2 20" xfId="41852"/>
    <cellStyle name="貨幣[0] 2 20 2" xfId="41854"/>
    <cellStyle name="貨幣[0] 2 21" xfId="41856"/>
    <cellStyle name="貨幣[0] 2 21 2" xfId="41858"/>
    <cellStyle name="貨幣[0] 2 22" xfId="41860"/>
    <cellStyle name="貨幣[0] 2 22 2" xfId="41862"/>
    <cellStyle name="貨幣[0] 2 23" xfId="41864"/>
    <cellStyle name="貨幣[0] 2 23 2" xfId="41866"/>
    <cellStyle name="貨幣[0] 2 24" xfId="6398"/>
    <cellStyle name="貨幣[0] 2 24 2" xfId="6405"/>
    <cellStyle name="貨幣[0] 2 25" xfId="41898"/>
    <cellStyle name="貨幣[0] 2 25 2" xfId="41900"/>
    <cellStyle name="貨幣[0] 2 26" xfId="41902"/>
    <cellStyle name="貨幣[0] 2 26 2" xfId="41904"/>
    <cellStyle name="貨幣[0] 2 27" xfId="41906"/>
    <cellStyle name="貨幣[0] 2 27 2" xfId="41908"/>
    <cellStyle name="貨幣[0] 2 28" xfId="41910"/>
    <cellStyle name="貨幣[0] 2 28 2" xfId="41912"/>
    <cellStyle name="貨幣[0] 2 29" xfId="41914"/>
    <cellStyle name="貨幣[0] 2 29 2" xfId="41916"/>
    <cellStyle name="貨幣[0] 2 3" xfId="41918"/>
    <cellStyle name="貨幣[0] 2 3 2" xfId="41919"/>
    <cellStyle name="貨幣[0] 2 3 3" xfId="41920"/>
    <cellStyle name="貨幣[0] 2 30" xfId="41899"/>
    <cellStyle name="貨幣[0] 2 30 2" xfId="41901"/>
    <cellStyle name="貨幣[0] 2 31" xfId="41903"/>
    <cellStyle name="貨幣[0] 2 31 2" xfId="41905"/>
    <cellStyle name="貨幣[0] 2 32" xfId="41907"/>
    <cellStyle name="貨幣[0] 2 32 2" xfId="41909"/>
    <cellStyle name="貨幣[0] 2 33" xfId="41911"/>
    <cellStyle name="貨幣[0] 2 33 2" xfId="41913"/>
    <cellStyle name="貨幣[0] 2 34" xfId="41915"/>
    <cellStyle name="貨幣[0] 2 34 2" xfId="41917"/>
    <cellStyle name="貨幣[0] 2 34 2 2" xfId="41921"/>
    <cellStyle name="貨幣[0] 2 34 3" xfId="41922"/>
    <cellStyle name="貨幣[0] 2 35" xfId="41923"/>
    <cellStyle name="貨幣[0] 2 35 2" xfId="41924"/>
    <cellStyle name="貨幣[0] 2 36" xfId="41925"/>
    <cellStyle name="貨幣[0] 2 37" xfId="41926"/>
    <cellStyle name="貨幣[0] 2 4" xfId="41927"/>
    <cellStyle name="貨幣[0] 2 4 2" xfId="41928"/>
    <cellStyle name="貨幣[0] 2 4 3" xfId="41929"/>
    <cellStyle name="貨幣[0] 2 5" xfId="41930"/>
    <cellStyle name="貨幣[0] 2 5 2" xfId="41931"/>
    <cellStyle name="貨幣[0] 2 5 3" xfId="41932"/>
    <cellStyle name="貨幣[0] 2 6" xfId="41933"/>
    <cellStyle name="貨幣[0] 2 6 2" xfId="41934"/>
    <cellStyle name="貨幣[0] 2 6 3" xfId="41935"/>
    <cellStyle name="貨幣[0] 2 7" xfId="41936"/>
    <cellStyle name="貨幣[0] 2 7 2" xfId="41937"/>
    <cellStyle name="貨幣[0] 2 7 3" xfId="41938"/>
    <cellStyle name="貨幣[0] 2 8" xfId="41939"/>
    <cellStyle name="貨幣[0] 2 8 2" xfId="41941"/>
    <cellStyle name="貨幣[0] 2 8 3" xfId="41942"/>
    <cellStyle name="貨幣[0] 2 9" xfId="41943"/>
    <cellStyle name="貨幣[0] 2 9 2" xfId="41944"/>
    <cellStyle name="貨幣[0] 2 9 3" xfId="41945"/>
    <cellStyle name="貨幣[0] 20" xfId="41823"/>
    <cellStyle name="貨幣[0] 20 2" xfId="41825"/>
    <cellStyle name="貨幣[0] 21" xfId="41827"/>
    <cellStyle name="貨幣[0] 21 2" xfId="41829"/>
    <cellStyle name="貨幣[0] 22" xfId="41831"/>
    <cellStyle name="貨幣[0] 22 2" xfId="41833"/>
    <cellStyle name="貨幣[0] 23" xfId="23206"/>
    <cellStyle name="貨幣[0] 23 2" xfId="41835"/>
    <cellStyle name="貨幣[0] 24" xfId="41837"/>
    <cellStyle name="貨幣[0] 24 2" xfId="41839"/>
    <cellStyle name="貨幣[0] 25" xfId="41946"/>
    <cellStyle name="貨幣[0] 25 2" xfId="41948"/>
    <cellStyle name="貨幣[0] 26" xfId="41950"/>
    <cellStyle name="貨幣[0] 26 2" xfId="15693"/>
    <cellStyle name="貨幣[0] 27" xfId="41952"/>
    <cellStyle name="貨幣[0] 27 2" xfId="41954"/>
    <cellStyle name="貨幣[0] 28" xfId="41956"/>
    <cellStyle name="貨幣[0] 28 2" xfId="41958"/>
    <cellStyle name="貨幣[0] 29" xfId="41960"/>
    <cellStyle name="貨幣[0] 29 2" xfId="41962"/>
    <cellStyle name="貨幣[0] 3" xfId="41964"/>
    <cellStyle name="貨幣[0] 3 2" xfId="41965"/>
    <cellStyle name="貨幣[0] 3 2 2" xfId="41966"/>
    <cellStyle name="貨幣[0] 3 3" xfId="41967"/>
    <cellStyle name="貨幣[0] 3 4" xfId="41968"/>
    <cellStyle name="貨幣[0] 30" xfId="41947"/>
    <cellStyle name="貨幣[0] 30 2" xfId="41949"/>
    <cellStyle name="貨幣[0] 31" xfId="41951"/>
    <cellStyle name="貨幣[0] 31 2" xfId="15692"/>
    <cellStyle name="貨幣[0] 32" xfId="41953"/>
    <cellStyle name="貨幣[0] 32 2" xfId="41955"/>
    <cellStyle name="貨幣[0] 33" xfId="41957"/>
    <cellStyle name="貨幣[0] 33 2" xfId="41959"/>
    <cellStyle name="貨幣[0] 34" xfId="41961"/>
    <cellStyle name="貨幣[0] 34 2" xfId="41963"/>
    <cellStyle name="貨幣[0] 35" xfId="41969"/>
    <cellStyle name="貨幣[0] 35 2" xfId="41970"/>
    <cellStyle name="貨幣[0] 35 2 2" xfId="41971"/>
    <cellStyle name="貨幣[0] 35 3" xfId="41972"/>
    <cellStyle name="貨幣[0] 36" xfId="41973"/>
    <cellStyle name="貨幣[0] 36 2" xfId="41974"/>
    <cellStyle name="貨幣[0] 37" xfId="41975"/>
    <cellStyle name="貨幣[0] 38" xfId="41976"/>
    <cellStyle name="貨幣[0] 39" xfId="29540"/>
    <cellStyle name="貨幣[0] 4" xfId="41977"/>
    <cellStyle name="貨幣[0] 4 2" xfId="41978"/>
    <cellStyle name="貨幣[0] 4 2 2" xfId="41979"/>
    <cellStyle name="貨幣[0] 4 2 2 2" xfId="41980"/>
    <cellStyle name="貨幣[0] 4 2 3" xfId="41981"/>
    <cellStyle name="貨幣[0] 4 3" xfId="41982"/>
    <cellStyle name="貨幣[0] 4 3 2" xfId="41983"/>
    <cellStyle name="貨幣[0] 4 4" xfId="41984"/>
    <cellStyle name="貨幣[0] 4 4 2" xfId="41985"/>
    <cellStyle name="貨幣[0] 4 5" xfId="41986"/>
    <cellStyle name="貨幣[0] 4 6" xfId="41987"/>
    <cellStyle name="貨幣[0] 5" xfId="41988"/>
    <cellStyle name="貨幣[0] 5 2" xfId="41989"/>
    <cellStyle name="貨幣[0] 5 3" xfId="10680"/>
    <cellStyle name="貨幣[0] 6" xfId="41990"/>
    <cellStyle name="貨幣[0] 6 2" xfId="41991"/>
    <cellStyle name="貨幣[0] 6 3" xfId="41992"/>
    <cellStyle name="貨幣[0] 7" xfId="41993"/>
    <cellStyle name="貨幣[0] 7 2" xfId="41994"/>
    <cellStyle name="貨幣[0] 7 3" xfId="41995"/>
    <cellStyle name="貨幣[0] 8" xfId="41996"/>
    <cellStyle name="貨幣[0] 8 2" xfId="41997"/>
    <cellStyle name="貨幣[0] 8 3" xfId="41998"/>
    <cellStyle name="貨幣[0] 9" xfId="41999"/>
    <cellStyle name="貨幣[0] 9 2" xfId="42000"/>
    <cellStyle name="貨幣[0] 9 3" xfId="42001"/>
    <cellStyle name="賺詠閣_95" xfId="45584"/>
    <cellStyle name="货币 2" xfId="41445"/>
    <cellStyle name="货币 2 2" xfId="41446"/>
    <cellStyle name="货币 2 2 2" xfId="41447"/>
    <cellStyle name="货币 2 2 2 2" xfId="41448"/>
    <cellStyle name="货币 2 2 3" xfId="41449"/>
    <cellStyle name="货币 2 2 3 2" xfId="41450"/>
    <cellStyle name="货币 2 2 4" xfId="41451"/>
    <cellStyle name="货币 2 3" xfId="40963"/>
    <cellStyle name="货币 2 3 2" xfId="40965"/>
    <cellStyle name="货币 2 4" xfId="40974"/>
    <cellStyle name="货币 2 4 2" xfId="40976"/>
    <cellStyle name="货币 2 4 3" xfId="41452"/>
    <cellStyle name="货币 2 5" xfId="40978"/>
    <cellStyle name="货币 2 5 2" xfId="40980"/>
    <cellStyle name="货币 2 6" xfId="40982"/>
    <cellStyle name="货币 2 6 2" xfId="41453"/>
    <cellStyle name="货币 2 6 3" xfId="41454"/>
    <cellStyle name="货币 3" xfId="41455"/>
    <cellStyle name="货币 3 10" xfId="41456"/>
    <cellStyle name="货币 3 11" xfId="41457"/>
    <cellStyle name="货币 3 12" xfId="41458"/>
    <cellStyle name="货币 3 2" xfId="41459"/>
    <cellStyle name="货币 3 2 10" xfId="12904"/>
    <cellStyle name="货币 3 2 2" xfId="38324"/>
    <cellStyle name="货币 3 2 2 2" xfId="38326"/>
    <cellStyle name="货币 3 2 2 2 2" xfId="41460"/>
    <cellStyle name="货币 3 2 2 2 2 2" xfId="41461"/>
    <cellStyle name="货币 3 2 2 2 2 2 2" xfId="41462"/>
    <cellStyle name="货币 3 2 2 2 2 2 2 2" xfId="41463"/>
    <cellStyle name="货币 3 2 2 2 2 2 3" xfId="41464"/>
    <cellStyle name="货币 3 2 2 2 2 3" xfId="41465"/>
    <cellStyle name="货币 3 2 2 2 2 3 2" xfId="41466"/>
    <cellStyle name="货币 3 2 2 2 2 4" xfId="41467"/>
    <cellStyle name="货币 3 2 2 2 2 4 2" xfId="41468"/>
    <cellStyle name="货币 3 2 2 2 2 5" xfId="41469"/>
    <cellStyle name="货币 3 2 2 2 2 6" xfId="41470"/>
    <cellStyle name="货币 3 2 2 2 3" xfId="41471"/>
    <cellStyle name="货币 3 2 2 2 3 2" xfId="41472"/>
    <cellStyle name="货币 3 2 2 2 3 2 2" xfId="41473"/>
    <cellStyle name="货币 3 2 2 2 3 3" xfId="41474"/>
    <cellStyle name="货币 3 2 2 2 4" xfId="41475"/>
    <cellStyle name="货币 3 2 2 2 4 2" xfId="41476"/>
    <cellStyle name="货币 3 2 2 2 5" xfId="41477"/>
    <cellStyle name="货币 3 2 2 2 5 2" xfId="32600"/>
    <cellStyle name="货币 3 2 2 2 6" xfId="41478"/>
    <cellStyle name="货币 3 2 2 2 7" xfId="41479"/>
    <cellStyle name="货币 3 2 2 3" xfId="41480"/>
    <cellStyle name="货币 3 2 2 3 2" xfId="41481"/>
    <cellStyle name="货币 3 2 2 3 2 2" xfId="41482"/>
    <cellStyle name="货币 3 2 2 3 2 2 2" xfId="41483"/>
    <cellStyle name="货币 3 2 2 3 2 3" xfId="41484"/>
    <cellStyle name="货币 3 2 2 3 3" xfId="41485"/>
    <cellStyle name="货币 3 2 2 3 3 2" xfId="41486"/>
    <cellStyle name="货币 3 2 2 3 4" xfId="41487"/>
    <cellStyle name="货币 3 2 2 3 4 2" xfId="41488"/>
    <cellStyle name="货币 3 2 2 3 5" xfId="41489"/>
    <cellStyle name="货币 3 2 2 3 6" xfId="41490"/>
    <cellStyle name="货币 3 2 2 4" xfId="36180"/>
    <cellStyle name="货币 3 2 2 4 2" xfId="36182"/>
    <cellStyle name="货币 3 2 2 4 2 2" xfId="24004"/>
    <cellStyle name="货币 3 2 2 4 3" xfId="41491"/>
    <cellStyle name="货币 3 2 2 5" xfId="41492"/>
    <cellStyle name="货币 3 2 2 5 2" xfId="41493"/>
    <cellStyle name="货币 3 2 2 6" xfId="41494"/>
    <cellStyle name="货币 3 2 2 6 2" xfId="41495"/>
    <cellStyle name="货币 3 2 2 7" xfId="41496"/>
    <cellStyle name="货币 3 2 2 8" xfId="28398"/>
    <cellStyle name="货币 3 2 2 9" xfId="41497"/>
    <cellStyle name="货币 3 2 3" xfId="38328"/>
    <cellStyle name="货币 3 2 3 2" xfId="38330"/>
    <cellStyle name="货币 3 2 3 2 2" xfId="41498"/>
    <cellStyle name="货币 3 2 3 2 2 2" xfId="41499"/>
    <cellStyle name="货币 3 2 3 2 2 2 2" xfId="41500"/>
    <cellStyle name="货币 3 2 3 2 2 3" xfId="41501"/>
    <cellStyle name="货币 3 2 3 2 3" xfId="41502"/>
    <cellStyle name="货币 3 2 3 2 3 2" xfId="834"/>
    <cellStyle name="货币 3 2 3 2 4" xfId="41503"/>
    <cellStyle name="货币 3 2 3 2 4 2" xfId="41504"/>
    <cellStyle name="货币 3 2 3 2 5" xfId="41505"/>
    <cellStyle name="货币 3 2 3 2 6" xfId="41506"/>
    <cellStyle name="货币 3 2 3 3" xfId="8100"/>
    <cellStyle name="货币 3 2 3 3 2" xfId="41507"/>
    <cellStyle name="货币 3 2 3 3 2 2" xfId="41508"/>
    <cellStyle name="货币 3 2 3 3 3" xfId="41509"/>
    <cellStyle name="货币 3 2 3 4" xfId="41510"/>
    <cellStyle name="货币 3 2 3 4 2" xfId="41511"/>
    <cellStyle name="货币 3 2 3 5" xfId="15172"/>
    <cellStyle name="货币 3 2 3 5 2" xfId="21468"/>
    <cellStyle name="货币 3 2 3 6" xfId="21472"/>
    <cellStyle name="货币 3 2 3 7" xfId="41512"/>
    <cellStyle name="货币 3 2 3 8" xfId="41513"/>
    <cellStyle name="货币 3 2 4" xfId="38332"/>
    <cellStyle name="货币 3 2 4 2" xfId="38334"/>
    <cellStyle name="货币 3 2 4 2 2" xfId="41514"/>
    <cellStyle name="货币 3 2 4 2 2 2" xfId="41515"/>
    <cellStyle name="货币 3 2 4 2 3" xfId="41516"/>
    <cellStyle name="货币 3 2 4 3" xfId="41517"/>
    <cellStyle name="货币 3 2 4 3 2" xfId="41518"/>
    <cellStyle name="货币 3 2 4 4" xfId="41519"/>
    <cellStyle name="货币 3 2 4 4 2" xfId="41520"/>
    <cellStyle name="货币 3 2 4 5" xfId="20303"/>
    <cellStyle name="货币 3 2 4 6" xfId="41521"/>
    <cellStyle name="货币 3 2 5" xfId="38336"/>
    <cellStyle name="货币 3 2 5 2" xfId="41522"/>
    <cellStyle name="货币 3 2 5 2 2" xfId="41523"/>
    <cellStyle name="货币 3 2 5 3" xfId="41524"/>
    <cellStyle name="货币 3 2 6" xfId="38338"/>
    <cellStyle name="货币 3 2 6 2" xfId="41525"/>
    <cellStyle name="货币 3 2 7" xfId="41526"/>
    <cellStyle name="货币 3 2 7 2" xfId="41527"/>
    <cellStyle name="货币 3 2 8" xfId="41528"/>
    <cellStyle name="货币 3 2 9" xfId="41529"/>
    <cellStyle name="货币 3 3" xfId="40985"/>
    <cellStyle name="货币 3 3 2" xfId="38385"/>
    <cellStyle name="货币 3 3 2 2" xfId="41530"/>
    <cellStyle name="货币 3 3 2 2 2" xfId="41531"/>
    <cellStyle name="货币 3 3 2 2 2 2" xfId="41532"/>
    <cellStyle name="货币 3 3 2 2 2 2 2" xfId="41533"/>
    <cellStyle name="货币 3 3 2 2 2 3" xfId="20365"/>
    <cellStyle name="货币 3 3 2 2 3" xfId="41534"/>
    <cellStyle name="货币 3 3 2 2 3 2" xfId="41535"/>
    <cellStyle name="货币 3 3 2 2 4" xfId="41536"/>
    <cellStyle name="货币 3 3 2 2 4 2" xfId="41537"/>
    <cellStyle name="货币 3 3 2 2 5" xfId="41538"/>
    <cellStyle name="货币 3 3 2 2 6" xfId="41539"/>
    <cellStyle name="货币 3 3 2 3" xfId="41540"/>
    <cellStyle name="货币 3 3 2 3 2" xfId="41541"/>
    <cellStyle name="货币 3 3 2 3 2 2" xfId="41542"/>
    <cellStyle name="货币 3 3 2 3 3" xfId="41543"/>
    <cellStyle name="货币 3 3 2 4" xfId="41544"/>
    <cellStyle name="货币 3 3 2 4 2" xfId="41545"/>
    <cellStyle name="货币 3 3 2 5" xfId="41546"/>
    <cellStyle name="货币 3 3 2 5 2" xfId="41547"/>
    <cellStyle name="货币 3 3 2 6" xfId="31094"/>
    <cellStyle name="货币 3 3 2 7" xfId="41548"/>
    <cellStyle name="货币 3 3 3" xfId="38387"/>
    <cellStyle name="货币 3 3 3 2" xfId="41549"/>
    <cellStyle name="货币 3 3 3 2 2" xfId="41550"/>
    <cellStyle name="货币 3 3 3 2 2 2" xfId="41551"/>
    <cellStyle name="货币 3 3 3 2 3" xfId="41552"/>
    <cellStyle name="货币 3 3 3 3" xfId="41553"/>
    <cellStyle name="货币 3 3 3 3 2" xfId="41554"/>
    <cellStyle name="货币 3 3 3 4" xfId="41555"/>
    <cellStyle name="货币 3 3 3 4 2" xfId="41556"/>
    <cellStyle name="货币 3 3 3 5" xfId="30429"/>
    <cellStyle name="货币 3 3 3 6" xfId="41557"/>
    <cellStyle name="货币 3 3 4" xfId="41558"/>
    <cellStyle name="货币 3 3 4 2" xfId="41559"/>
    <cellStyle name="货币 3 3 4 2 2" xfId="41560"/>
    <cellStyle name="货币 3 3 4 3" xfId="41561"/>
    <cellStyle name="货币 3 3 5" xfId="41562"/>
    <cellStyle name="货币 3 3 5 2" xfId="41563"/>
    <cellStyle name="货币 3 3 6" xfId="41564"/>
    <cellStyle name="货币 3 3 6 2" xfId="41565"/>
    <cellStyle name="货币 3 3 7" xfId="41141"/>
    <cellStyle name="货币 3 3 8" xfId="41567"/>
    <cellStyle name="货币 3 3 9" xfId="41568"/>
    <cellStyle name="货币 3 4" xfId="40987"/>
    <cellStyle name="货币 3 4 2" xfId="41569"/>
    <cellStyle name="货币 3 4 2 2" xfId="41570"/>
    <cellStyle name="货币 3 4 2 2 2" xfId="41571"/>
    <cellStyle name="货币 3 4 2 2 2 2" xfId="41572"/>
    <cellStyle name="货币 3 4 2 2 3" xfId="41573"/>
    <cellStyle name="货币 3 4 2 3" xfId="41574"/>
    <cellStyle name="货币 3 4 2 3 2" xfId="41575"/>
    <cellStyle name="货币 3 4 2 4" xfId="41576"/>
    <cellStyle name="货币 3 4 2 4 2" xfId="41577"/>
    <cellStyle name="货币 3 4 2 5" xfId="15666"/>
    <cellStyle name="货币 3 4 2 6" xfId="41578"/>
    <cellStyle name="货币 3 4 2 7" xfId="41579"/>
    <cellStyle name="货币 3 4 3" xfId="41580"/>
    <cellStyle name="货币 3 4 3 2" xfId="41581"/>
    <cellStyle name="货币 3 4 3 2 2" xfId="41582"/>
    <cellStyle name="货币 3 4 3 3" xfId="41583"/>
    <cellStyle name="货币 3 4 4" xfId="41584"/>
    <cellStyle name="货币 3 4 4 2" xfId="41585"/>
    <cellStyle name="货币 3 4 5" xfId="4344"/>
    <cellStyle name="货币 3 4 5 2" xfId="41586"/>
    <cellStyle name="货币 3 4 6" xfId="41587"/>
    <cellStyle name="货币 3 4 7" xfId="41588"/>
    <cellStyle name="货币 3 4 8" xfId="41589"/>
    <cellStyle name="货币 3 5" xfId="41590"/>
    <cellStyle name="货币 3 5 2" xfId="41591"/>
    <cellStyle name="货币 3 5 2 2" xfId="41592"/>
    <cellStyle name="货币 3 5 2 2 2" xfId="41593"/>
    <cellStyle name="货币 3 5 2 3" xfId="41594"/>
    <cellStyle name="货币 3 5 3" xfId="41595"/>
    <cellStyle name="货币 3 5 3 2" xfId="41596"/>
    <cellStyle name="货币 3 5 4" xfId="41597"/>
    <cellStyle name="货币 3 5 4 2" xfId="39877"/>
    <cellStyle name="货币 3 5 5" xfId="41598"/>
    <cellStyle name="货币 3 5 6" xfId="41599"/>
    <cellStyle name="货币 3 5 7" xfId="41600"/>
    <cellStyle name="货币 3 6" xfId="41601"/>
    <cellStyle name="货币 3 6 2" xfId="41602"/>
    <cellStyle name="货币 3 6 2 2" xfId="41603"/>
    <cellStyle name="货币 3 6 2 3" xfId="41604"/>
    <cellStyle name="货币 3 6 3" xfId="41605"/>
    <cellStyle name="货币 3 6 4" xfId="41606"/>
    <cellStyle name="货币 3 7" xfId="41607"/>
    <cellStyle name="货币 3 7 2" xfId="41608"/>
    <cellStyle name="货币 3 8" xfId="41609"/>
    <cellStyle name="货币 3 8 2" xfId="16217"/>
    <cellStyle name="货币 3 9" xfId="41610"/>
    <cellStyle name="货币 4" xfId="41611"/>
    <cellStyle name="货币 5" xfId="41612"/>
    <cellStyle name="货币 6" xfId="41613"/>
    <cellStyle name="货币 7" xfId="41614"/>
    <cellStyle name="货币[0] 2" xfId="41615"/>
    <cellStyle name="货币[0] 2 2" xfId="41616"/>
    <cellStyle name="货币[0] 3" xfId="41617"/>
    <cellStyle name="货币[0] 3 2" xfId="41618"/>
    <cellStyle name="资产" xfId="45774"/>
    <cellStyle name="资产 2" xfId="45775"/>
    <cellStyle name="资产 2 2" xfId="45776"/>
    <cellStyle name="资产 2 2 2" xfId="45777"/>
    <cellStyle name="资产 2 2 2 2" xfId="45778"/>
    <cellStyle name="资产 2 2 3" xfId="45779"/>
    <cellStyle name="资产 2 3" xfId="45780"/>
    <cellStyle name="资产 2 3 2" xfId="45781"/>
    <cellStyle name="资产 2 4" xfId="11651"/>
    <cellStyle name="资产 2 5" xfId="45782"/>
    <cellStyle name="资产 3" xfId="45783"/>
    <cellStyle name="资产 3 2" xfId="45784"/>
    <cellStyle name="资产 3 2 2" xfId="45785"/>
    <cellStyle name="资产 3 3" xfId="45786"/>
    <cellStyle name="资产 4" xfId="45787"/>
    <cellStyle name="资产 4 2" xfId="45788"/>
    <cellStyle name="资产 5" xfId="18001"/>
    <cellStyle name="资产 6" xfId="45789"/>
    <cellStyle name="超级链接" xfId="9138"/>
    <cellStyle name="超级链接 2" xfId="9143"/>
    <cellStyle name="超级链接 2 2" xfId="40868"/>
    <cellStyle name="超级链接 2 2 2" xfId="40869"/>
    <cellStyle name="超级链接 2 2 2 2" xfId="40870"/>
    <cellStyle name="超级链接 2 2 3" xfId="40871"/>
    <cellStyle name="超级链接 2 2 4" xfId="40872"/>
    <cellStyle name="超级链接 2 3" xfId="40873"/>
    <cellStyle name="超级链接 2 3 2" xfId="40874"/>
    <cellStyle name="超级链接 2 3 3" xfId="40875"/>
    <cellStyle name="超级链接 2 4" xfId="40876"/>
    <cellStyle name="超级链接 2 5" xfId="40877"/>
    <cellStyle name="超级链接 2 6" xfId="40878"/>
    <cellStyle name="超级链接 3" xfId="40879"/>
    <cellStyle name="超级链接 3 2" xfId="40880"/>
    <cellStyle name="超级链接 3 2 2" xfId="40881"/>
    <cellStyle name="超级链接 3 2 2 2" xfId="40882"/>
    <cellStyle name="超级链接 3 2 3" xfId="40883"/>
    <cellStyle name="超级链接 3 2 3 2" xfId="40884"/>
    <cellStyle name="超级链接 3 2 4" xfId="40885"/>
    <cellStyle name="超级链接 3 3" xfId="40886"/>
    <cellStyle name="超级链接 3 3 2" xfId="40887"/>
    <cellStyle name="超级链接 3 4" xfId="40888"/>
    <cellStyle name="超级链接 3 5" xfId="40889"/>
    <cellStyle name="超级链接 4" xfId="40890"/>
    <cellStyle name="超级链接 4 2" xfId="40891"/>
    <cellStyle name="超级链接 4 3" xfId="40892"/>
    <cellStyle name="超级链接 5" xfId="40893"/>
    <cellStyle name="超级链接 6" xfId="40894"/>
    <cellStyle name="超级链接 7" xfId="7721"/>
    <cellStyle name="超级链接 8" xfId="40895"/>
    <cellStyle name="超级链接_2000房产之窗底稿" xfId="20099"/>
    <cellStyle name="超連結" xfId="4"/>
    <cellStyle name="超連結 2" xfId="22288"/>
    <cellStyle name="超連結 3" xfId="40896"/>
    <cellStyle name="超連結 4" xfId="40897"/>
    <cellStyle name="超链接 10" xfId="40898"/>
    <cellStyle name="超链接 11" xfId="628"/>
    <cellStyle name="超链接 2" xfId="265"/>
    <cellStyle name="超链接 2 2" xfId="40900"/>
    <cellStyle name="超链接 2 2 2" xfId="40901"/>
    <cellStyle name="超链接 2 2 2 2" xfId="40902"/>
    <cellStyle name="超链接 2 2 3" xfId="40903"/>
    <cellStyle name="超链接 2 2 3 2" xfId="40904"/>
    <cellStyle name="超链接 2 2 4" xfId="40905"/>
    <cellStyle name="超链接 2 3" xfId="40906"/>
    <cellStyle name="超链接 2 3 2" xfId="40907"/>
    <cellStyle name="超链接 2 3 2 2" xfId="40908"/>
    <cellStyle name="超链接 2 3 2 3" xfId="40909"/>
    <cellStyle name="超链接 2 3 2 4" xfId="40910"/>
    <cellStyle name="超链接 2 3 2 4 2" xfId="40911"/>
    <cellStyle name="超链接 2 3 3" xfId="40912"/>
    <cellStyle name="超链接 2 3 4" xfId="40913"/>
    <cellStyle name="超链接 2 3_C01-固定资产" xfId="40914"/>
    <cellStyle name="超链接 2 4" xfId="40915"/>
    <cellStyle name="超链接 2 4 2" xfId="40916"/>
    <cellStyle name="超链接 2 5" xfId="40917"/>
    <cellStyle name="超链接 2 5 2" xfId="40918"/>
    <cellStyle name="超链接 2 6" xfId="40919"/>
    <cellStyle name="超链接 2 6 2" xfId="40920"/>
    <cellStyle name="超链接 2 7" xfId="40899"/>
    <cellStyle name="超链接 2_C01-固定资产" xfId="40921"/>
    <cellStyle name="超链接 3" xfId="389"/>
    <cellStyle name="超链接 3 2" xfId="40923"/>
    <cellStyle name="超链接 3 2 2" xfId="40924"/>
    <cellStyle name="超链接 3 3" xfId="40925"/>
    <cellStyle name="超链接 3 4" xfId="40922"/>
    <cellStyle name="超链接 4" xfId="23182"/>
    <cellStyle name="超链接 4 2" xfId="40926"/>
    <cellStyle name="超链接 4 3" xfId="40927"/>
    <cellStyle name="超链接 5" xfId="40928"/>
    <cellStyle name="超链接 6" xfId="40929"/>
    <cellStyle name="超链接 7" xfId="40930"/>
    <cellStyle name="超链接 8" xfId="40931"/>
    <cellStyle name="超链接 9" xfId="40932"/>
    <cellStyle name="輔色1" xfId="40943"/>
    <cellStyle name="輔色1 2" xfId="40944"/>
    <cellStyle name="輔色2" xfId="40945"/>
    <cellStyle name="輔色2 2" xfId="40946"/>
    <cellStyle name="輔色3" xfId="40947"/>
    <cellStyle name="輔色3 2" xfId="40948"/>
    <cellStyle name="輔色4" xfId="40949"/>
    <cellStyle name="輔色4 2" xfId="40950"/>
    <cellStyle name="輔色5" xfId="40951"/>
    <cellStyle name="輔色5 2" xfId="40952"/>
    <cellStyle name="輔色6" xfId="40953"/>
    <cellStyle name="輔色6 2" xfId="40954"/>
    <cellStyle name="輸入" xfId="44877"/>
    <cellStyle name="輸入 2" xfId="44878"/>
    <cellStyle name="輸出" xfId="16921"/>
    <cellStyle name="輸出 2" xfId="44876"/>
    <cellStyle name="输入 10" xfId="44826"/>
    <cellStyle name="输入 10 2" xfId="24323"/>
    <cellStyle name="输入 11" xfId="44827"/>
    <cellStyle name="输入 11 2" xfId="44828"/>
    <cellStyle name="输入 12" xfId="44829"/>
    <cellStyle name="输入 13" xfId="44830"/>
    <cellStyle name="输入 14" xfId="44831"/>
    <cellStyle name="输入 2" xfId="357"/>
    <cellStyle name="输入 2 2" xfId="14079"/>
    <cellStyle name="输入 2 2 2" xfId="14082"/>
    <cellStyle name="输入 2 2 2 2" xfId="44832"/>
    <cellStyle name="输入 2 2 2 2 2" xfId="44833"/>
    <cellStyle name="输入 2 2 2 3" xfId="44834"/>
    <cellStyle name="输入 2 2 3" xfId="44835"/>
    <cellStyle name="输入 2 2 3 2" xfId="44836"/>
    <cellStyle name="输入 2 2 3 2 2" xfId="44837"/>
    <cellStyle name="输入 2 2 3 3" xfId="44838"/>
    <cellStyle name="输入 2 2 4" xfId="44839"/>
    <cellStyle name="输入 2 2 4 2" xfId="44840"/>
    <cellStyle name="输入 2 2 5" xfId="44841"/>
    <cellStyle name="输入 2 2 6" xfId="44842"/>
    <cellStyle name="输入 2 3" xfId="14085"/>
    <cellStyle name="输入 2 3 2" xfId="44843"/>
    <cellStyle name="输入 2 3 2 2" xfId="44844"/>
    <cellStyle name="输入 2 3 3" xfId="44845"/>
    <cellStyle name="输入 2 4" xfId="44846"/>
    <cellStyle name="输入 2 4 2" xfId="44847"/>
    <cellStyle name="输入 2 5" xfId="44848"/>
    <cellStyle name="输入 2 6" xfId="42143"/>
    <cellStyle name="输入 2 7" xfId="42145"/>
    <cellStyle name="输入 2 8" xfId="44849"/>
    <cellStyle name="输入 2 9" xfId="14072"/>
    <cellStyle name="输入 3" xfId="358"/>
    <cellStyle name="输入 3 2" xfId="44851"/>
    <cellStyle name="输入 3 2 2" xfId="44852"/>
    <cellStyle name="输入 3 2 2 2" xfId="44853"/>
    <cellStyle name="输入 3 2 3" xfId="44854"/>
    <cellStyle name="输入 3 2 4" xfId="44855"/>
    <cellStyle name="输入 3 3" xfId="44856"/>
    <cellStyle name="输入 3 3 2" xfId="44857"/>
    <cellStyle name="输入 3 4" xfId="44858"/>
    <cellStyle name="输入 3 5" xfId="44859"/>
    <cellStyle name="输入 3 6" xfId="44850"/>
    <cellStyle name="输入 4" xfId="359"/>
    <cellStyle name="输入 4 2" xfId="44861"/>
    <cellStyle name="输入 4 2 2" xfId="44862"/>
    <cellStyle name="输入 4 3" xfId="44863"/>
    <cellStyle name="输入 4 4" xfId="44864"/>
    <cellStyle name="输入 4 5" xfId="44860"/>
    <cellStyle name="输入 5" xfId="360"/>
    <cellStyle name="输入 5 2" xfId="44866"/>
    <cellStyle name="输入 5 2 2" xfId="44867"/>
    <cellStyle name="输入 5 3" xfId="44868"/>
    <cellStyle name="输入 5 4" xfId="44865"/>
    <cellStyle name="输入 6" xfId="361"/>
    <cellStyle name="输入 6 2" xfId="44870"/>
    <cellStyle name="输入 6 3" xfId="44869"/>
    <cellStyle name="输入 7" xfId="44871"/>
    <cellStyle name="输入 7 2" xfId="44872"/>
    <cellStyle name="输入 8" xfId="44874"/>
    <cellStyle name="输入 9" xfId="44875"/>
    <cellStyle name="输出 10" xfId="44771"/>
    <cellStyle name="输出 10 2" xfId="44772"/>
    <cellStyle name="输出 11" xfId="44773"/>
    <cellStyle name="输出 11 2" xfId="44774"/>
    <cellStyle name="输出 12" xfId="44775"/>
    <cellStyle name="输出 13" xfId="44776"/>
    <cellStyle name="输出 14" xfId="35444"/>
    <cellStyle name="输出 2" xfId="352"/>
    <cellStyle name="输出 2 2" xfId="44778"/>
    <cellStyle name="输出 2 2 2" xfId="44779"/>
    <cellStyle name="输出 2 2 2 2" xfId="44780"/>
    <cellStyle name="输出 2 2 2 2 2" xfId="44781"/>
    <cellStyle name="输出 2 2 2 3" xfId="44782"/>
    <cellStyle name="输出 2 2 3" xfId="44783"/>
    <cellStyle name="输出 2 2 3 2" xfId="44784"/>
    <cellStyle name="输出 2 2 3 2 2" xfId="44785"/>
    <cellStyle name="输出 2 2 3 3" xfId="44786"/>
    <cellStyle name="输出 2 2 4" xfId="44787"/>
    <cellStyle name="输出 2 2 4 2" xfId="44788"/>
    <cellStyle name="输出 2 2 5" xfId="44789"/>
    <cellStyle name="输出 2 2 6" xfId="44790"/>
    <cellStyle name="输出 2 3" xfId="44791"/>
    <cellStyle name="输出 2 3 2" xfId="44792"/>
    <cellStyle name="输出 2 3 2 2" xfId="44793"/>
    <cellStyle name="输出 2 3 3" xfId="44794"/>
    <cellStyle name="输出 2 4" xfId="44795"/>
    <cellStyle name="输出 2 4 2" xfId="44796"/>
    <cellStyle name="输出 2 5" xfId="44797"/>
    <cellStyle name="输出 2 6" xfId="44798"/>
    <cellStyle name="输出 2 7" xfId="44799"/>
    <cellStyle name="输出 2 8" xfId="44800"/>
    <cellStyle name="输出 2 9" xfId="44777"/>
    <cellStyle name="输出 3" xfId="353"/>
    <cellStyle name="输出 3 2" xfId="44802"/>
    <cellStyle name="输出 3 2 2" xfId="44803"/>
    <cellStyle name="输出 3 2 2 2" xfId="44804"/>
    <cellStyle name="输出 3 2 3" xfId="44805"/>
    <cellStyle name="输出 3 2 4" xfId="44806"/>
    <cellStyle name="输出 3 3" xfId="44807"/>
    <cellStyle name="输出 3 3 2" xfId="44808"/>
    <cellStyle name="输出 3 4" xfId="44809"/>
    <cellStyle name="输出 3 5" xfId="44810"/>
    <cellStyle name="输出 3 6" xfId="44801"/>
    <cellStyle name="输出 4" xfId="354"/>
    <cellStyle name="输出 4 2" xfId="44812"/>
    <cellStyle name="输出 4 2 2" xfId="44813"/>
    <cellStyle name="输出 4 3" xfId="44814"/>
    <cellStyle name="输出 4 4" xfId="44815"/>
    <cellStyle name="输出 4 5" xfId="44811"/>
    <cellStyle name="输出 5" xfId="355"/>
    <cellStyle name="输出 5 2" xfId="44817"/>
    <cellStyle name="输出 5 2 2" xfId="44818"/>
    <cellStyle name="输出 5 3" xfId="44819"/>
    <cellStyle name="输出 5 4" xfId="44816"/>
    <cellStyle name="输出 6" xfId="356"/>
    <cellStyle name="输出 6 2" xfId="44821"/>
    <cellStyle name="输出 6 3" xfId="44820"/>
    <cellStyle name="输出 7" xfId="44822"/>
    <cellStyle name="输出 7 2" xfId="44823"/>
    <cellStyle name="输出 8" xfId="44824"/>
    <cellStyle name="输出 9" xfId="44825"/>
    <cellStyle name="适中 10" xfId="44709"/>
    <cellStyle name="适中 10 2" xfId="44710"/>
    <cellStyle name="适中 11" xfId="44711"/>
    <cellStyle name="适中 11 2" xfId="44712"/>
    <cellStyle name="适中 12" xfId="44713"/>
    <cellStyle name="适中 13" xfId="44714"/>
    <cellStyle name="适中 14" xfId="44715"/>
    <cellStyle name="适中 2" xfId="347"/>
    <cellStyle name="适中 2 2" xfId="44717"/>
    <cellStyle name="适中 2 2 2" xfId="44718"/>
    <cellStyle name="适中 2 2 2 2" xfId="44719"/>
    <cellStyle name="适中 2 2 2 3" xfId="44720"/>
    <cellStyle name="适中 2 2 3" xfId="44721"/>
    <cellStyle name="适中 2 2 3 2" xfId="44722"/>
    <cellStyle name="适中 2 2 3 3" xfId="44723"/>
    <cellStyle name="适中 2 2 4" xfId="44724"/>
    <cellStyle name="适中 2 2 5" xfId="44725"/>
    <cellStyle name="适中 2 3" xfId="44726"/>
    <cellStyle name="适中 2 3 2" xfId="44727"/>
    <cellStyle name="适中 2 3 3" xfId="44728"/>
    <cellStyle name="适中 2 4" xfId="44729"/>
    <cellStyle name="适中 2 4 2" xfId="44730"/>
    <cellStyle name="适中 2 5" xfId="44731"/>
    <cellStyle name="适中 2 6" xfId="28470"/>
    <cellStyle name="适中 2 7" xfId="44732"/>
    <cellStyle name="适中 2 8" xfId="44733"/>
    <cellStyle name="适中 2 9" xfId="44716"/>
    <cellStyle name="适中 3" xfId="348"/>
    <cellStyle name="适中 3 2" xfId="44735"/>
    <cellStyle name="适中 3 2 2" xfId="44736"/>
    <cellStyle name="适中 3 2 3" xfId="44737"/>
    <cellStyle name="适中 3 3" xfId="44738"/>
    <cellStyle name="适中 3 4" xfId="44739"/>
    <cellStyle name="适中 3 5" xfId="44740"/>
    <cellStyle name="适中 3 6" xfId="44734"/>
    <cellStyle name="适中 4" xfId="349"/>
    <cellStyle name="适中 4 2" xfId="44742"/>
    <cellStyle name="适中 4 2 2" xfId="12497"/>
    <cellStyle name="适中 4 3" xfId="44743"/>
    <cellStyle name="适中 4 4" xfId="44744"/>
    <cellStyle name="适中 4 5" xfId="44741"/>
    <cellStyle name="适中 5" xfId="350"/>
    <cellStyle name="适中 5 2" xfId="44746"/>
    <cellStyle name="适中 5 2 2" xfId="44747"/>
    <cellStyle name="适中 5 3" xfId="44748"/>
    <cellStyle name="适中 5 4" xfId="44745"/>
    <cellStyle name="适中 6" xfId="351"/>
    <cellStyle name="适中 6 2" xfId="44750"/>
    <cellStyle name="适中 6 3" xfId="44749"/>
    <cellStyle name="适中 7" xfId="44751"/>
    <cellStyle name="适中 7 2" xfId="44752"/>
    <cellStyle name="适中 8" xfId="44753"/>
    <cellStyle name="适中 9" xfId="44754"/>
    <cellStyle name="适中rm" xfId="44755"/>
    <cellStyle name="适中rm 2" xfId="44756"/>
    <cellStyle name="适中rm 2 2" xfId="44757"/>
    <cellStyle name="适中rm 2 2 2" xfId="44758"/>
    <cellStyle name="适中rm 2 2 2 2" xfId="44759"/>
    <cellStyle name="适中rm 2 2 3" xfId="44760"/>
    <cellStyle name="适中rm 2 3" xfId="44761"/>
    <cellStyle name="适中rm 2 3 2" xfId="44762"/>
    <cellStyle name="适中rm 2 4" xfId="44763"/>
    <cellStyle name="适中rm 3" xfId="44764"/>
    <cellStyle name="适中rm 3 2" xfId="44765"/>
    <cellStyle name="适中rm 3 2 2" xfId="44766"/>
    <cellStyle name="适中rm 3 3" xfId="44767"/>
    <cellStyle name="适中rm 4" xfId="13290"/>
    <cellStyle name="适中rm 5" xfId="11335"/>
    <cellStyle name="适中rm 6" xfId="11338"/>
    <cellStyle name="适中rmal" xfId="44768"/>
    <cellStyle name="适中rmal 2" xfId="28018"/>
    <cellStyle name="适中rmal 2 2" xfId="28020"/>
    <cellStyle name="适中rmal 3" xfId="28024"/>
    <cellStyle name="适中rmal 3 2" xfId="44769"/>
    <cellStyle name="适中rmal 4" xfId="5596"/>
    <cellStyle name="适中rmal 5" xfId="28026"/>
    <cellStyle name="适中rmal 6" xfId="44770"/>
    <cellStyle name="通貨 [0.00]_１１月価格表" xfId="44903"/>
    <cellStyle name="通貨_１１月価格表" xfId="44904"/>
    <cellStyle name="連結的儲存格" xfId="42193"/>
    <cellStyle name="連結的儲存格 2" xfId="42194"/>
    <cellStyle name="逸糄[0]_12 A_C BOOK(2(2)mese search criteria:?@_-?_-;_-@_-_)t match these se1????_x0005_????c,?_x0013_?_x0002_???_x0006_???c?_x0013_?_x0006_?????_x0007_?" xfId="34306"/>
    <cellStyle name="逸糄_12 A_C BOOK2))(2)A_T6in RMB(S1101_3-200120013403-2001_)t match these se1????_x0005_????c,?_x0013_?_x0002_???_x0006_???c?_x0013_?_x0006_????" xfId="45142"/>
    <cellStyle name="部门" xfId="36055"/>
    <cellStyle name="部门 2" xfId="36056"/>
    <cellStyle name="部门 2 2" xfId="36057"/>
    <cellStyle name="部门 2 3" xfId="36058"/>
    <cellStyle name="部门 3" xfId="36059"/>
    <cellStyle name="部门 3 2" xfId="36060"/>
    <cellStyle name="部门 4" xfId="36061"/>
    <cellStyle name="部门 5" xfId="36062"/>
    <cellStyle name="都寞_050978" xfId="40938"/>
    <cellStyle name="钎霖_!!!GO" xfId="20816"/>
    <cellStyle name="钦魂" xfId="44691"/>
    <cellStyle name="钦魂 2" xfId="38663"/>
    <cellStyle name="链接单元格 10" xfId="37746"/>
    <cellStyle name="链接单元格 10 2" xfId="42195"/>
    <cellStyle name="链接单元格 11" xfId="42196"/>
    <cellStyle name="链接单元格 11 2" xfId="42197"/>
    <cellStyle name="链接单元格 12" xfId="42198"/>
    <cellStyle name="链接单元格 13" xfId="42199"/>
    <cellStyle name="链接单元格 14" xfId="42200"/>
    <cellStyle name="链接单元格 2" xfId="296"/>
    <cellStyle name="链接单元格 2 2" xfId="42202"/>
    <cellStyle name="链接单元格 2 2 2" xfId="42204"/>
    <cellStyle name="链接单元格 2 2 2 2" xfId="20188"/>
    <cellStyle name="链接单元格 2 2 3" xfId="42205"/>
    <cellStyle name="链接单元格 2 2 3 2" xfId="42206"/>
    <cellStyle name="链接单元格 2 2 4" xfId="42207"/>
    <cellStyle name="链接单元格 2 2 5" xfId="772"/>
    <cellStyle name="链接单元格 2 3" xfId="42208"/>
    <cellStyle name="链接单元格 2 3 2" xfId="42210"/>
    <cellStyle name="链接单元格 2 3 3" xfId="42211"/>
    <cellStyle name="链接单元格 2 4" xfId="42212"/>
    <cellStyle name="链接单元格 2 4 2" xfId="42213"/>
    <cellStyle name="链接单元格 2 5" xfId="42214"/>
    <cellStyle name="链接单元格 2 6" xfId="42215"/>
    <cellStyle name="链接单元格 2 7" xfId="42216"/>
    <cellStyle name="链接单元格 2 8" xfId="42217"/>
    <cellStyle name="链接单元格 2 9" xfId="42201"/>
    <cellStyle name="链接单元格 3" xfId="297"/>
    <cellStyle name="链接单元格 3 2" xfId="42219"/>
    <cellStyle name="链接单元格 3 2 2" xfId="29148"/>
    <cellStyle name="链接单元格 3 2 3" xfId="29150"/>
    <cellStyle name="链接单元格 3 3" xfId="42220"/>
    <cellStyle name="链接单元格 3 4" xfId="42221"/>
    <cellStyle name="链接单元格 3 5" xfId="42222"/>
    <cellStyle name="链接单元格 3 6" xfId="42218"/>
    <cellStyle name="链接单元格 4" xfId="298"/>
    <cellStyle name="链接单元格 4 2" xfId="42224"/>
    <cellStyle name="链接单元格 4 2 2" xfId="42225"/>
    <cellStyle name="链接单元格 4 3" xfId="42226"/>
    <cellStyle name="链接单元格 4 4" xfId="42227"/>
    <cellStyle name="链接单元格 4 5" xfId="42223"/>
    <cellStyle name="链接单元格 5" xfId="299"/>
    <cellStyle name="链接单元格 5 2" xfId="42229"/>
    <cellStyle name="链接单元格 5 2 2" xfId="42230"/>
    <cellStyle name="链接单元格 5 3" xfId="42231"/>
    <cellStyle name="链接单元格 5 4" xfId="42228"/>
    <cellStyle name="链接单元格 6" xfId="300"/>
    <cellStyle name="链接单元格 6 2" xfId="42233"/>
    <cellStyle name="链接单元格 6 3" xfId="42232"/>
    <cellStyle name="链接单元格 7" xfId="42234"/>
    <cellStyle name="链接单元格 7 2" xfId="42235"/>
    <cellStyle name="链接单元格 8" xfId="42236"/>
    <cellStyle name="链接单元格 9" xfId="42237"/>
    <cellStyle name="错误凸显" xfId="40936"/>
    <cellStyle name="閉撰蟈諉" xfId="35608"/>
    <cellStyle name="閉撰蟈諉 10" xfId="35609"/>
    <cellStyle name="閉撰蟈諉 10 2" xfId="35610"/>
    <cellStyle name="閉撰蟈諉 11" xfId="22872"/>
    <cellStyle name="閉撰蟈諉 11 2" xfId="22874"/>
    <cellStyle name="閉撰蟈諉 12" xfId="35611"/>
    <cellStyle name="閉撰蟈諉 12 2" xfId="35612"/>
    <cellStyle name="閉撰蟈諉 13" xfId="35613"/>
    <cellStyle name="閉撰蟈諉 13 2" xfId="35614"/>
    <cellStyle name="閉撰蟈諉 14" xfId="35615"/>
    <cellStyle name="閉撰蟈諉 14 2" xfId="35616"/>
    <cellStyle name="閉撰蟈諉 15" xfId="35617"/>
    <cellStyle name="閉撰蟈諉 15 2" xfId="35619"/>
    <cellStyle name="閉撰蟈諉 16" xfId="24934"/>
    <cellStyle name="閉撰蟈諉 16 2" xfId="35621"/>
    <cellStyle name="閉撰蟈諉 17" xfId="24939"/>
    <cellStyle name="閉撰蟈諉 17 2" xfId="35623"/>
    <cellStyle name="閉撰蟈諉 18" xfId="9537"/>
    <cellStyle name="閉撰蟈諉 18 2" xfId="35625"/>
    <cellStyle name="閉撰蟈諉 19" xfId="35627"/>
    <cellStyle name="閉撰蟈諉 19 2" xfId="35629"/>
    <cellStyle name="閉撰蟈諉 2" xfId="35631"/>
    <cellStyle name="閉撰蟈諉 2 10" xfId="35632"/>
    <cellStyle name="閉撰蟈諉 2 10 2" xfId="35633"/>
    <cellStyle name="閉撰蟈諉 2 11" xfId="35634"/>
    <cellStyle name="閉撰蟈諉 2 11 2" xfId="35635"/>
    <cellStyle name="閉撰蟈諉 2 12" xfId="35636"/>
    <cellStyle name="閉撰蟈諉 2 12 2" xfId="35637"/>
    <cellStyle name="閉撰蟈諉 2 13" xfId="35638"/>
    <cellStyle name="閉撰蟈諉 2 13 2" xfId="35639"/>
    <cellStyle name="閉撰蟈諉 2 14" xfId="35640"/>
    <cellStyle name="閉撰蟈諉 2 14 2" xfId="35641"/>
    <cellStyle name="閉撰蟈諉 2 15" xfId="35642"/>
    <cellStyle name="閉撰蟈諉 2 15 2" xfId="35644"/>
    <cellStyle name="閉撰蟈諉 2 16" xfId="35646"/>
    <cellStyle name="閉撰蟈諉 2 16 2" xfId="35648"/>
    <cellStyle name="閉撰蟈諉 2 17" xfId="23912"/>
    <cellStyle name="閉撰蟈諉 2 17 2" xfId="23915"/>
    <cellStyle name="閉撰蟈諉 2 18" xfId="35650"/>
    <cellStyle name="閉撰蟈諉 2 18 2" xfId="35652"/>
    <cellStyle name="閉撰蟈諉 2 19" xfId="35654"/>
    <cellStyle name="閉撰蟈諉 2 19 2" xfId="35656"/>
    <cellStyle name="閉撰蟈諉 2 2" xfId="35658"/>
    <cellStyle name="閉撰蟈諉 2 2 2" xfId="35659"/>
    <cellStyle name="閉撰蟈諉 2 2 2 2" xfId="13968"/>
    <cellStyle name="閉撰蟈諉 2 2 2 2 2" xfId="13970"/>
    <cellStyle name="閉撰蟈諉 2 2 2 3" xfId="13972"/>
    <cellStyle name="閉撰蟈諉 2 2 3" xfId="35660"/>
    <cellStyle name="閉撰蟈諉 2 2 3 2" xfId="35661"/>
    <cellStyle name="閉撰蟈諉 2 2 4" xfId="35662"/>
    <cellStyle name="閉撰蟈諉 2 2 4 2" xfId="35663"/>
    <cellStyle name="閉撰蟈諉 2 2 5" xfId="35664"/>
    <cellStyle name="閉撰蟈諉 2 2 5 2" xfId="35665"/>
    <cellStyle name="閉撰蟈諉 2 2 6" xfId="21038"/>
    <cellStyle name="閉撰蟈諉 2 2 6 2" xfId="35666"/>
    <cellStyle name="閉撰蟈諉 2 2 7" xfId="35667"/>
    <cellStyle name="閉撰蟈諉 2 2 8" xfId="35668"/>
    <cellStyle name="閉撰蟈諉 2 20" xfId="35643"/>
    <cellStyle name="閉撰蟈諉 2 20 2" xfId="35645"/>
    <cellStyle name="閉撰蟈諉 2 21" xfId="35647"/>
    <cellStyle name="閉撰蟈諉 2 21 2" xfId="35649"/>
    <cellStyle name="閉撰蟈諉 2 22" xfId="23911"/>
    <cellStyle name="閉撰蟈諉 2 22 2" xfId="23914"/>
    <cellStyle name="閉撰蟈諉 2 23" xfId="35651"/>
    <cellStyle name="閉撰蟈諉 2 23 2" xfId="35653"/>
    <cellStyle name="閉撰蟈諉 2 24" xfId="35655"/>
    <cellStyle name="閉撰蟈諉 2 24 2" xfId="35657"/>
    <cellStyle name="閉撰蟈諉 2 25" xfId="35669"/>
    <cellStyle name="閉撰蟈諉 2 25 2" xfId="35671"/>
    <cellStyle name="閉撰蟈諉 2 26" xfId="35673"/>
    <cellStyle name="閉撰蟈諉 2 26 2" xfId="35675"/>
    <cellStyle name="閉撰蟈諉 2 27" xfId="35677"/>
    <cellStyle name="閉撰蟈諉 2 27 2" xfId="35679"/>
    <cellStyle name="閉撰蟈諉 2 28" xfId="35681"/>
    <cellStyle name="閉撰蟈諉 2 28 2" xfId="35683"/>
    <cellStyle name="閉撰蟈諉 2 29" xfId="35685"/>
    <cellStyle name="閉撰蟈諉 2 29 2" xfId="16183"/>
    <cellStyle name="閉撰蟈諉 2 3" xfId="35687"/>
    <cellStyle name="閉撰蟈諉 2 3 2" xfId="35688"/>
    <cellStyle name="閉撰蟈諉 2 3 2 2" xfId="35689"/>
    <cellStyle name="閉撰蟈諉 2 3 3" xfId="35690"/>
    <cellStyle name="閉撰蟈諉 2 3 3 2" xfId="35691"/>
    <cellStyle name="閉撰蟈諉 2 3 4" xfId="35692"/>
    <cellStyle name="閉撰蟈諉 2 3 5" xfId="35693"/>
    <cellStyle name="閉撰蟈諉 2 30" xfId="35670"/>
    <cellStyle name="閉撰蟈諉 2 30 2" xfId="35672"/>
    <cellStyle name="閉撰蟈諉 2 31" xfId="35674"/>
    <cellStyle name="閉撰蟈諉 2 31 2" xfId="35676"/>
    <cellStyle name="閉撰蟈諉 2 32" xfId="35678"/>
    <cellStyle name="閉撰蟈諉 2 32 2" xfId="35680"/>
    <cellStyle name="閉撰蟈諉 2 33" xfId="35682"/>
    <cellStyle name="閉撰蟈諉 2 33 2" xfId="35684"/>
    <cellStyle name="閉撰蟈諉 2 34" xfId="35686"/>
    <cellStyle name="閉撰蟈諉 2 34 2" xfId="16182"/>
    <cellStyle name="閉撰蟈諉 2 34 2 2" xfId="35694"/>
    <cellStyle name="閉撰蟈諉 2 34 3" xfId="35695"/>
    <cellStyle name="閉撰蟈諉 2 35" xfId="35696"/>
    <cellStyle name="閉撰蟈諉 2 35 2" xfId="3537"/>
    <cellStyle name="閉撰蟈諉 2 36" xfId="35697"/>
    <cellStyle name="閉撰蟈諉 2 37" xfId="35698"/>
    <cellStyle name="閉撰蟈諉 2 4" xfId="35699"/>
    <cellStyle name="閉撰蟈諉 2 4 2" xfId="35700"/>
    <cellStyle name="閉撰蟈諉 2 4 2 2" xfId="32783"/>
    <cellStyle name="閉撰蟈諉 2 4 3" xfId="35701"/>
    <cellStyle name="閉撰蟈諉 2 4 3 2" xfId="16845"/>
    <cellStyle name="閉撰蟈諉 2 4 4" xfId="25664"/>
    <cellStyle name="閉撰蟈諉 2 4 5" xfId="35702"/>
    <cellStyle name="閉撰蟈諉 2 5" xfId="35703"/>
    <cellStyle name="閉撰蟈諉 2 5 2" xfId="35704"/>
    <cellStyle name="閉撰蟈諉 2 5 2 2" xfId="35705"/>
    <cellStyle name="閉撰蟈諉 2 5 3" xfId="35706"/>
    <cellStyle name="閉撰蟈諉 2 5 3 2" xfId="35707"/>
    <cellStyle name="閉撰蟈諉 2 5 4" xfId="35708"/>
    <cellStyle name="閉撰蟈諉 2 5 5" xfId="35709"/>
    <cellStyle name="閉撰蟈諉 2 6" xfId="35710"/>
    <cellStyle name="閉撰蟈諉 2 6 2" xfId="35711"/>
    <cellStyle name="閉撰蟈諉 2 6 2 2" xfId="35712"/>
    <cellStyle name="閉撰蟈諉 2 6 3" xfId="35713"/>
    <cellStyle name="閉撰蟈諉 2 6 3 2" xfId="35714"/>
    <cellStyle name="閉撰蟈諉 2 6 4" xfId="35715"/>
    <cellStyle name="閉撰蟈諉 2 6 5" xfId="35716"/>
    <cellStyle name="閉撰蟈諉 2 7" xfId="25257"/>
    <cellStyle name="閉撰蟈諉 2 7 2" xfId="25259"/>
    <cellStyle name="閉撰蟈諉 2 7 2 2" xfId="35717"/>
    <cellStyle name="閉撰蟈諉 2 7 3" xfId="25262"/>
    <cellStyle name="閉撰蟈諉 2 7 3 2" xfId="35718"/>
    <cellStyle name="閉撰蟈諉 2 7 4" xfId="35719"/>
    <cellStyle name="閉撰蟈諉 2 7 5" xfId="35720"/>
    <cellStyle name="閉撰蟈諉 2 8" xfId="35721"/>
    <cellStyle name="閉撰蟈諉 2 8 2" xfId="35722"/>
    <cellStyle name="閉撰蟈諉 2 8 2 2" xfId="35723"/>
    <cellStyle name="閉撰蟈諉 2 8 3" xfId="35724"/>
    <cellStyle name="閉撰蟈諉 2 8 3 2" xfId="35725"/>
    <cellStyle name="閉撰蟈諉 2 8 4" xfId="35726"/>
    <cellStyle name="閉撰蟈諉 2 8 5" xfId="35727"/>
    <cellStyle name="閉撰蟈諉 2 9" xfId="35728"/>
    <cellStyle name="閉撰蟈諉 2 9 2" xfId="35729"/>
    <cellStyle name="閉撰蟈諉 2 9 2 2" xfId="7191"/>
    <cellStyle name="閉撰蟈諉 2 9 3" xfId="35730"/>
    <cellStyle name="閉撰蟈諉 2 9 3 2" xfId="35731"/>
    <cellStyle name="閉撰蟈諉 2 9 4" xfId="35732"/>
    <cellStyle name="閉撰蟈諉 2 9 5" xfId="35733"/>
    <cellStyle name="閉撰蟈諉 20" xfId="35618"/>
    <cellStyle name="閉撰蟈諉 20 2" xfId="35620"/>
    <cellStyle name="閉撰蟈諉 21" xfId="24933"/>
    <cellStyle name="閉撰蟈諉 21 2" xfId="35622"/>
    <cellStyle name="閉撰蟈諉 22" xfId="24938"/>
    <cellStyle name="閉撰蟈諉 22 2" xfId="35624"/>
    <cellStyle name="閉撰蟈諉 23" xfId="9536"/>
    <cellStyle name="閉撰蟈諉 23 2" xfId="35626"/>
    <cellStyle name="閉撰蟈諉 24" xfId="35628"/>
    <cellStyle name="閉撰蟈諉 24 2" xfId="35630"/>
    <cellStyle name="閉撰蟈諉 25" xfId="35734"/>
    <cellStyle name="閉撰蟈諉 25 2" xfId="19806"/>
    <cellStyle name="閉撰蟈諉 26" xfId="35736"/>
    <cellStyle name="閉撰蟈諉 26 2" xfId="35738"/>
    <cellStyle name="閉撰蟈諉 27" xfId="35740"/>
    <cellStyle name="閉撰蟈諉 27 2" xfId="35742"/>
    <cellStyle name="閉撰蟈諉 28" xfId="35744"/>
    <cellStyle name="閉撰蟈諉 28 2" xfId="35746"/>
    <cellStyle name="閉撰蟈諉 29" xfId="35748"/>
    <cellStyle name="閉撰蟈諉 29 2" xfId="35750"/>
    <cellStyle name="閉撰蟈諉 3" xfId="35752"/>
    <cellStyle name="閉撰蟈諉 3 2" xfId="35753"/>
    <cellStyle name="閉撰蟈諉 3 3" xfId="35754"/>
    <cellStyle name="閉撰蟈諉 30" xfId="35735"/>
    <cellStyle name="閉撰蟈諉 30 2" xfId="19805"/>
    <cellStyle name="閉撰蟈諉 31" xfId="35737"/>
    <cellStyle name="閉撰蟈諉 31 2" xfId="35739"/>
    <cellStyle name="閉撰蟈諉 32" xfId="35741"/>
    <cellStyle name="閉撰蟈諉 32 2" xfId="35743"/>
    <cellStyle name="閉撰蟈諉 33" xfId="35745"/>
    <cellStyle name="閉撰蟈諉 33 2" xfId="35747"/>
    <cellStyle name="閉撰蟈諉 34" xfId="35749"/>
    <cellStyle name="閉撰蟈諉 34 2" xfId="35751"/>
    <cellStyle name="閉撰蟈諉 35" xfId="35755"/>
    <cellStyle name="閉撰蟈諉 35 2" xfId="35757"/>
    <cellStyle name="閉撰蟈諉 35 2 2" xfId="35758"/>
    <cellStyle name="閉撰蟈諉 35 3" xfId="35759"/>
    <cellStyle name="閉撰蟈諉 36" xfId="35760"/>
    <cellStyle name="閉撰蟈諉 36 2" xfId="35762"/>
    <cellStyle name="閉撰蟈諉 37" xfId="35763"/>
    <cellStyle name="閉撰蟈諉 37 2" xfId="35764"/>
    <cellStyle name="閉撰蟈諉 38" xfId="35765"/>
    <cellStyle name="閉撰蟈諉 38 2" xfId="35766"/>
    <cellStyle name="閉撰蟈諉 39" xfId="35767"/>
    <cellStyle name="閉撰蟈諉 4" xfId="35768"/>
    <cellStyle name="閉撰蟈諉 4 2" xfId="35769"/>
    <cellStyle name="閉撰蟈諉 4 2 2" xfId="35770"/>
    <cellStyle name="閉撰蟈諉 4 2 2 2" xfId="35771"/>
    <cellStyle name="閉撰蟈諉 4 2 3" xfId="18875"/>
    <cellStyle name="閉撰蟈諉 4 3" xfId="35772"/>
    <cellStyle name="閉撰蟈諉 4 3 2" xfId="35773"/>
    <cellStyle name="閉撰蟈諉 4 4" xfId="35774"/>
    <cellStyle name="閉撰蟈諉 4 4 2" xfId="35775"/>
    <cellStyle name="閉撰蟈諉 4 5" xfId="35776"/>
    <cellStyle name="閉撰蟈諉 4 6" xfId="35777"/>
    <cellStyle name="閉撰蟈諉 40" xfId="35756"/>
    <cellStyle name="閉撰蟈諉 41" xfId="35761"/>
    <cellStyle name="閉撰蟈諉 5" xfId="35778"/>
    <cellStyle name="閉撰蟈諉 5 2" xfId="26986"/>
    <cellStyle name="閉撰蟈諉 5 3" xfId="35779"/>
    <cellStyle name="閉撰蟈諉 6" xfId="35780"/>
    <cellStyle name="閉撰蟈諉 6 2" xfId="35781"/>
    <cellStyle name="閉撰蟈諉 6 3" xfId="35782"/>
    <cellStyle name="閉撰蟈諉 7" xfId="35783"/>
    <cellStyle name="閉撰蟈諉 7 2" xfId="10002"/>
    <cellStyle name="閉撰蟈諉 7 3" xfId="3791"/>
    <cellStyle name="閉撰蟈諉 8" xfId="35784"/>
    <cellStyle name="閉撰蟈諉 8 2" xfId="35785"/>
    <cellStyle name="閉撰蟈諉 8 3" xfId="35786"/>
    <cellStyle name="閉撰蟈諉 9" xfId="35787"/>
    <cellStyle name="閉撰蟈諉 9 2" xfId="35788"/>
    <cellStyle name="閉撰蟈諉 9 3" xfId="35789"/>
    <cellStyle name="隨後的超連結" xfId="44899"/>
    <cellStyle name="隨後的超連結 2" xfId="44900"/>
    <cellStyle name="隨後的超連結 3" xfId="44901"/>
    <cellStyle name="隨後的超連結 4" xfId="44902"/>
    <cellStyle name="霓付 [0]_!!!GO" xfId="42239"/>
    <cellStyle name="霓付_!!!GO" xfId="42240"/>
    <cellStyle name="髯 [0.00]_?遇" xfId="44694"/>
    <cellStyle name="髯_?遇" xfId="44695"/>
    <cellStyle name="鱔? [0]_95" xfId="44700"/>
    <cellStyle name="鱔?_95" xfId="44701"/>
    <cellStyle name="㼿" xfId="45821"/>
    <cellStyle name="㼿 2" xfId="45832"/>
    <cellStyle name="㼿㼿" xfId="45818"/>
    <cellStyle name="㼿㼿?" xfId="45819"/>
    <cellStyle name="㼿㼿㼿㼿" xfId="45820"/>
    <cellStyle name="㼿㼿㼿㼿 2" xfId="45833"/>
    <cellStyle name="㼿㼿㼿㼿㼿㼿㼿" xfId="45816"/>
    <cellStyle name="㼿㼿㼿㼿㼿㼿㼿 2" xfId="45834"/>
  </cellStyles>
  <dxfs count="13">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patternType="solid">
          <bgColor rgb="FFFFFFFF"/>
        </patternFill>
      </fill>
    </dxf>
    <dxf>
      <fill>
        <patternFill patternType="solid">
          <bgColor rgb="FFF2F2F2"/>
        </patternFill>
      </fill>
    </dxf>
    <dxf>
      <font>
        <b/>
        <i val="0"/>
        <color rgb="FFFFFFFF"/>
      </font>
      <fill>
        <patternFill patternType="solid">
          <bgColor rgb="FF7F7F7F"/>
        </patternFill>
      </fill>
    </dxf>
    <dxf>
      <border>
        <left style="thin">
          <color rgb="FFDCDCDC"/>
        </left>
        <right style="thin">
          <color rgb="FFDCDCDC"/>
        </right>
        <top style="thin">
          <color rgb="FFDCDCDC"/>
        </top>
        <bottom style="thin">
          <color rgb="FFDCDCDC"/>
        </bottom>
        <vertical style="thin">
          <color rgb="FFDCDCDC"/>
        </vertical>
        <horizontal style="thin">
          <color rgb="FFDCDCDC"/>
        </horizontal>
      </border>
    </dxf>
  </dxfs>
  <tableStyles count="1" defaultTableStyle="TableStyleMedium2" defaultPivotStyle="PivotStyleLight16">
    <tableStyle name="Analytics Table" pivot="0" count="4">
      <tableStyleElement type="wholeTable" dxfId="12"/>
      <tableStyleElement type="headerRow" dxfId="11"/>
      <tableStyleElement type="firstRowStripe" dxfId="10"/>
      <tableStyleElement type="secondRowStripe" dxfId="9"/>
    </tableStyle>
  </tableStyles>
  <colors>
    <mruColors>
      <color rgb="FF0000FF"/>
      <color rgb="FFB12C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2.3687754363582784E-2"/>
          <c:y val="3.1113225414761345E-2"/>
          <c:w val="0.95262449127283444"/>
          <c:h val="0.93102148495591686"/>
        </c:manualLayout>
      </c:layout>
      <c:barChart>
        <c:barDir val="col"/>
        <c:grouping val="clustered"/>
        <c:varyColors val="0"/>
        <c:ser>
          <c:idx val="0"/>
          <c:order val="0"/>
          <c:tx>
            <c:strRef>
              <c:f>MP!$B$86</c:f>
              <c:strCache>
                <c:ptCount val="1"/>
                <c:pt idx="0">
                  <c:v>2019年</c:v>
                </c:pt>
              </c:strCache>
            </c:strRef>
          </c:tx>
          <c:spPr>
            <a:solidFill>
              <a:srgbClr val="56AA0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MP!$A$87:$A$91</c:f>
              <c:strCache>
                <c:ptCount val="5"/>
                <c:pt idx="0">
                  <c:v>湖北</c:v>
                </c:pt>
                <c:pt idx="1">
                  <c:v>四川</c:v>
                </c:pt>
                <c:pt idx="2">
                  <c:v>重庆</c:v>
                </c:pt>
                <c:pt idx="3">
                  <c:v>湖南</c:v>
                </c:pt>
                <c:pt idx="4">
                  <c:v>上海</c:v>
                </c:pt>
              </c:strCache>
            </c:strRef>
          </c:cat>
          <c:val>
            <c:numRef>
              <c:f>MP!$B$87:$B$91</c:f>
              <c:numCache>
                <c:formatCode>0.0%</c:formatCode>
                <c:ptCount val="5"/>
                <c:pt idx="0">
                  <c:v>0</c:v>
                </c:pt>
                <c:pt idx="1">
                  <c:v>0</c:v>
                </c:pt>
                <c:pt idx="2">
                  <c:v>0</c:v>
                </c:pt>
                <c:pt idx="3">
                  <c:v>0</c:v>
                </c:pt>
                <c:pt idx="4">
                  <c:v>0</c:v>
                </c:pt>
              </c:numCache>
            </c:numRef>
          </c:val>
          <c:extLst>
            <c:ext xmlns:c16="http://schemas.microsoft.com/office/drawing/2014/chart" uri="{C3380CC4-5D6E-409C-BE32-E72D297353CC}">
              <c16:uniqueId val="{00000000-CF86-453C-B7C6-D14117F86E46}"/>
            </c:ext>
          </c:extLst>
        </c:ser>
        <c:ser>
          <c:idx val="1"/>
          <c:order val="1"/>
          <c:tx>
            <c:strRef>
              <c:f>MP!$C$86</c:f>
              <c:strCache>
                <c:ptCount val="1"/>
                <c:pt idx="0">
                  <c:v>2020年</c:v>
                </c:pt>
              </c:strCache>
            </c:strRef>
          </c:tx>
          <c:spPr>
            <a:solidFill>
              <a:srgbClr val="8EC31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MP!$A$87:$A$91</c:f>
              <c:strCache>
                <c:ptCount val="5"/>
                <c:pt idx="0">
                  <c:v>湖北</c:v>
                </c:pt>
                <c:pt idx="1">
                  <c:v>四川</c:v>
                </c:pt>
                <c:pt idx="2">
                  <c:v>重庆</c:v>
                </c:pt>
                <c:pt idx="3">
                  <c:v>湖南</c:v>
                </c:pt>
                <c:pt idx="4">
                  <c:v>上海</c:v>
                </c:pt>
              </c:strCache>
            </c:strRef>
          </c:cat>
          <c:val>
            <c:numRef>
              <c:f>MP!$C$87:$C$91</c:f>
              <c:numCache>
                <c:formatCode>0.0%</c:formatCode>
                <c:ptCount val="5"/>
                <c:pt idx="0">
                  <c:v>0</c:v>
                </c:pt>
                <c:pt idx="1">
                  <c:v>0</c:v>
                </c:pt>
                <c:pt idx="2">
                  <c:v>0</c:v>
                </c:pt>
                <c:pt idx="3">
                  <c:v>0</c:v>
                </c:pt>
                <c:pt idx="4">
                  <c:v>-1.2E-2</c:v>
                </c:pt>
              </c:numCache>
            </c:numRef>
          </c:val>
          <c:extLst>
            <c:ext xmlns:c16="http://schemas.microsoft.com/office/drawing/2014/chart" uri="{C3380CC4-5D6E-409C-BE32-E72D297353CC}">
              <c16:uniqueId val="{00000001-CF86-453C-B7C6-D14117F86E46}"/>
            </c:ext>
          </c:extLst>
        </c:ser>
        <c:ser>
          <c:idx val="2"/>
          <c:order val="2"/>
          <c:tx>
            <c:strRef>
              <c:f>MP!$D$86</c:f>
              <c:strCache>
                <c:ptCount val="1"/>
                <c:pt idx="0">
                  <c:v>2021年</c:v>
                </c:pt>
              </c:strCache>
            </c:strRef>
          </c:tx>
          <c:spPr>
            <a:solidFill>
              <a:srgbClr val="BCE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MP!$A$87:$A$91</c:f>
              <c:strCache>
                <c:ptCount val="5"/>
                <c:pt idx="0">
                  <c:v>湖北</c:v>
                </c:pt>
                <c:pt idx="1">
                  <c:v>四川</c:v>
                </c:pt>
                <c:pt idx="2">
                  <c:v>重庆</c:v>
                </c:pt>
                <c:pt idx="3">
                  <c:v>湖南</c:v>
                </c:pt>
                <c:pt idx="4">
                  <c:v>上海</c:v>
                </c:pt>
              </c:strCache>
            </c:strRef>
          </c:cat>
          <c:val>
            <c:numRef>
              <c:f>MP!$D$87:$D$91</c:f>
              <c:numCache>
                <c:formatCode>0.0%</c:formatCode>
                <c:ptCount val="5"/>
                <c:pt idx="0">
                  <c:v>0</c:v>
                </c:pt>
                <c:pt idx="1">
                  <c:v>0</c:v>
                </c:pt>
                <c:pt idx="2">
                  <c:v>0</c:v>
                </c:pt>
                <c:pt idx="3">
                  <c:v>0</c:v>
                </c:pt>
                <c:pt idx="4">
                  <c:v>0</c:v>
                </c:pt>
              </c:numCache>
            </c:numRef>
          </c:val>
          <c:extLst>
            <c:ext xmlns:c16="http://schemas.microsoft.com/office/drawing/2014/chart" uri="{C3380CC4-5D6E-409C-BE32-E72D297353CC}">
              <c16:uniqueId val="{00000002-CF86-453C-B7C6-D14117F86E46}"/>
            </c:ext>
          </c:extLst>
        </c:ser>
        <c:dLbls>
          <c:showLegendKey val="0"/>
          <c:showVal val="0"/>
          <c:showCatName val="0"/>
          <c:showSerName val="0"/>
          <c:showPercent val="0"/>
          <c:showBubbleSize val="0"/>
        </c:dLbls>
        <c:gapWidth val="104"/>
        <c:overlap val="-25"/>
        <c:axId val="764549936"/>
        <c:axId val="764546000"/>
      </c:barChart>
      <c:catAx>
        <c:axId val="76454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STKaiti" panose="02010600040101010101" pitchFamily="2" charset="-122"/>
                <a:ea typeface="STKaiti" panose="02010600040101010101" pitchFamily="2" charset="-122"/>
                <a:cs typeface="+mn-cs"/>
              </a:defRPr>
            </a:pPr>
            <a:endParaRPr lang="zh-CN"/>
          </a:p>
        </c:txPr>
        <c:crossAx val="764546000"/>
        <c:crosses val="autoZero"/>
        <c:auto val="1"/>
        <c:lblAlgn val="ctr"/>
        <c:lblOffset val="100"/>
        <c:noMultiLvlLbl val="0"/>
      </c:catAx>
      <c:valAx>
        <c:axId val="764546000"/>
        <c:scaling>
          <c:orientation val="minMax"/>
        </c:scaling>
        <c:delete val="1"/>
        <c:axPos val="l"/>
        <c:numFmt formatCode="0.0%" sourceLinked="1"/>
        <c:majorTickMark val="none"/>
        <c:minorTickMark val="none"/>
        <c:tickLblPos val="nextTo"/>
        <c:crossAx val="764549936"/>
        <c:crosses val="autoZero"/>
        <c:crossBetween val="between"/>
      </c:valAx>
      <c:spPr>
        <a:noFill/>
        <a:ln>
          <a:noFill/>
        </a:ln>
        <a:effectLst/>
      </c:spPr>
    </c:plotArea>
    <c:legend>
      <c:legendPos val="b"/>
      <c:layout>
        <c:manualLayout>
          <c:xMode val="edge"/>
          <c:yMode val="edge"/>
          <c:x val="0.23852771100689696"/>
          <c:y val="0.84144350528493495"/>
          <c:w val="0.31353155058057924"/>
          <c:h val="4.34570453303980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STKaiti" panose="02010600040101010101" pitchFamily="2" charset="-122"/>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3.1609202554349389E-2"/>
          <c:y val="3.3911380363101797E-2"/>
          <c:w val="0.93678159489130119"/>
          <c:h val="0.78164377033808463"/>
        </c:manualLayout>
      </c:layout>
      <c:barChart>
        <c:barDir val="col"/>
        <c:grouping val="clustered"/>
        <c:varyColors val="0"/>
        <c:ser>
          <c:idx val="0"/>
          <c:order val="0"/>
          <c:tx>
            <c:strRef>
              <c:f>MP!$B$81</c:f>
              <c:strCache>
                <c:ptCount val="1"/>
                <c:pt idx="0">
                  <c:v>2019年</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MP!$A$82:$A$83</c:f>
              <c:strCache>
                <c:ptCount val="2"/>
                <c:pt idx="0">
                  <c:v>重庆</c:v>
                </c:pt>
                <c:pt idx="1">
                  <c:v>四川</c:v>
                </c:pt>
              </c:strCache>
            </c:strRef>
          </c:cat>
          <c:val>
            <c:numRef>
              <c:f>MP!$B$82:$B$83</c:f>
              <c:numCache>
                <c:formatCode>0.0%</c:formatCode>
                <c:ptCount val="2"/>
                <c:pt idx="0">
                  <c:v>0</c:v>
                </c:pt>
                <c:pt idx="1">
                  <c:v>0</c:v>
                </c:pt>
              </c:numCache>
            </c:numRef>
          </c:val>
          <c:extLst>
            <c:ext xmlns:c16="http://schemas.microsoft.com/office/drawing/2014/chart" uri="{C3380CC4-5D6E-409C-BE32-E72D297353CC}">
              <c16:uniqueId val="{00000000-4E45-4B6A-9368-E6A6432BF84A}"/>
            </c:ext>
          </c:extLst>
        </c:ser>
        <c:ser>
          <c:idx val="1"/>
          <c:order val="1"/>
          <c:tx>
            <c:strRef>
              <c:f>MP!$C$81</c:f>
              <c:strCache>
                <c:ptCount val="1"/>
                <c:pt idx="0">
                  <c:v>2020年</c:v>
                </c:pt>
              </c:strCache>
            </c:strRef>
          </c:tx>
          <c:spPr>
            <a:solidFill>
              <a:srgbClr val="E8BA2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MP!$A$82:$A$83</c:f>
              <c:strCache>
                <c:ptCount val="2"/>
                <c:pt idx="0">
                  <c:v>重庆</c:v>
                </c:pt>
                <c:pt idx="1">
                  <c:v>四川</c:v>
                </c:pt>
              </c:strCache>
            </c:strRef>
          </c:cat>
          <c:val>
            <c:numRef>
              <c:f>MP!$C$82:$C$83</c:f>
              <c:numCache>
                <c:formatCode>0.0%</c:formatCode>
                <c:ptCount val="2"/>
                <c:pt idx="0">
                  <c:v>0</c:v>
                </c:pt>
                <c:pt idx="1">
                  <c:v>0</c:v>
                </c:pt>
              </c:numCache>
            </c:numRef>
          </c:val>
          <c:extLst>
            <c:ext xmlns:c16="http://schemas.microsoft.com/office/drawing/2014/chart" uri="{C3380CC4-5D6E-409C-BE32-E72D297353CC}">
              <c16:uniqueId val="{00000001-4E45-4B6A-9368-E6A6432BF84A}"/>
            </c:ext>
          </c:extLst>
        </c:ser>
        <c:ser>
          <c:idx val="2"/>
          <c:order val="2"/>
          <c:tx>
            <c:strRef>
              <c:f>MP!$D$81</c:f>
              <c:strCache>
                <c:ptCount val="1"/>
                <c:pt idx="0">
                  <c:v>2021年</c:v>
                </c:pt>
              </c:strCache>
            </c:strRef>
          </c:tx>
          <c:spPr>
            <a:solidFill>
              <a:srgbClr val="F6D1D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MP!$A$82:$A$83</c:f>
              <c:strCache>
                <c:ptCount val="2"/>
                <c:pt idx="0">
                  <c:v>重庆</c:v>
                </c:pt>
                <c:pt idx="1">
                  <c:v>四川</c:v>
                </c:pt>
              </c:strCache>
            </c:strRef>
          </c:cat>
          <c:val>
            <c:numRef>
              <c:f>MP!$D$82:$D$83</c:f>
              <c:numCache>
                <c:formatCode>0.0%</c:formatCode>
                <c:ptCount val="2"/>
                <c:pt idx="0">
                  <c:v>0</c:v>
                </c:pt>
                <c:pt idx="1">
                  <c:v>0</c:v>
                </c:pt>
              </c:numCache>
            </c:numRef>
          </c:val>
          <c:extLst>
            <c:ext xmlns:c16="http://schemas.microsoft.com/office/drawing/2014/chart" uri="{C3380CC4-5D6E-409C-BE32-E72D297353CC}">
              <c16:uniqueId val="{00000002-4E45-4B6A-9368-E6A6432BF84A}"/>
            </c:ext>
          </c:extLst>
        </c:ser>
        <c:dLbls>
          <c:showLegendKey val="0"/>
          <c:showVal val="0"/>
          <c:showCatName val="0"/>
          <c:showSerName val="0"/>
          <c:showPercent val="0"/>
          <c:showBubbleSize val="0"/>
        </c:dLbls>
        <c:gapWidth val="129"/>
        <c:overlap val="-25"/>
        <c:axId val="552749048"/>
        <c:axId val="552748720"/>
      </c:barChart>
      <c:catAx>
        <c:axId val="552749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STKaiti" panose="02010600040101010101" pitchFamily="2" charset="-122"/>
                <a:ea typeface="STKaiti" panose="02010600040101010101" pitchFamily="2" charset="-122"/>
                <a:cs typeface="+mn-cs"/>
              </a:defRPr>
            </a:pPr>
            <a:endParaRPr lang="zh-CN"/>
          </a:p>
        </c:txPr>
        <c:crossAx val="552748720"/>
        <c:crosses val="autoZero"/>
        <c:auto val="1"/>
        <c:lblAlgn val="ctr"/>
        <c:lblOffset val="100"/>
        <c:noMultiLvlLbl val="0"/>
      </c:catAx>
      <c:valAx>
        <c:axId val="552748720"/>
        <c:scaling>
          <c:orientation val="minMax"/>
        </c:scaling>
        <c:delete val="1"/>
        <c:axPos val="l"/>
        <c:numFmt formatCode="0.0%" sourceLinked="1"/>
        <c:majorTickMark val="none"/>
        <c:minorTickMark val="none"/>
        <c:tickLblPos val="nextTo"/>
        <c:crossAx val="552749048"/>
        <c:crosses val="autoZero"/>
        <c:crossBetween val="between"/>
      </c:valAx>
      <c:spPr>
        <a:noFill/>
        <a:ln>
          <a:noFill/>
        </a:ln>
        <a:effectLst/>
      </c:spPr>
    </c:plotArea>
    <c:legend>
      <c:legendPos val="b"/>
      <c:layout>
        <c:manualLayout>
          <c:xMode val="edge"/>
          <c:yMode val="edge"/>
          <c:x val="0.32425498331409702"/>
          <c:y val="0.8764271241523065"/>
          <c:w val="0.34574274297802327"/>
          <c:h val="5.58185938691377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STKaiti" panose="02010600040101010101" pitchFamily="2" charset="-122"/>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79</xdr:row>
      <xdr:rowOff>0</xdr:rowOff>
    </xdr:from>
    <xdr:to>
      <xdr:col>23</xdr:col>
      <xdr:colOff>51996</xdr:colOff>
      <xdr:row>103</xdr:row>
      <xdr:rowOff>92432</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77</xdr:row>
      <xdr:rowOff>0</xdr:rowOff>
    </xdr:from>
    <xdr:to>
      <xdr:col>11</xdr:col>
      <xdr:colOff>479713</xdr:colOff>
      <xdr:row>97</xdr:row>
      <xdr:rowOff>150823</xdr:rowOff>
    </xdr:to>
    <xdr:graphicFrame macro="">
      <xdr:nvGraphicFramePr>
        <xdr:cNvPr id="17" name="Chart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ocuments/WeChat%20Files/wxid_528wit3s9rbc22/FileStorage/File/2021-12/Project%20Mala_MD&amp;A(20.9-21.9)_20211223%20v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ilyliyu/AppData/Local/Deloitte.DA4/Docs/5000081213/2501782638200053300/28310-%20&#21512;&#24182;IFRS&#25253;&#34920;_2013-2017063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enovo/Documents/WeChat%20Files/wxid_528wit3s9rbc22/FileStorage/File/2022-03/28300.02%20IFRS%20&#21512;&#24182;&#25253;&#34920;&#21450;&#38468;&#27880;_TRP%20hardcod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MBI-B\1.%20Mala-JS\8.%20&#31572;Q\1.%20&#31532;&#19968;&#36718;&#22238;&#22797;\&#20844;&#21496;&#26448;&#26009;\Project%20Mala%20-%20&#19994;&#21153;&#25968;&#25454;&#24213;&#31295;\5.%20&#22530;&#39135;&#22806;&#21334;\&#22530;&#39135;&amp;&#22806;&#21334;&#19994;&#21153;-202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S"/>
      <sheetName val="BS"/>
      <sheetName val="QAC IS"/>
      <sheetName val="QAC BS"/>
      <sheetName val="QAC CF"/>
      <sheetName val="CFS"/>
      <sheetName val="Notes - IS"/>
      <sheetName val="Notes-BS"/>
      <sheetName val="M113"/>
      <sheetName val="M111"/>
      <sheetName val="From Audit Report &gt;&gt;"/>
      <sheetName val="Revenue Breakdown"/>
      <sheetName val="Trade, bill and other receivabl"/>
      <sheetName val="Trade and other payables"/>
    </sheetNames>
    <sheetDataSet>
      <sheetData sheetId="0">
        <row r="5">
          <cell r="C5" t="str">
            <v>Project Mala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开曼合并（千分位）"/>
      <sheetName val="开曼合并20170630"/>
      <sheetName val="开曼合并20160630"/>
      <sheetName val="开曼合并20171231"/>
      <sheetName val="开曼合并20161231"/>
      <sheetName val="开曼合并20151231"/>
      <sheetName val="合并报表（千分位）"/>
      <sheetName val="合并-20170630"/>
      <sheetName val="20160131IFRS报表"/>
      <sheetName val="合并-2016.2-6月报表"/>
      <sheetName val="合并-2016.2-12月报表"/>
      <sheetName val="IFRS重分类调整汇总"/>
      <sheetName val="合并-20160630"/>
      <sheetName val="合并-20171231"/>
      <sheetName val="合并-20161231"/>
      <sheetName val="合并-20151231"/>
      <sheetName val="合并-20141231"/>
      <sheetName val="合并-20131231"/>
      <sheetName val="所有者权益抵消"/>
      <sheetName val="EJE-大合并"/>
      <sheetName val="EJE-国内实体合并"/>
      <sheetName val="EJE-畜牧分部"/>
      <sheetName val="EJE-饲料分部"/>
      <sheetName val="TB-20131231"/>
      <sheetName val="TB-20141231"/>
      <sheetName val="TB-20151231"/>
      <sheetName val="TB-20161231"/>
      <sheetName val="TB-20160630"/>
      <sheetName val="TB-20170630"/>
    </sheetNames>
    <sheetDataSet>
      <sheetData sheetId="0" refreshError="1"/>
      <sheetData sheetId="1" refreshError="1"/>
      <sheetData sheetId="2" refreshError="1"/>
      <sheetData sheetId="3" refreshError="1">
        <row r="11">
          <cell r="E11">
            <v>441296162</v>
          </cell>
        </row>
        <row r="41">
          <cell r="G41">
            <v>39955433.32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1">
          <cell r="C11" t="str">
            <v>现金及等价物</v>
          </cell>
        </row>
        <row r="99">
          <cell r="G99">
            <v>485031235.86000001</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并报表"/>
      <sheetName val="现金流量表"/>
      <sheetName val="权益变动表"/>
      <sheetName val="2021"/>
      <sheetName val="2020"/>
      <sheetName val="2019"/>
      <sheetName val="2018"/>
      <sheetName val="6.Revenue"/>
      <sheetName val="Notes_PL"/>
      <sheetName val="Notes_BS"/>
      <sheetName val="IFRS重分类"/>
      <sheetName val="Goodwill"/>
      <sheetName val="PPE"/>
      <sheetName val="ROU"/>
      <sheetName val="IP"/>
      <sheetName val="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算表 (外卖变动成本)"/>
      <sheetName val="Sheet2"/>
    </sheetNames>
    <sheetDataSet>
      <sheetData sheetId="0" refreshError="1"/>
      <sheetData sheetId="1" refreshError="1">
        <row r="2">
          <cell r="D2">
            <v>1398882482.9000034</v>
          </cell>
          <cell r="E2">
            <v>1299669641.993187</v>
          </cell>
          <cell r="F2">
            <v>99212840.906814322</v>
          </cell>
        </row>
        <row r="3">
          <cell r="E3">
            <v>1272160454.8208904</v>
          </cell>
          <cell r="F3">
            <v>104936016.80910899</v>
          </cell>
        </row>
        <row r="4">
          <cell r="D4">
            <v>1457250444.8699982</v>
          </cell>
          <cell r="E4">
            <v>1335685659.3899596</v>
          </cell>
          <cell r="F4">
            <v>121564785.48004378</v>
          </cell>
        </row>
        <row r="10">
          <cell r="D10">
            <v>1972995982.5299978</v>
          </cell>
          <cell r="E10">
            <v>1812931897.5049305</v>
          </cell>
          <cell r="F10">
            <v>160064085.02507788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Custom 429">
    <a:dk1>
      <a:srgbClr val="000000"/>
    </a:dk1>
    <a:lt1>
      <a:srgbClr val="FFFFFF"/>
    </a:lt1>
    <a:dk2>
      <a:srgbClr val="717171"/>
    </a:dk2>
    <a:lt2>
      <a:srgbClr val="E6E7E8"/>
    </a:lt2>
    <a:accent1>
      <a:srgbClr val="C02733"/>
    </a:accent1>
    <a:accent2>
      <a:srgbClr val="E8BA28"/>
    </a:accent2>
    <a:accent3>
      <a:srgbClr val="FF035F"/>
    </a:accent3>
    <a:accent4>
      <a:srgbClr val="D07131"/>
    </a:accent4>
    <a:accent5>
      <a:srgbClr val="56AA0E"/>
    </a:accent5>
    <a:accent6>
      <a:srgbClr val="3D92C8"/>
    </a:accent6>
    <a:hlink>
      <a:srgbClr val="717171"/>
    </a:hlink>
    <a:folHlink>
      <a:srgbClr val="0070C0"/>
    </a:folHlink>
  </a:clrScheme>
  <a:fontScheme name="Custom 1">
    <a:majorFont>
      <a:latin typeface="Century Gothic"/>
      <a:ea typeface="SC STKaiti"/>
      <a:cs typeface=""/>
    </a:majorFont>
    <a:minorFont>
      <a:latin typeface="Century Gothic"/>
      <a:ea typeface="SC STKaiti"/>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Custom 429">
    <a:dk1>
      <a:srgbClr val="000000"/>
    </a:dk1>
    <a:lt1>
      <a:srgbClr val="FFFFFF"/>
    </a:lt1>
    <a:dk2>
      <a:srgbClr val="717171"/>
    </a:dk2>
    <a:lt2>
      <a:srgbClr val="E6E7E8"/>
    </a:lt2>
    <a:accent1>
      <a:srgbClr val="C02733"/>
    </a:accent1>
    <a:accent2>
      <a:srgbClr val="E8BA28"/>
    </a:accent2>
    <a:accent3>
      <a:srgbClr val="FF035F"/>
    </a:accent3>
    <a:accent4>
      <a:srgbClr val="D07131"/>
    </a:accent4>
    <a:accent5>
      <a:srgbClr val="56AA0E"/>
    </a:accent5>
    <a:accent6>
      <a:srgbClr val="3D92C8"/>
    </a:accent6>
    <a:hlink>
      <a:srgbClr val="717171"/>
    </a:hlink>
    <a:folHlink>
      <a:srgbClr val="0070C0"/>
    </a:folHlink>
  </a:clrScheme>
  <a:fontScheme name="Custom 1">
    <a:majorFont>
      <a:latin typeface="Century Gothic"/>
      <a:ea typeface="SC STKaiti"/>
      <a:cs typeface=""/>
    </a:majorFont>
    <a:minorFont>
      <a:latin typeface="Century Gothic"/>
      <a:ea typeface="SC STKaiti"/>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76" zoomScale="55" zoomScaleNormal="55" workbookViewId="0">
      <selection activeCell="I99" sqref="I99"/>
    </sheetView>
  </sheetViews>
  <sheetFormatPr defaultRowHeight="15"/>
  <cols>
    <col min="1" max="1" width="13.9140625" customWidth="1"/>
    <col min="2" max="2" width="8.9140625" bestFit="1" customWidth="1"/>
    <col min="3" max="3" width="9.1640625" bestFit="1" customWidth="1"/>
    <col min="4" max="4" width="8.9140625" bestFit="1" customWidth="1"/>
  </cols>
  <sheetData>
    <row r="1" spans="1:11">
      <c r="A1" s="463" t="s">
        <v>394</v>
      </c>
    </row>
    <row r="2" spans="1:11">
      <c r="A2" s="463"/>
    </row>
    <row r="3" spans="1:11">
      <c r="A3" t="s">
        <v>386</v>
      </c>
    </row>
    <row r="4" spans="1:11">
      <c r="A4" t="s">
        <v>387</v>
      </c>
      <c r="B4" s="453" t="e">
        <f>'IS '!#REF!/1000</f>
        <v>#REF!</v>
      </c>
      <c r="C4" s="453">
        <f>'IS '!F6/1000</f>
        <v>13684.905000000001</v>
      </c>
      <c r="D4" s="453">
        <f>'IS '!I6/1000</f>
        <v>17888.904999999999</v>
      </c>
    </row>
    <row r="5" spans="1:11" ht="15.5" thickBot="1">
      <c r="B5" s="453"/>
      <c r="C5" s="453"/>
      <c r="D5" s="453"/>
    </row>
    <row r="6" spans="1:11" ht="15.5" thickBot="1">
      <c r="A6" s="400"/>
      <c r="B6" s="406" t="s">
        <v>334</v>
      </c>
      <c r="C6" s="406" t="s">
        <v>335</v>
      </c>
      <c r="D6" s="406" t="s">
        <v>336</v>
      </c>
      <c r="J6" s="442" t="s">
        <v>381</v>
      </c>
      <c r="K6" s="442" t="s">
        <v>382</v>
      </c>
    </row>
    <row r="7" spans="1:11" ht="15.5" thickBot="1">
      <c r="A7" s="397" t="s">
        <v>340</v>
      </c>
      <c r="B7" s="451" t="e">
        <f>#REF!/1000</f>
        <v>#REF!</v>
      </c>
      <c r="C7" s="451" t="e">
        <f>#REF!/1000</f>
        <v>#REF!</v>
      </c>
      <c r="D7" s="451" t="e">
        <f>#REF!/1000</f>
        <v>#REF!</v>
      </c>
      <c r="F7" s="464" t="e">
        <f>B7/B$9</f>
        <v>#REF!</v>
      </c>
      <c r="G7" s="464" t="e">
        <f t="shared" ref="G7:H9" si="0">C7/C$9</f>
        <v>#REF!</v>
      </c>
      <c r="H7" s="464" t="e">
        <f>D7/D$9</f>
        <v>#REF!</v>
      </c>
      <c r="J7" s="90" t="e">
        <f t="shared" ref="J7:K9" si="1">C7/B7-1</f>
        <v>#REF!</v>
      </c>
      <c r="K7" s="90" t="e">
        <f t="shared" si="1"/>
        <v>#REF!</v>
      </c>
    </row>
    <row r="8" spans="1:11" ht="15.5" thickBot="1">
      <c r="A8" s="397" t="s">
        <v>316</v>
      </c>
      <c r="B8" s="451" t="e">
        <f>#REF!/1000</f>
        <v>#REF!</v>
      </c>
      <c r="C8" s="451" t="e">
        <f>#REF!/1000</f>
        <v>#REF!</v>
      </c>
      <c r="D8" s="451" t="e">
        <f>#REF!/1000</f>
        <v>#REF!</v>
      </c>
      <c r="F8" s="464" t="e">
        <f>B8/B$9</f>
        <v>#REF!</v>
      </c>
      <c r="G8" s="464" t="e">
        <f t="shared" si="0"/>
        <v>#REF!</v>
      </c>
      <c r="H8" s="464" t="e">
        <f t="shared" si="0"/>
        <v>#REF!</v>
      </c>
      <c r="J8" s="90" t="e">
        <f t="shared" si="1"/>
        <v>#REF!</v>
      </c>
      <c r="K8" s="90" t="e">
        <f t="shared" si="1"/>
        <v>#REF!</v>
      </c>
    </row>
    <row r="9" spans="1:11" ht="28.5" thickBot="1">
      <c r="A9" s="403" t="s">
        <v>341</v>
      </c>
      <c r="B9" s="452" t="e">
        <f>SUM(B7:B8)</f>
        <v>#REF!</v>
      </c>
      <c r="C9" s="452" t="e">
        <f>SUM(C7:C8)</f>
        <v>#REF!</v>
      </c>
      <c r="D9" s="452" t="e">
        <f>SUM(D7:D8)</f>
        <v>#REF!</v>
      </c>
      <c r="F9" s="464" t="e">
        <f>B9/B$9</f>
        <v>#REF!</v>
      </c>
      <c r="G9" s="464" t="e">
        <f t="shared" si="0"/>
        <v>#REF!</v>
      </c>
      <c r="H9" s="464" t="e">
        <f t="shared" si="0"/>
        <v>#REF!</v>
      </c>
      <c r="J9" s="90" t="e">
        <f t="shared" si="1"/>
        <v>#REF!</v>
      </c>
      <c r="K9" s="90" t="e">
        <f t="shared" si="1"/>
        <v>#REF!</v>
      </c>
    </row>
    <row r="11" spans="1:11" ht="15.5" thickBot="1"/>
    <row r="12" spans="1:11" ht="15.5" thickBot="1">
      <c r="A12" s="507"/>
      <c r="B12" s="503" t="s">
        <v>334</v>
      </c>
      <c r="C12" s="504"/>
      <c r="D12" s="503" t="s">
        <v>335</v>
      </c>
      <c r="E12" s="504"/>
      <c r="F12" s="503" t="s">
        <v>336</v>
      </c>
      <c r="G12" s="504"/>
    </row>
    <row r="13" spans="1:11" ht="15.5" thickBot="1">
      <c r="A13" s="508"/>
      <c r="B13" s="401" t="s">
        <v>308</v>
      </c>
      <c r="C13" s="401" t="s">
        <v>307</v>
      </c>
      <c r="D13" s="401" t="s">
        <v>308</v>
      </c>
      <c r="E13" s="401" t="s">
        <v>307</v>
      </c>
      <c r="F13" s="401" t="s">
        <v>308</v>
      </c>
      <c r="G13" s="401" t="s">
        <v>307</v>
      </c>
    </row>
    <row r="14" spans="1:11" ht="15.5" thickBot="1">
      <c r="A14" s="397" t="s">
        <v>323</v>
      </c>
      <c r="B14" s="451" t="e">
        <f>#REF!/1000</f>
        <v>#REF!</v>
      </c>
      <c r="C14" s="428" t="e">
        <f>B14/B$18</f>
        <v>#REF!</v>
      </c>
      <c r="D14" s="451" t="e">
        <f>#REF!/1000</f>
        <v>#REF!</v>
      </c>
      <c r="E14" s="428" t="e">
        <f>D14/D$18</f>
        <v>#REF!</v>
      </c>
      <c r="F14" s="451" t="e">
        <f>#REF!/1000</f>
        <v>#REF!</v>
      </c>
      <c r="G14" s="428" t="e">
        <f>F14/F$18</f>
        <v>#REF!</v>
      </c>
    </row>
    <row r="15" spans="1:11" ht="15.5" thickBot="1">
      <c r="A15" s="398" t="s">
        <v>338</v>
      </c>
      <c r="B15" s="439" t="s">
        <v>339</v>
      </c>
      <c r="C15" s="439"/>
      <c r="D15" s="446" t="e">
        <f>D14/B14-1</f>
        <v>#REF!</v>
      </c>
      <c r="E15" s="439"/>
      <c r="F15" s="446" t="e">
        <f>F14/D14-1</f>
        <v>#REF!</v>
      </c>
      <c r="G15" s="439"/>
    </row>
    <row r="16" spans="1:11" ht="15.5" thickBot="1">
      <c r="A16" s="397" t="s">
        <v>325</v>
      </c>
      <c r="B16" s="451" t="e">
        <f>#REF!/1000</f>
        <v>#REF!</v>
      </c>
      <c r="C16" s="428" t="e">
        <f>B16/B$18</f>
        <v>#REF!</v>
      </c>
      <c r="D16" s="451" t="e">
        <f>#REF!/1000</f>
        <v>#REF!</v>
      </c>
      <c r="E16" s="428" t="e">
        <f>D16/D$18</f>
        <v>#REF!</v>
      </c>
      <c r="F16" s="451" t="e">
        <f>#REF!/1000</f>
        <v>#REF!</v>
      </c>
      <c r="G16" s="428" t="e">
        <f>F16/F$18</f>
        <v>#REF!</v>
      </c>
    </row>
    <row r="17" spans="1:7" ht="15.5" thickBot="1">
      <c r="A17" s="398" t="s">
        <v>338</v>
      </c>
      <c r="B17" s="439" t="s">
        <v>339</v>
      </c>
      <c r="C17" s="426"/>
      <c r="D17" s="446" t="e">
        <f>D16/B16-1</f>
        <v>#REF!</v>
      </c>
      <c r="E17" s="426"/>
      <c r="F17" s="446" t="e">
        <f>F16/D16-1</f>
        <v>#REF!</v>
      </c>
      <c r="G17" s="426"/>
    </row>
    <row r="18" spans="1:7" ht="28.5" thickBot="1">
      <c r="A18" s="405" t="s">
        <v>341</v>
      </c>
      <c r="B18" s="452" t="e">
        <f>SUM(B14,B16)</f>
        <v>#REF!</v>
      </c>
      <c r="C18" s="428" t="e">
        <f>B18/B$18</f>
        <v>#REF!</v>
      </c>
      <c r="D18" s="452" t="e">
        <f>SUM(D14,D16)</f>
        <v>#REF!</v>
      </c>
      <c r="E18" s="428" t="e">
        <f>D18/D$18</f>
        <v>#REF!</v>
      </c>
      <c r="F18" s="452" t="e">
        <f>SUM(F14,F16)</f>
        <v>#REF!</v>
      </c>
      <c r="G18" s="428" t="e">
        <f>F18/F$18</f>
        <v>#REF!</v>
      </c>
    </row>
    <row r="19" spans="1:7" ht="15.5" thickBot="1">
      <c r="A19" s="398" t="s">
        <v>338</v>
      </c>
      <c r="B19" s="439" t="s">
        <v>339</v>
      </c>
      <c r="C19" s="430"/>
      <c r="D19" s="446" t="e">
        <f>D18/B18-1</f>
        <v>#REF!</v>
      </c>
      <c r="E19" s="439"/>
      <c r="F19" s="446" t="e">
        <f>F18/D18-1</f>
        <v>#REF!</v>
      </c>
      <c r="G19" s="430"/>
    </row>
    <row r="20" spans="1:7" ht="15.5" thickBot="1">
      <c r="A20" s="457"/>
      <c r="B20" s="458"/>
      <c r="C20" s="459"/>
      <c r="D20" s="460"/>
      <c r="E20" s="458"/>
      <c r="F20" s="460"/>
      <c r="G20" s="459"/>
    </row>
    <row r="21" spans="1:7" ht="15.5" thickBot="1">
      <c r="A21" s="457"/>
      <c r="B21" s="396" t="s">
        <v>334</v>
      </c>
      <c r="C21" s="396" t="s">
        <v>335</v>
      </c>
      <c r="D21" s="396" t="s">
        <v>336</v>
      </c>
      <c r="E21" s="458"/>
      <c r="F21" s="460"/>
      <c r="G21" s="459"/>
    </row>
    <row r="22" spans="1:7" ht="15.5" thickBot="1">
      <c r="A22" s="461" t="s">
        <v>326</v>
      </c>
      <c r="B22" s="451" t="e">
        <f>#REF!/10^6</f>
        <v>#REF!</v>
      </c>
      <c r="C22" s="451" t="e">
        <f>#REF!/10^6</f>
        <v>#REF!</v>
      </c>
      <c r="D22" s="451" t="e">
        <f>#REF!/10^6</f>
        <v>#REF!</v>
      </c>
      <c r="E22" s="458"/>
      <c r="F22" s="460"/>
      <c r="G22" s="459"/>
    </row>
    <row r="23" spans="1:7" ht="15.5" thickBot="1">
      <c r="A23" s="461" t="s">
        <v>327</v>
      </c>
      <c r="B23" s="451" t="e">
        <f>#REF!/10^6</f>
        <v>#REF!</v>
      </c>
      <c r="C23" s="451" t="e">
        <f>#REF!/10^6</f>
        <v>#REF!</v>
      </c>
      <c r="D23" s="451" t="e">
        <f>#REF!/10^6</f>
        <v>#REF!</v>
      </c>
      <c r="E23" s="458"/>
      <c r="F23" s="460"/>
      <c r="G23" s="459"/>
    </row>
    <row r="24" spans="1:7" ht="15.5" thickBot="1">
      <c r="A24" s="461" t="s">
        <v>363</v>
      </c>
      <c r="B24" s="451" t="e">
        <f>#REF!/10^6</f>
        <v>#REF!</v>
      </c>
      <c r="C24" s="451" t="e">
        <f>#REF!/10^6</f>
        <v>#REF!</v>
      </c>
      <c r="D24" s="451" t="e">
        <f>#REF!/10^6</f>
        <v>#REF!</v>
      </c>
      <c r="E24" s="458"/>
      <c r="F24" s="460"/>
      <c r="G24" s="459"/>
    </row>
    <row r="25" spans="1:7" ht="15.5" thickBot="1">
      <c r="A25" s="461" t="s">
        <v>364</v>
      </c>
      <c r="B25" s="451" t="e">
        <f>#REF!/10^6</f>
        <v>#REF!</v>
      </c>
      <c r="C25" s="451" t="e">
        <f>#REF!/10^6</f>
        <v>#REF!</v>
      </c>
      <c r="D25" s="426" t="e">
        <f>#REF!/10^6</f>
        <v>#REF!</v>
      </c>
      <c r="E25" s="458"/>
      <c r="F25" s="460"/>
      <c r="G25" s="459"/>
    </row>
    <row r="26" spans="1:7" ht="15.5" thickBot="1">
      <c r="A26" s="461" t="s">
        <v>328</v>
      </c>
      <c r="B26" s="451" t="e">
        <f>#REF!/10^6</f>
        <v>#REF!</v>
      </c>
      <c r="C26" s="451" t="e">
        <f>#REF!/10^6</f>
        <v>#REF!</v>
      </c>
      <c r="D26" s="426" t="e">
        <f>#REF!/10^6</f>
        <v>#REF!</v>
      </c>
      <c r="E26" s="458"/>
      <c r="F26" s="460"/>
      <c r="G26" s="459"/>
    </row>
    <row r="27" spans="1:7" ht="15.5" thickBot="1">
      <c r="A27" s="457" t="s">
        <v>1</v>
      </c>
      <c r="B27" s="462" t="e">
        <f>SUM(B22:B26)</f>
        <v>#REF!</v>
      </c>
      <c r="C27" s="462" t="e">
        <f>SUM(C22:C26)</f>
        <v>#REF!</v>
      </c>
      <c r="D27" s="462" t="e">
        <f>SUM(D22:D26)</f>
        <v>#REF!</v>
      </c>
      <c r="E27" s="458"/>
      <c r="F27" s="460"/>
      <c r="G27" s="459"/>
    </row>
    <row r="28" spans="1:7" ht="15.5" thickBot="1">
      <c r="A28" s="457"/>
      <c r="B28" s="458"/>
      <c r="C28" s="459"/>
      <c r="D28" s="460"/>
      <c r="E28" s="458"/>
      <c r="F28" s="460"/>
      <c r="G28" s="459"/>
    </row>
    <row r="29" spans="1:7" ht="15.5" thickBot="1">
      <c r="A29" s="461" t="s">
        <v>329</v>
      </c>
      <c r="B29" s="462" t="e">
        <f>#REF!/10^6</f>
        <v>#REF!</v>
      </c>
      <c r="C29" s="462" t="e">
        <f>#REF!/10^6</f>
        <v>#REF!</v>
      </c>
      <c r="D29" s="462" t="e">
        <f>#REF!/10^6</f>
        <v>#REF!</v>
      </c>
      <c r="E29" s="458"/>
      <c r="F29" s="460"/>
      <c r="G29" s="459"/>
    </row>
    <row r="30" spans="1:7" ht="15.5" thickBot="1">
      <c r="A30" s="461" t="s">
        <v>330</v>
      </c>
      <c r="B30" s="451" t="e">
        <f>#REF!/10^6</f>
        <v>#REF!</v>
      </c>
      <c r="C30" s="451" t="e">
        <f>#REF!/10^6</f>
        <v>#REF!</v>
      </c>
      <c r="D30" s="451" t="e">
        <f>#REF!/10^6</f>
        <v>#REF!</v>
      </c>
      <c r="E30" s="458"/>
      <c r="F30" s="460"/>
      <c r="G30" s="459"/>
    </row>
    <row r="31" spans="1:7" ht="15.5" thickBot="1">
      <c r="A31" s="461" t="s">
        <v>327</v>
      </c>
      <c r="B31" s="451" t="e">
        <f>#REF!/10^6</f>
        <v>#REF!</v>
      </c>
      <c r="C31" s="451" t="e">
        <f>#REF!/10^6</f>
        <v>#REF!</v>
      </c>
      <c r="D31" s="451" t="e">
        <f>#REF!/10^6</f>
        <v>#REF!</v>
      </c>
      <c r="E31" s="458"/>
      <c r="F31" s="460"/>
      <c r="G31" s="459"/>
    </row>
    <row r="32" spans="1:7" ht="15.5" thickBot="1">
      <c r="A32" s="461" t="s">
        <v>326</v>
      </c>
      <c r="B32" s="451" t="e">
        <f>#REF!/10^6</f>
        <v>#REF!</v>
      </c>
      <c r="C32" s="451" t="e">
        <f>#REF!/10^6</f>
        <v>#REF!</v>
      </c>
      <c r="D32" s="451" t="e">
        <f>#REF!/10^6</f>
        <v>#REF!</v>
      </c>
      <c r="E32" s="458"/>
      <c r="F32" s="460"/>
      <c r="G32" s="459"/>
    </row>
    <row r="33" spans="1:7" ht="15.5" thickBot="1">
      <c r="A33" s="461" t="s">
        <v>331</v>
      </c>
      <c r="B33" s="451" t="e">
        <f>#REF!/10^6</f>
        <v>#REF!</v>
      </c>
      <c r="C33" s="451" t="e">
        <f>#REF!/10^6</f>
        <v>#REF!</v>
      </c>
      <c r="D33" s="451" t="e">
        <f>#REF!/10^6</f>
        <v>#REF!</v>
      </c>
      <c r="E33" s="458"/>
      <c r="F33" s="460"/>
      <c r="G33" s="459"/>
    </row>
    <row r="34" spans="1:7" ht="15.5" thickBot="1">
      <c r="A34" s="461" t="s">
        <v>365</v>
      </c>
      <c r="B34" s="451" t="e">
        <f>#REF!/10^6</f>
        <v>#REF!</v>
      </c>
      <c r="C34" s="451" t="e">
        <f>#REF!/10^6</f>
        <v>#REF!</v>
      </c>
      <c r="D34" s="426" t="e">
        <f>#REF!/10^6</f>
        <v>#REF!</v>
      </c>
      <c r="E34" s="458"/>
      <c r="F34" s="460"/>
      <c r="G34" s="459"/>
    </row>
    <row r="35" spans="1:7" ht="15.5" thickBot="1">
      <c r="A35" s="457" t="s">
        <v>1</v>
      </c>
      <c r="B35" s="462" t="e">
        <f>SUM(B29:B34)</f>
        <v>#REF!</v>
      </c>
      <c r="C35" s="462" t="e">
        <f>SUM(C29:C34)</f>
        <v>#REF!</v>
      </c>
      <c r="D35" s="462" t="e">
        <f>SUM(D29:D34)</f>
        <v>#REF!</v>
      </c>
      <c r="E35" s="458"/>
      <c r="F35" s="460"/>
      <c r="G35" s="459"/>
    </row>
    <row r="36" spans="1:7" ht="15.5" thickBot="1">
      <c r="A36" s="457"/>
      <c r="B36" s="458"/>
      <c r="C36" s="459"/>
      <c r="D36" s="460"/>
      <c r="E36" s="458"/>
      <c r="F36" s="460"/>
      <c r="G36" s="459"/>
    </row>
    <row r="37" spans="1:7" ht="15.5" thickBot="1">
      <c r="A37" s="395"/>
      <c r="B37" s="396" t="s">
        <v>334</v>
      </c>
      <c r="C37" s="396" t="s">
        <v>335</v>
      </c>
      <c r="D37" s="396" t="s">
        <v>336</v>
      </c>
    </row>
    <row r="38" spans="1:7" ht="15.5" thickBot="1">
      <c r="A38" s="397" t="s">
        <v>388</v>
      </c>
      <c r="B38" s="451" t="e">
        <f>-'IS '!#REF!/1000</f>
        <v>#REF!</v>
      </c>
      <c r="C38" s="451">
        <f>-'IS '!F7/1000</f>
        <v>12395.45</v>
      </c>
      <c r="D38" s="451">
        <f>-'IS '!I7/1000</f>
        <v>16395.45</v>
      </c>
    </row>
    <row r="39" spans="1:7" ht="15.5" thickBot="1">
      <c r="A39" s="398" t="s">
        <v>377</v>
      </c>
      <c r="B39" s="427" t="e">
        <f>B38/B$4</f>
        <v>#REF!</v>
      </c>
      <c r="C39" s="427">
        <f>C38/C$4</f>
        <v>0.90577537805340991</v>
      </c>
      <c r="D39" s="427">
        <f>D38/D$4</f>
        <v>0.91651501307654115</v>
      </c>
    </row>
    <row r="40" spans="1:7" ht="15.5" thickBot="1"/>
    <row r="41" spans="1:7" ht="15.5" thickBot="1">
      <c r="A41" s="395"/>
      <c r="B41" s="396" t="s">
        <v>334</v>
      </c>
      <c r="C41" s="396" t="s">
        <v>335</v>
      </c>
      <c r="D41" s="396" t="s">
        <v>336</v>
      </c>
    </row>
    <row r="42" spans="1:7" ht="15.5" thickBot="1">
      <c r="A42" s="397" t="s">
        <v>375</v>
      </c>
      <c r="B42" s="451" t="e">
        <f>-'IS '!#REF!/1000</f>
        <v>#REF!</v>
      </c>
      <c r="C42" s="451">
        <f>-'IS '!F8/1000</f>
        <v>-1289.4549999999999</v>
      </c>
      <c r="D42" s="451">
        <f>-'IS '!I8/1000</f>
        <v>-1493.4549999999999</v>
      </c>
    </row>
    <row r="43" spans="1:7" ht="15.5" thickBot="1">
      <c r="A43" s="398" t="s">
        <v>377</v>
      </c>
      <c r="B43" s="427" t="e">
        <f>B42/B$4</f>
        <v>#REF!</v>
      </c>
      <c r="C43" s="427">
        <f>C42/C$4</f>
        <v>-9.4224621946590051E-2</v>
      </c>
      <c r="D43" s="427">
        <f>D42/D$4</f>
        <v>-8.3484986923458987E-2</v>
      </c>
    </row>
    <row r="44" spans="1:7" ht="15.5" thickBot="1"/>
    <row r="45" spans="1:7" ht="15.5" thickBot="1">
      <c r="A45" s="395"/>
      <c r="B45" s="396" t="s">
        <v>334</v>
      </c>
      <c r="C45" s="396" t="s">
        <v>335</v>
      </c>
      <c r="D45" s="396" t="s">
        <v>336</v>
      </c>
    </row>
    <row r="46" spans="1:7" ht="15.5" thickBot="1">
      <c r="A46" s="397" t="s">
        <v>303</v>
      </c>
      <c r="B46" s="451" t="e">
        <f>-'IS '!#REF!/1000</f>
        <v>#REF!</v>
      </c>
      <c r="C46" s="451">
        <f>-'IS '!F12/1000</f>
        <v>598.87900000000002</v>
      </c>
      <c r="D46" s="451">
        <f>-'IS '!I12/1000</f>
        <v>799.97900000000004</v>
      </c>
    </row>
    <row r="47" spans="1:7" ht="15.5" thickBot="1">
      <c r="A47" s="398" t="s">
        <v>383</v>
      </c>
      <c r="B47" s="427" t="e">
        <f>B46/B8</f>
        <v>#REF!</v>
      </c>
      <c r="C47" s="427" t="e">
        <f>C46/C8</f>
        <v>#REF!</v>
      </c>
      <c r="D47" s="427" t="e">
        <f>D46/D8</f>
        <v>#REF!</v>
      </c>
    </row>
    <row r="48" spans="1:7" ht="15.5" thickBot="1">
      <c r="A48" s="398" t="s">
        <v>384</v>
      </c>
      <c r="B48" s="427" t="e">
        <f>B46/B4</f>
        <v>#REF!</v>
      </c>
      <c r="C48" s="427">
        <f>C46/C4</f>
        <v>4.3762013693189689E-2</v>
      </c>
      <c r="D48" s="427">
        <f>D46/D4</f>
        <v>4.4719282706236076E-2</v>
      </c>
    </row>
    <row r="49" spans="1:4" ht="15.5" thickBot="1"/>
    <row r="50" spans="1:4" ht="15.5" thickBot="1">
      <c r="A50" s="395"/>
      <c r="B50" s="396" t="s">
        <v>334</v>
      </c>
      <c r="C50" s="396" t="s">
        <v>335</v>
      </c>
      <c r="D50" s="396" t="s">
        <v>336</v>
      </c>
    </row>
    <row r="51" spans="1:4" ht="28.5" thickBot="1">
      <c r="A51" s="397" t="s">
        <v>304</v>
      </c>
      <c r="B51" s="451" t="e">
        <f>-'IS '!#REF!/1000</f>
        <v>#REF!</v>
      </c>
      <c r="C51" s="451">
        <f>-'IS '!F9/1000</f>
        <v>-62.999000000000002</v>
      </c>
      <c r="D51" s="451">
        <f>-'IS '!I9/1000</f>
        <v>-72.998999999999995</v>
      </c>
    </row>
    <row r="52" spans="1:4" ht="15.5" thickBot="1">
      <c r="A52" s="398" t="s">
        <v>377</v>
      </c>
      <c r="B52" s="427" t="e">
        <f>B51/B$4</f>
        <v>#REF!</v>
      </c>
      <c r="C52" s="427">
        <f>C51/C$4</f>
        <v>-4.6035394472961266E-3</v>
      </c>
      <c r="D52" s="427">
        <f>D51/D$4</f>
        <v>-4.0806857658420119E-3</v>
      </c>
    </row>
    <row r="53" spans="1:4" ht="15.5" thickBot="1">
      <c r="A53" s="397" t="s">
        <v>378</v>
      </c>
      <c r="B53" s="451" t="e">
        <f>#REF!/1000</f>
        <v>#REF!</v>
      </c>
      <c r="C53" s="451" t="e">
        <f>#REF!/1000</f>
        <v>#REF!</v>
      </c>
      <c r="D53" s="451" t="e">
        <f>#REF!/1000</f>
        <v>#REF!</v>
      </c>
    </row>
    <row r="54" spans="1:4" ht="15.5" thickBot="1">
      <c r="A54" s="398" t="s">
        <v>377</v>
      </c>
      <c r="B54" s="427" t="e">
        <f>B53/B$4</f>
        <v>#REF!</v>
      </c>
      <c r="C54" s="427" t="e">
        <f>C53/C$4</f>
        <v>#REF!</v>
      </c>
      <c r="D54" s="427" t="e">
        <f>D53/D$4</f>
        <v>#REF!</v>
      </c>
    </row>
    <row r="55" spans="1:4" ht="15.5" thickBot="1">
      <c r="A55" s="437" t="s">
        <v>379</v>
      </c>
      <c r="B55" s="452" t="e">
        <f>B51+B53</f>
        <v>#REF!</v>
      </c>
      <c r="C55" s="452" t="e">
        <f>C51+C53</f>
        <v>#REF!</v>
      </c>
      <c r="D55" s="452" t="e">
        <f>D51+D53</f>
        <v>#REF!</v>
      </c>
    </row>
    <row r="56" spans="1:4" ht="15.5" thickBot="1">
      <c r="A56" s="438" t="s">
        <v>380</v>
      </c>
      <c r="B56" s="427" t="e">
        <f>B55/B$4</f>
        <v>#REF!</v>
      </c>
      <c r="C56" s="427" t="e">
        <f>C55/C$4</f>
        <v>#REF!</v>
      </c>
      <c r="D56" s="427" t="e">
        <f>D55/D$4</f>
        <v>#REF!</v>
      </c>
    </row>
    <row r="57" spans="1:4" ht="15.5" thickBot="1"/>
    <row r="58" spans="1:4" ht="15.5" thickBot="1">
      <c r="A58" s="395"/>
      <c r="B58" s="396" t="s">
        <v>334</v>
      </c>
      <c r="C58" s="396" t="s">
        <v>335</v>
      </c>
      <c r="D58" s="396" t="s">
        <v>336</v>
      </c>
    </row>
    <row r="59" spans="1:4" ht="15.5" thickBot="1">
      <c r="A59" s="397" t="s">
        <v>390</v>
      </c>
      <c r="B59" s="451" t="e">
        <f>-'IS '!#REF!/1000</f>
        <v>#REF!</v>
      </c>
      <c r="C59" s="451">
        <f>-'IS '!F10/1000</f>
        <v>18.010999999999999</v>
      </c>
      <c r="D59" s="451">
        <f>-'IS '!I10/1000</f>
        <v>17.010999999999999</v>
      </c>
    </row>
    <row r="60" spans="1:4" ht="15.5" thickBot="1">
      <c r="A60" s="398" t="s">
        <v>377</v>
      </c>
      <c r="B60" s="427" t="e">
        <f>B59/B$4</f>
        <v>#REF!</v>
      </c>
      <c r="C60" s="427">
        <f>C59/C$4</f>
        <v>1.316121668363792E-3</v>
      </c>
      <c r="D60" s="427">
        <f>D59/D$4</f>
        <v>9.509246094157245E-4</v>
      </c>
    </row>
    <row r="61" spans="1:4" ht="15.5" thickBot="1">
      <c r="A61" s="397" t="s">
        <v>389</v>
      </c>
      <c r="B61" s="451" t="e">
        <f>SUM(#REF!,#REF!)/1000</f>
        <v>#REF!</v>
      </c>
      <c r="C61" s="451" t="e">
        <f>SUM(#REF!,#REF!)/1000</f>
        <v>#REF!</v>
      </c>
      <c r="D61" s="451" t="e">
        <f>SUM(#REF!,#REF!)/1000</f>
        <v>#REF!</v>
      </c>
    </row>
    <row r="62" spans="1:4" ht="15.5" thickBot="1">
      <c r="A62" s="398" t="s">
        <v>377</v>
      </c>
      <c r="B62" s="427" t="e">
        <f>B61/B$4</f>
        <v>#REF!</v>
      </c>
      <c r="C62" s="427" t="e">
        <f>C61/C$4</f>
        <v>#REF!</v>
      </c>
      <c r="D62" s="427" t="e">
        <f>D61/D$4</f>
        <v>#REF!</v>
      </c>
    </row>
    <row r="63" spans="1:4" ht="15.5" thickBot="1">
      <c r="A63" s="437" t="s">
        <v>379</v>
      </c>
      <c r="B63" s="452" t="e">
        <f>B59+B61</f>
        <v>#REF!</v>
      </c>
      <c r="C63" s="452" t="e">
        <f>C59+C61</f>
        <v>#REF!</v>
      </c>
      <c r="D63" s="452" t="e">
        <f>D59+D61</f>
        <v>#REF!</v>
      </c>
    </row>
    <row r="64" spans="1:4" ht="15.5" thickBot="1">
      <c r="A64" s="438" t="s">
        <v>380</v>
      </c>
      <c r="B64" s="427" t="e">
        <f>B63/B$4</f>
        <v>#REF!</v>
      </c>
      <c r="C64" s="427" t="e">
        <f>C63/C$4</f>
        <v>#REF!</v>
      </c>
      <c r="D64" s="427" t="e">
        <f>D63/D$4</f>
        <v>#REF!</v>
      </c>
    </row>
    <row r="65" spans="1:11" ht="15.5" thickBot="1"/>
    <row r="66" spans="1:11" ht="15.5" thickBot="1">
      <c r="A66" s="505" t="s">
        <v>366</v>
      </c>
      <c r="B66" s="503" t="s">
        <v>334</v>
      </c>
      <c r="C66" s="504"/>
      <c r="D66" s="503" t="s">
        <v>335</v>
      </c>
      <c r="E66" s="504"/>
      <c r="F66" s="503" t="s">
        <v>336</v>
      </c>
      <c r="G66" s="504"/>
    </row>
    <row r="67" spans="1:11" ht="15.5" thickBot="1">
      <c r="A67" s="506"/>
      <c r="B67" s="449" t="s">
        <v>308</v>
      </c>
      <c r="C67" s="450" t="s">
        <v>324</v>
      </c>
      <c r="D67" s="449" t="s">
        <v>308</v>
      </c>
      <c r="E67" s="450" t="s">
        <v>324</v>
      </c>
      <c r="F67" s="449" t="s">
        <v>308</v>
      </c>
      <c r="G67" s="450" t="s">
        <v>324</v>
      </c>
    </row>
    <row r="68" spans="1:11" ht="15.5" thickBot="1">
      <c r="A68" s="397" t="s">
        <v>323</v>
      </c>
      <c r="B68" s="454" t="e">
        <f>#REF!/10^6</f>
        <v>#REF!</v>
      </c>
      <c r="C68" s="412" t="e">
        <f>#REF!</f>
        <v>#REF!</v>
      </c>
      <c r="D68" s="454" t="e">
        <f>#REF!/10^6</f>
        <v>#REF!</v>
      </c>
      <c r="E68" s="412" t="e">
        <f>#REF!</f>
        <v>#REF!</v>
      </c>
      <c r="F68" s="454" t="e">
        <f>#REF!/10^6</f>
        <v>#REF!</v>
      </c>
      <c r="G68" s="412" t="e">
        <f>#REF!</f>
        <v>#REF!</v>
      </c>
    </row>
    <row r="69" spans="1:11" ht="15.5" thickBot="1">
      <c r="A69" s="397" t="s">
        <v>325</v>
      </c>
      <c r="B69" s="454" t="e">
        <f>#REF!/10^6</f>
        <v>#REF!</v>
      </c>
      <c r="C69" s="412" t="e">
        <f>#REF!</f>
        <v>#REF!</v>
      </c>
      <c r="D69" s="454" t="e">
        <f>#REF!/10^6</f>
        <v>#REF!</v>
      </c>
      <c r="E69" s="412" t="e">
        <f>#REF!</f>
        <v>#REF!</v>
      </c>
      <c r="F69" s="454" t="e">
        <f>#REF!/10^6</f>
        <v>#REF!</v>
      </c>
      <c r="G69" s="412" t="e">
        <f>#REF!</f>
        <v>#REF!</v>
      </c>
    </row>
    <row r="70" spans="1:11" ht="15.5" thickBot="1">
      <c r="A70" s="405" t="s">
        <v>367</v>
      </c>
      <c r="B70" s="455" t="e">
        <f>SUM(B68:B69)</f>
        <v>#REF!</v>
      </c>
      <c r="C70" s="448" t="e">
        <f>#REF!</f>
        <v>#REF!</v>
      </c>
      <c r="D70" s="455" t="e">
        <f>SUM(D68:D69)</f>
        <v>#REF!</v>
      </c>
      <c r="E70" s="448" t="e">
        <f>#REF!</f>
        <v>#REF!</v>
      </c>
      <c r="F70" s="455" t="e">
        <f>SUM(F68:F69)</f>
        <v>#REF!</v>
      </c>
      <c r="G70" s="448" t="e">
        <f>#REF!</f>
        <v>#REF!</v>
      </c>
      <c r="J70" s="90" t="e">
        <f>D70/B70-1</f>
        <v>#REF!</v>
      </c>
      <c r="K70" s="90" t="e">
        <f>F70/D70-1</f>
        <v>#REF!</v>
      </c>
    </row>
    <row r="71" spans="1:11" ht="15.5" thickBot="1"/>
    <row r="72" spans="1:11" ht="15.5" thickBot="1">
      <c r="A72" s="395" t="s">
        <v>368</v>
      </c>
      <c r="B72" s="396" t="s">
        <v>334</v>
      </c>
      <c r="C72" s="396" t="s">
        <v>335</v>
      </c>
      <c r="D72" s="396" t="s">
        <v>336</v>
      </c>
    </row>
    <row r="73" spans="1:11" ht="15.5" thickBot="1">
      <c r="A73" s="397" t="s">
        <v>369</v>
      </c>
      <c r="B73" s="451" t="e">
        <f>'IS '!#REF!/1000</f>
        <v>#REF!</v>
      </c>
      <c r="C73" s="456">
        <f>'IS '!F20/1000</f>
        <v>230.45599999999999</v>
      </c>
      <c r="D73" s="456">
        <f>'IS '!I20/1000</f>
        <v>152.60599999999999</v>
      </c>
    </row>
    <row r="74" spans="1:11" ht="15.5" thickBot="1">
      <c r="A74" s="398" t="s">
        <v>338</v>
      </c>
      <c r="B74" s="425" t="s">
        <v>339</v>
      </c>
      <c r="C74" s="429" t="e">
        <f>C73/B73-1</f>
        <v>#REF!</v>
      </c>
      <c r="D74" s="429">
        <f>D73/C73-1</f>
        <v>-0.33780851876280071</v>
      </c>
    </row>
    <row r="75" spans="1:11" ht="15.5" thickBot="1">
      <c r="A75" s="397" t="s">
        <v>370</v>
      </c>
      <c r="B75" s="428" t="e">
        <f>B73/B4</f>
        <v>#REF!</v>
      </c>
      <c r="C75" s="428">
        <f>C73/C4</f>
        <v>1.68401607464575E-2</v>
      </c>
      <c r="D75" s="428">
        <f>D73/D4</f>
        <v>8.5307625033505408E-3</v>
      </c>
    </row>
    <row r="76" spans="1:11" ht="15.5" thickBot="1"/>
    <row r="77" spans="1:11" ht="15.5" thickBot="1">
      <c r="A77" s="395"/>
      <c r="B77" s="396" t="s">
        <v>334</v>
      </c>
      <c r="C77" s="396" t="s">
        <v>335</v>
      </c>
      <c r="D77" s="396" t="s">
        <v>336</v>
      </c>
    </row>
    <row r="78" spans="1:11" ht="16.5" thickBot="1">
      <c r="A78" s="465" t="s">
        <v>391</v>
      </c>
      <c r="B78" s="426" t="e">
        <f>-#REF!/#REF!</f>
        <v>#REF!</v>
      </c>
      <c r="C78" s="426" t="e">
        <f>-#REF!/#REF!</f>
        <v>#REF!</v>
      </c>
      <c r="D78" s="426" t="e">
        <f>-#REF!/#REF!</f>
        <v>#REF!</v>
      </c>
    </row>
    <row r="80" spans="1:11" ht="15.5" thickBot="1"/>
    <row r="81" spans="1:4" ht="15.5" thickBot="1">
      <c r="A81" s="457"/>
      <c r="B81" s="396" t="s">
        <v>334</v>
      </c>
      <c r="C81" s="396" t="s">
        <v>335</v>
      </c>
      <c r="D81" s="396" t="s">
        <v>336</v>
      </c>
    </row>
    <row r="82" spans="1:4" ht="15.5" thickBot="1">
      <c r="A82" s="461" t="s">
        <v>326</v>
      </c>
      <c r="B82" s="469" t="e">
        <f>#REF!</f>
        <v>#REF!</v>
      </c>
      <c r="C82" s="469" t="e">
        <f>#REF!</f>
        <v>#REF!</v>
      </c>
      <c r="D82" s="469" t="e">
        <f>#REF!</f>
        <v>#REF!</v>
      </c>
    </row>
    <row r="83" spans="1:4" ht="15.5" thickBot="1">
      <c r="A83" s="461" t="s">
        <v>327</v>
      </c>
      <c r="B83" s="469" t="e">
        <f>#REF!</f>
        <v>#REF!</v>
      </c>
      <c r="C83" s="469" t="e">
        <f>#REF!</f>
        <v>#REF!</v>
      </c>
      <c r="D83" s="469" t="e">
        <f>#REF!</f>
        <v>#REF!</v>
      </c>
    </row>
    <row r="84" spans="1:4" ht="15.5" thickBot="1">
      <c r="A84" s="461" t="s">
        <v>363</v>
      </c>
      <c r="B84" s="469" t="e">
        <f>#REF!</f>
        <v>#REF!</v>
      </c>
      <c r="C84" s="469" t="e">
        <f>#REF!</f>
        <v>#REF!</v>
      </c>
      <c r="D84" s="469" t="e">
        <f>#REF!</f>
        <v>#REF!</v>
      </c>
    </row>
    <row r="85" spans="1:4" ht="15.5" thickBot="1">
      <c r="A85" s="461" t="s">
        <v>287</v>
      </c>
      <c r="B85" s="90" t="e">
        <f>#REF!</f>
        <v>#REF!</v>
      </c>
      <c r="C85" s="90" t="e">
        <f>#REF!</f>
        <v>#REF!</v>
      </c>
      <c r="D85" s="90" t="e">
        <f>#REF!</f>
        <v>#REF!</v>
      </c>
    </row>
    <row r="86" spans="1:4" ht="15.5" thickBot="1">
      <c r="A86" s="457"/>
      <c r="B86" s="396" t="s">
        <v>334</v>
      </c>
      <c r="C86" s="396" t="s">
        <v>335</v>
      </c>
      <c r="D86" s="396" t="s">
        <v>336</v>
      </c>
    </row>
    <row r="87" spans="1:4" ht="16.5" thickTop="1" thickBot="1">
      <c r="A87" s="468" t="s">
        <v>329</v>
      </c>
      <c r="B87" s="428" t="e">
        <f>#REF!</f>
        <v>#REF!</v>
      </c>
      <c r="C87" s="428" t="e">
        <f>#REF!</f>
        <v>#REF!</v>
      </c>
      <c r="D87" s="428" t="e">
        <f>#REF!</f>
        <v>#REF!</v>
      </c>
    </row>
    <row r="88" spans="1:4" ht="16" thickBot="1">
      <c r="A88" s="467" t="s">
        <v>327</v>
      </c>
      <c r="B88" s="428" t="e">
        <f>#REF!</f>
        <v>#REF!</v>
      </c>
      <c r="C88" s="428" t="e">
        <f>#REF!</f>
        <v>#REF!</v>
      </c>
      <c r="D88" s="428" t="e">
        <f>#REF!</f>
        <v>#REF!</v>
      </c>
    </row>
    <row r="89" spans="1:4" ht="16" thickBot="1">
      <c r="A89" s="467" t="s">
        <v>326</v>
      </c>
      <c r="B89" s="428" t="e">
        <f>#REF!</f>
        <v>#REF!</v>
      </c>
      <c r="C89" s="428" t="e">
        <f>#REF!</f>
        <v>#REF!</v>
      </c>
      <c r="D89" s="428" t="e">
        <f>#REF!</f>
        <v>#REF!</v>
      </c>
    </row>
    <row r="90" spans="1:4" ht="16" thickBot="1">
      <c r="A90" s="467" t="s">
        <v>330</v>
      </c>
      <c r="B90" s="428" t="e">
        <f>#REF!</f>
        <v>#REF!</v>
      </c>
      <c r="C90" s="428" t="e">
        <f>#REF!</f>
        <v>#REF!</v>
      </c>
      <c r="D90" s="428" t="e">
        <f>#REF!</f>
        <v>#REF!</v>
      </c>
    </row>
    <row r="91" spans="1:4" ht="16" thickBot="1">
      <c r="A91" s="467" t="s">
        <v>331</v>
      </c>
      <c r="B91" s="428" t="e">
        <f>#REF!</f>
        <v>#REF!</v>
      </c>
      <c r="C91" s="428">
        <v>-1.2E-2</v>
      </c>
      <c r="D91" s="428" t="e">
        <f>#REF!</f>
        <v>#REF!</v>
      </c>
    </row>
    <row r="92" spans="1:4" ht="15.5">
      <c r="A92" s="467" t="s">
        <v>395</v>
      </c>
      <c r="B92" t="e">
        <f>#REF!</f>
        <v>#REF!</v>
      </c>
      <c r="C92" t="e">
        <f>#REF!</f>
        <v>#REF!</v>
      </c>
      <c r="D92" t="e">
        <f>#REF!</f>
        <v>#REF!</v>
      </c>
    </row>
  </sheetData>
  <mergeCells count="8">
    <mergeCell ref="D12:E12"/>
    <mergeCell ref="F12:G12"/>
    <mergeCell ref="A66:A67"/>
    <mergeCell ref="B66:C66"/>
    <mergeCell ref="D66:E66"/>
    <mergeCell ref="F66:G66"/>
    <mergeCell ref="A12:A13"/>
    <mergeCell ref="B12:C12"/>
  </mergeCells>
  <phoneticPr fontId="20"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U33"/>
  <sheetViews>
    <sheetView showGridLines="0" topLeftCell="B1" zoomScale="85" zoomScaleNormal="85" workbookViewId="0">
      <selection activeCell="F9" sqref="F9"/>
    </sheetView>
  </sheetViews>
  <sheetFormatPr defaultColWidth="8" defaultRowHeight="15" outlineLevelCol="1"/>
  <cols>
    <col min="1" max="1" width="2.5" customWidth="1"/>
    <col min="2" max="2" width="32.33203125" style="83" bestFit="1" customWidth="1"/>
    <col min="3" max="3" width="57" hidden="1" customWidth="1" outlineLevel="1"/>
    <col min="4" max="4" width="11.83203125" customWidth="1" collapsed="1"/>
    <col min="5" max="6" width="14.33203125" customWidth="1"/>
    <col min="7" max="7" width="14.33203125" customWidth="1" outlineLevel="1"/>
    <col min="8" max="8" width="1.4140625" customWidth="1"/>
    <col min="9" max="9" width="13.83203125" customWidth="1"/>
    <col min="10" max="10" width="14.83203125" customWidth="1"/>
    <col min="11" max="11" width="2.83203125" hidden="1" customWidth="1" outlineLevel="1"/>
    <col min="12" max="12" width="13.83203125" hidden="1" customWidth="1" outlineLevel="1"/>
    <col min="13" max="13" width="14.83203125" hidden="1" customWidth="1" outlineLevel="1"/>
    <col min="14" max="14" width="8" collapsed="1"/>
  </cols>
  <sheetData>
    <row r="1" spans="2:15" s="108" customFormat="1" ht="14">
      <c r="B1" s="109"/>
    </row>
    <row r="2" spans="2:15" s="3" customFormat="1" ht="20">
      <c r="B2" s="31" t="e">
        <f>#REF!</f>
        <v>#REF!</v>
      </c>
      <c r="C2" s="32"/>
      <c r="D2" s="32"/>
      <c r="E2" s="32"/>
      <c r="F2" s="32"/>
      <c r="G2" s="32"/>
      <c r="H2" s="32"/>
      <c r="I2" s="32"/>
      <c r="J2" s="32"/>
      <c r="K2" s="32"/>
      <c r="L2" s="32"/>
      <c r="M2" s="32"/>
      <c r="N2" s="32"/>
    </row>
    <row r="3" spans="2:15" s="80" customFormat="1" ht="11.5" customHeight="1">
      <c r="B3" s="81" t="s">
        <v>159</v>
      </c>
      <c r="O3" s="80" t="s">
        <v>117</v>
      </c>
    </row>
    <row r="4" spans="2:15" s="9" customFormat="1" ht="16">
      <c r="B4" s="4" t="s">
        <v>40</v>
      </c>
      <c r="C4" s="4"/>
      <c r="D4" s="4"/>
      <c r="E4" s="5" t="s">
        <v>40</v>
      </c>
      <c r="F4" s="33"/>
      <c r="G4" s="33"/>
      <c r="H4" s="33"/>
      <c r="I4" s="33"/>
      <c r="J4" s="33"/>
      <c r="K4" s="33"/>
      <c r="L4" s="33"/>
      <c r="M4" s="33"/>
      <c r="N4" s="6"/>
    </row>
    <row r="5" spans="2:15" s="77" customFormat="1" ht="16">
      <c r="B5" s="4" t="s">
        <v>118</v>
      </c>
      <c r="C5" s="74"/>
      <c r="D5" s="74"/>
      <c r="E5" s="33" t="s">
        <v>49</v>
      </c>
      <c r="F5" s="33"/>
      <c r="G5" s="33"/>
      <c r="H5" s="76"/>
      <c r="I5" s="33" t="s">
        <v>256</v>
      </c>
      <c r="J5" s="33"/>
      <c r="K5" s="76"/>
      <c r="L5" s="33" t="s">
        <v>275</v>
      </c>
      <c r="M5" s="33"/>
      <c r="N5" s="76"/>
    </row>
    <row r="6" spans="2:15" s="9" customFormat="1" ht="16">
      <c r="B6" s="4" t="s">
        <v>40</v>
      </c>
      <c r="C6" s="4"/>
      <c r="D6" s="4"/>
      <c r="E6" s="71" t="s">
        <v>44</v>
      </c>
      <c r="F6" s="71" t="s">
        <v>113</v>
      </c>
      <c r="G6" s="71" t="s">
        <v>158</v>
      </c>
      <c r="H6" s="76" t="s">
        <v>40</v>
      </c>
      <c r="I6" s="71" t="s">
        <v>113</v>
      </c>
      <c r="J6" s="71" t="s">
        <v>158</v>
      </c>
      <c r="K6" s="76" t="s">
        <v>40</v>
      </c>
      <c r="L6" s="71">
        <v>2021</v>
      </c>
      <c r="M6" s="71">
        <v>2022</v>
      </c>
      <c r="N6" s="6" t="s">
        <v>40</v>
      </c>
    </row>
    <row r="7" spans="2:15">
      <c r="B7" s="84" t="s">
        <v>119</v>
      </c>
      <c r="C7" s="86"/>
      <c r="D7" s="86"/>
      <c r="E7" s="85"/>
      <c r="F7" s="85"/>
      <c r="G7" s="85"/>
    </row>
    <row r="8" spans="2:15">
      <c r="B8" s="86" t="s">
        <v>120</v>
      </c>
      <c r="C8" s="86"/>
      <c r="D8" s="86"/>
      <c r="E8" s="85"/>
      <c r="F8" s="85"/>
      <c r="G8" s="85"/>
    </row>
    <row r="9" spans="2:15">
      <c r="B9" s="87" t="s">
        <v>121</v>
      </c>
      <c r="C9" s="86"/>
      <c r="D9" s="86"/>
      <c r="E9" s="88" t="s">
        <v>122</v>
      </c>
      <c r="F9" s="235" t="e">
        <f>'IS '!#REF!</f>
        <v>#REF!</v>
      </c>
      <c r="G9" s="235" t="e">
        <f>'IS '!#REF!</f>
        <v>#REF!</v>
      </c>
      <c r="H9" s="235"/>
      <c r="I9" s="88"/>
      <c r="J9" s="235" t="e">
        <f>'IS '!#REF!</f>
        <v>#REF!</v>
      </c>
      <c r="K9" s="90"/>
      <c r="L9" s="88"/>
      <c r="M9" s="235"/>
    </row>
    <row r="10" spans="2:15">
      <c r="B10" s="87" t="s">
        <v>123</v>
      </c>
      <c r="C10" s="86"/>
      <c r="D10" s="86"/>
      <c r="E10" s="88" t="s">
        <v>122</v>
      </c>
      <c r="F10" s="235" t="e">
        <f>'IS '!#REF!</f>
        <v>#REF!</v>
      </c>
      <c r="G10" s="235" t="e">
        <f>'IS '!#REF!</f>
        <v>#REF!</v>
      </c>
      <c r="H10" s="90"/>
      <c r="I10" s="88"/>
      <c r="J10" s="235" t="e">
        <f>'IS '!#REF!</f>
        <v>#REF!</v>
      </c>
      <c r="K10" s="90"/>
      <c r="L10" s="88"/>
      <c r="M10" s="88"/>
    </row>
    <row r="11" spans="2:15">
      <c r="B11" s="86" t="s">
        <v>124</v>
      </c>
      <c r="C11" s="86"/>
      <c r="D11" s="86"/>
      <c r="E11" s="92"/>
      <c r="F11" s="235"/>
      <c r="G11" s="235"/>
      <c r="H11" s="90"/>
      <c r="I11" s="92"/>
      <c r="J11" s="235"/>
      <c r="K11" s="90"/>
      <c r="M11" s="235"/>
    </row>
    <row r="12" spans="2:15">
      <c r="B12" s="87" t="s">
        <v>125</v>
      </c>
      <c r="C12" s="86" t="s">
        <v>126</v>
      </c>
      <c r="D12" s="86"/>
      <c r="E12" s="93" t="e">
        <f>'IS '!#REF!</f>
        <v>#REF!</v>
      </c>
      <c r="F12" s="235">
        <f>'IS '!G7</f>
        <v>-0.90577537805340991</v>
      </c>
      <c r="G12" s="235">
        <f>'IS '!J7</f>
        <v>-0.91651501307654104</v>
      </c>
      <c r="H12" s="91"/>
      <c r="I12" s="93"/>
      <c r="J12" s="235"/>
      <c r="K12" s="91"/>
      <c r="L12" s="89"/>
      <c r="M12" s="235"/>
    </row>
    <row r="13" spans="2:15">
      <c r="B13" s="82" t="s">
        <v>127</v>
      </c>
      <c r="C13" s="86" t="s">
        <v>128</v>
      </c>
      <c r="D13" s="86"/>
      <c r="E13" s="93" t="e">
        <f>'IS '!#REF!</f>
        <v>#REF!</v>
      </c>
      <c r="F13" s="93" t="e">
        <f>'IS '!#REF!</f>
        <v>#REF!</v>
      </c>
      <c r="G13" s="93" t="e">
        <f>'IS '!#REF!</f>
        <v>#REF!</v>
      </c>
      <c r="H13" s="94"/>
      <c r="I13" s="93"/>
      <c r="J13" s="93"/>
      <c r="K13" s="94"/>
      <c r="L13" s="235"/>
    </row>
    <row r="14" spans="2:15">
      <c r="B14" s="87" t="s">
        <v>129</v>
      </c>
      <c r="C14" s="86" t="s">
        <v>130</v>
      </c>
      <c r="D14" s="86"/>
      <c r="E14" s="93" t="e">
        <f>'IS '!#REF!</f>
        <v>#REF!</v>
      </c>
      <c r="F14" s="235">
        <f>'IS '!G20</f>
        <v>1.6840160746457503E-2</v>
      </c>
      <c r="G14" s="235">
        <f>'IS '!J20</f>
        <v>8.5307625033505408E-3</v>
      </c>
      <c r="H14" s="94"/>
      <c r="I14" s="93"/>
      <c r="J14" s="235"/>
      <c r="K14" s="94"/>
      <c r="L14" s="93"/>
      <c r="M14" s="235"/>
    </row>
    <row r="15" spans="2:15">
      <c r="B15" s="86" t="s">
        <v>131</v>
      </c>
      <c r="C15" s="86"/>
      <c r="D15" s="86"/>
      <c r="E15" s="93"/>
      <c r="F15" s="235"/>
      <c r="G15" s="235"/>
      <c r="H15" s="94"/>
      <c r="I15" s="93"/>
      <c r="J15" s="235"/>
      <c r="K15" s="94"/>
      <c r="L15" s="91"/>
      <c r="M15" s="235"/>
    </row>
    <row r="16" spans="2:15">
      <c r="B16" s="87" t="s">
        <v>132</v>
      </c>
      <c r="C16" s="86" t="s">
        <v>133</v>
      </c>
      <c r="D16" s="86"/>
      <c r="E16" s="93" t="e">
        <f>#REF!</f>
        <v>#REF!</v>
      </c>
      <c r="F16" s="235" t="e">
        <f>#REF!</f>
        <v>#REF!</v>
      </c>
      <c r="G16" s="235" t="e">
        <f>#REF!</f>
        <v>#REF!</v>
      </c>
      <c r="H16" s="94"/>
      <c r="I16" s="93"/>
      <c r="J16" s="235"/>
      <c r="K16" s="94"/>
      <c r="L16" s="93"/>
      <c r="M16" s="235"/>
    </row>
    <row r="17" spans="2:21">
      <c r="B17" s="87" t="s">
        <v>134</v>
      </c>
      <c r="C17" s="86" t="s">
        <v>135</v>
      </c>
      <c r="D17" s="86"/>
      <c r="E17" s="93" t="e">
        <f>#REF!</f>
        <v>#REF!</v>
      </c>
      <c r="F17" s="235" t="e">
        <f>#REF!</f>
        <v>#REF!</v>
      </c>
      <c r="G17" s="235" t="e">
        <f>#REF!</f>
        <v>#REF!</v>
      </c>
      <c r="H17" s="94"/>
      <c r="I17" s="93"/>
      <c r="J17" s="235"/>
      <c r="K17" s="94"/>
      <c r="L17" s="93"/>
      <c r="M17" s="235"/>
    </row>
    <row r="18" spans="2:21">
      <c r="B18" s="95"/>
      <c r="C18" s="86"/>
      <c r="D18" s="86"/>
      <c r="E18" s="96"/>
      <c r="F18" s="96"/>
      <c r="G18" s="96"/>
      <c r="H18" s="94"/>
      <c r="I18" s="96"/>
      <c r="J18" s="96"/>
      <c r="K18" s="94"/>
      <c r="L18" s="97"/>
    </row>
    <row r="19" spans="2:21">
      <c r="B19" s="84" t="s">
        <v>136</v>
      </c>
      <c r="C19" s="86"/>
      <c r="D19" s="86"/>
      <c r="E19" s="96"/>
      <c r="F19" s="96"/>
      <c r="G19" s="96"/>
      <c r="H19" s="94"/>
      <c r="I19" s="96"/>
      <c r="J19" s="96"/>
      <c r="K19" s="94"/>
      <c r="L19" s="97"/>
    </row>
    <row r="20" spans="2:21">
      <c r="B20" s="86" t="s">
        <v>137</v>
      </c>
      <c r="C20" s="86"/>
      <c r="D20" s="86"/>
      <c r="E20" s="96"/>
      <c r="F20" s="96"/>
      <c r="G20" s="96"/>
      <c r="H20" s="94"/>
      <c r="I20" s="96"/>
      <c r="J20" s="96"/>
      <c r="K20" s="94"/>
      <c r="L20" s="97"/>
      <c r="P20" s="93"/>
      <c r="Q20" s="93"/>
      <c r="R20" s="93"/>
      <c r="S20" s="105"/>
      <c r="T20" s="93"/>
      <c r="U20" s="93"/>
    </row>
    <row r="21" spans="2:21" ht="15.5">
      <c r="B21" s="87" t="s">
        <v>138</v>
      </c>
      <c r="C21" s="86" t="s">
        <v>139</v>
      </c>
      <c r="D21" s="86"/>
      <c r="E21" s="98" t="e">
        <f>#REF!</f>
        <v>#REF!</v>
      </c>
      <c r="F21" s="98" t="e">
        <f>#REF!</f>
        <v>#REF!</v>
      </c>
      <c r="G21" s="98" t="e">
        <f>#REF!</f>
        <v>#REF!</v>
      </c>
      <c r="H21" s="99"/>
      <c r="I21" s="98"/>
      <c r="J21" s="98"/>
      <c r="K21" s="99"/>
      <c r="L21" s="93"/>
      <c r="M21" s="98"/>
    </row>
    <row r="22" spans="2:21" ht="15.5">
      <c r="B22" s="87" t="s">
        <v>140</v>
      </c>
      <c r="C22" s="86" t="s">
        <v>141</v>
      </c>
      <c r="D22" s="86"/>
      <c r="E22" s="98" t="e">
        <f>#REF!</f>
        <v>#REF!</v>
      </c>
      <c r="F22" s="98" t="e">
        <f>#REF!</f>
        <v>#REF!</v>
      </c>
      <c r="G22" s="98" t="e">
        <f>#REF!</f>
        <v>#REF!</v>
      </c>
      <c r="H22" s="99"/>
      <c r="I22" s="98"/>
      <c r="J22" s="98"/>
      <c r="K22" s="99"/>
      <c r="L22" s="93"/>
      <c r="M22" s="98"/>
    </row>
    <row r="23" spans="2:21">
      <c r="B23" s="86" t="s">
        <v>142</v>
      </c>
      <c r="E23" s="96"/>
      <c r="F23" s="96"/>
      <c r="G23" s="96"/>
      <c r="H23" s="94"/>
      <c r="I23" s="96"/>
      <c r="J23" s="96"/>
      <c r="K23" s="94"/>
    </row>
    <row r="24" spans="2:21" ht="23">
      <c r="B24" s="87" t="s">
        <v>143</v>
      </c>
      <c r="C24" s="86" t="s">
        <v>144</v>
      </c>
      <c r="D24" s="86"/>
      <c r="E24" s="101" t="e">
        <f>#REF!</f>
        <v>#REF!</v>
      </c>
      <c r="F24" s="101" t="e">
        <f>#REF!</f>
        <v>#REF!</v>
      </c>
      <c r="G24" s="101" t="e">
        <f>#REF!</f>
        <v>#REF!</v>
      </c>
      <c r="H24" s="102"/>
      <c r="I24" s="101"/>
      <c r="J24" s="101"/>
      <c r="K24" s="102"/>
      <c r="L24" s="93"/>
      <c r="M24" s="101"/>
    </row>
    <row r="25" spans="2:21" ht="23">
      <c r="B25" s="87" t="s">
        <v>145</v>
      </c>
      <c r="C25" s="86" t="s">
        <v>146</v>
      </c>
      <c r="D25" s="86"/>
      <c r="E25" s="101" t="e">
        <f>#REF!</f>
        <v>#REF!</v>
      </c>
      <c r="F25" s="101" t="e">
        <f>#REF!</f>
        <v>#REF!</v>
      </c>
      <c r="G25" s="101" t="e">
        <f>#REF!</f>
        <v>#REF!</v>
      </c>
      <c r="H25" s="103"/>
      <c r="I25" s="101"/>
      <c r="J25" s="101"/>
      <c r="K25" s="103"/>
      <c r="L25" s="93"/>
      <c r="M25" s="101"/>
    </row>
    <row r="26" spans="2:21" ht="23">
      <c r="B26" s="87" t="s">
        <v>147</v>
      </c>
      <c r="C26" s="86" t="s">
        <v>148</v>
      </c>
      <c r="D26" s="86"/>
      <c r="E26" s="101" t="e">
        <f>#REF!</f>
        <v>#REF!</v>
      </c>
      <c r="F26" s="101" t="e">
        <f>#REF!</f>
        <v>#REF!</v>
      </c>
      <c r="G26" s="101" t="e">
        <f>#REF!</f>
        <v>#REF!</v>
      </c>
      <c r="H26" s="102"/>
      <c r="I26" s="101"/>
      <c r="J26" s="101"/>
      <c r="K26" s="102"/>
      <c r="L26" s="93"/>
      <c r="M26" s="101"/>
    </row>
    <row r="27" spans="2:21" ht="16">
      <c r="C27" s="95"/>
      <c r="D27" s="95"/>
      <c r="E27" s="104"/>
      <c r="F27" s="104"/>
      <c r="G27" s="104"/>
      <c r="H27" s="94"/>
      <c r="I27" s="104"/>
      <c r="J27" s="104"/>
      <c r="K27" s="94"/>
    </row>
    <row r="28" spans="2:21" ht="16">
      <c r="B28" s="84" t="s">
        <v>149</v>
      </c>
      <c r="C28" s="86"/>
      <c r="D28" s="86"/>
      <c r="E28" s="104"/>
      <c r="F28" s="104"/>
      <c r="G28" s="104"/>
      <c r="H28" s="94"/>
      <c r="I28" s="104"/>
      <c r="J28" s="104"/>
      <c r="K28" s="94"/>
    </row>
    <row r="29" spans="2:21">
      <c r="B29" s="86" t="s">
        <v>150</v>
      </c>
      <c r="C29" s="86" t="s">
        <v>151</v>
      </c>
      <c r="D29" s="86"/>
      <c r="E29" s="93" t="e">
        <f>#REF!</f>
        <v>#REF!</v>
      </c>
      <c r="F29" s="93" t="e">
        <f>#REF!</f>
        <v>#REF!</v>
      </c>
      <c r="G29" s="93" t="e">
        <f>#REF!</f>
        <v>#REF!</v>
      </c>
      <c r="H29" s="105"/>
      <c r="I29" s="93"/>
      <c r="J29" s="93"/>
      <c r="K29" s="105"/>
      <c r="L29" s="93"/>
      <c r="M29" s="93"/>
    </row>
    <row r="30" spans="2:21" ht="16">
      <c r="B30" s="86" t="s">
        <v>152</v>
      </c>
      <c r="C30" s="86"/>
      <c r="D30" s="86"/>
      <c r="E30" s="106"/>
      <c r="F30" s="106"/>
      <c r="G30" s="106"/>
      <c r="H30" s="94"/>
      <c r="I30" s="106"/>
      <c r="J30" s="106"/>
      <c r="K30" s="94"/>
      <c r="L30" s="107"/>
      <c r="M30" s="107"/>
    </row>
    <row r="31" spans="2:21">
      <c r="B31" s="87" t="s">
        <v>153</v>
      </c>
      <c r="C31" s="86" t="s">
        <v>154</v>
      </c>
      <c r="D31" s="86"/>
      <c r="E31" s="93" t="s">
        <v>122</v>
      </c>
      <c r="F31" s="93" t="s">
        <v>122</v>
      </c>
      <c r="G31" s="93" t="s">
        <v>122</v>
      </c>
      <c r="H31" s="105"/>
      <c r="I31" s="93"/>
      <c r="J31" s="93"/>
      <c r="K31" s="105"/>
      <c r="L31" s="93"/>
      <c r="M31" s="93"/>
    </row>
    <row r="32" spans="2:21" ht="15.5">
      <c r="B32" s="87" t="s">
        <v>155</v>
      </c>
      <c r="C32" s="86" t="s">
        <v>156</v>
      </c>
      <c r="D32" s="86"/>
      <c r="E32" s="98" t="e">
        <f>'IS '!#REF!</f>
        <v>#REF!</v>
      </c>
      <c r="F32" s="98" t="e">
        <f>'IS '!#REF!</f>
        <v>#REF!</v>
      </c>
      <c r="G32" s="98" t="e">
        <f>'IS '!#REF!</f>
        <v>#REF!</v>
      </c>
      <c r="H32" s="99"/>
      <c r="I32" s="98"/>
      <c r="J32" s="98"/>
      <c r="K32" s="99"/>
      <c r="L32" s="98"/>
      <c r="M32" s="98"/>
    </row>
    <row r="33" spans="2:13" ht="15.5">
      <c r="B33" s="87"/>
      <c r="C33" s="86" t="s">
        <v>157</v>
      </c>
      <c r="D33" s="86"/>
      <c r="E33" s="100"/>
      <c r="F33" s="100"/>
      <c r="G33" s="100"/>
      <c r="H33" s="99"/>
      <c r="I33" s="100"/>
      <c r="J33" s="100"/>
      <c r="K33" s="99"/>
      <c r="L33" s="100"/>
      <c r="M33" s="100"/>
    </row>
  </sheetData>
  <phoneticPr fontId="8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M34"/>
  <sheetViews>
    <sheetView showGridLines="0" zoomScaleNormal="100" workbookViewId="0">
      <selection activeCell="C16" sqref="C16"/>
    </sheetView>
  </sheetViews>
  <sheetFormatPr defaultColWidth="8" defaultRowHeight="15"/>
  <cols>
    <col min="1" max="1" width="2.5" customWidth="1"/>
    <col min="2" max="2" width="32.33203125" style="83" bestFit="1" customWidth="1"/>
    <col min="3" max="3" width="57" customWidth="1"/>
    <col min="4" max="4" width="14.33203125" customWidth="1"/>
    <col min="5" max="5" width="1" bestFit="1" customWidth="1"/>
    <col min="6" max="6" width="18.5" bestFit="1" customWidth="1"/>
    <col min="7" max="7" width="1" bestFit="1" customWidth="1"/>
    <col min="8" max="8" width="13.33203125" customWidth="1"/>
    <col min="9" max="9" width="1" bestFit="1" customWidth="1"/>
    <col min="10" max="10" width="12.33203125" customWidth="1"/>
    <col min="11" max="11" width="1" bestFit="1" customWidth="1"/>
    <col min="12" max="12" width="14.83203125" bestFit="1" customWidth="1"/>
  </cols>
  <sheetData>
    <row r="1" spans="2:13" s="108" customFormat="1" ht="14">
      <c r="B1" s="109"/>
    </row>
    <row r="2" spans="2:13" s="3" customFormat="1" ht="20">
      <c r="B2" s="31" t="e">
        <f>#REF!</f>
        <v>#REF!</v>
      </c>
      <c r="C2" s="32"/>
      <c r="D2" s="32"/>
      <c r="E2" s="32"/>
      <c r="F2" s="32"/>
      <c r="G2" s="32"/>
      <c r="H2" s="32"/>
      <c r="I2" s="32"/>
      <c r="J2" s="32"/>
      <c r="K2" s="32"/>
      <c r="L2" s="32"/>
      <c r="M2" s="32"/>
    </row>
    <row r="3" spans="2:13" s="80" customFormat="1" ht="11.5" customHeight="1">
      <c r="B3" s="81" t="s">
        <v>159</v>
      </c>
    </row>
    <row r="4" spans="2:13" s="9" customFormat="1" ht="16">
      <c r="B4" s="4" t="s">
        <v>40</v>
      </c>
      <c r="C4" s="4"/>
      <c r="D4" s="33"/>
      <c r="E4" s="33"/>
      <c r="F4" s="33"/>
      <c r="G4" s="33"/>
      <c r="H4" s="6"/>
      <c r="I4" s="6"/>
      <c r="J4" s="6"/>
      <c r="K4" s="6"/>
      <c r="L4" s="6"/>
      <c r="M4" s="6"/>
    </row>
    <row r="5" spans="2:13" s="77" customFormat="1" ht="16">
      <c r="B5" s="4" t="s">
        <v>118</v>
      </c>
      <c r="C5" s="74"/>
      <c r="D5" s="33"/>
      <c r="E5" s="33"/>
      <c r="F5" s="33"/>
      <c r="G5" s="33"/>
      <c r="H5" s="33"/>
      <c r="I5" s="33"/>
      <c r="J5" s="33"/>
      <c r="K5" s="33"/>
      <c r="L5" s="33"/>
      <c r="M5" s="33"/>
    </row>
    <row r="6" spans="2:13" s="9" customFormat="1" ht="16">
      <c r="B6" s="4" t="s">
        <v>40</v>
      </c>
      <c r="C6" s="4"/>
      <c r="D6" s="33" t="s">
        <v>11</v>
      </c>
      <c r="E6" s="6" t="s">
        <v>40</v>
      </c>
      <c r="F6" s="33"/>
      <c r="G6" s="6"/>
      <c r="H6" s="33"/>
      <c r="I6" s="6"/>
      <c r="J6" s="33"/>
      <c r="K6" s="6" t="s">
        <v>40</v>
      </c>
      <c r="L6" s="33" t="s">
        <v>161</v>
      </c>
      <c r="M6" s="6" t="s">
        <v>40</v>
      </c>
    </row>
    <row r="7" spans="2:13">
      <c r="B7" s="84" t="s">
        <v>119</v>
      </c>
      <c r="C7" s="86"/>
      <c r="D7" s="85"/>
    </row>
    <row r="8" spans="2:13">
      <c r="B8" s="86" t="s">
        <v>120</v>
      </c>
      <c r="C8" s="86"/>
      <c r="D8" s="85"/>
    </row>
    <row r="9" spans="2:13">
      <c r="B9" s="87" t="s">
        <v>121</v>
      </c>
      <c r="C9" s="86"/>
      <c r="D9" s="89" t="e">
        <f>'IS '!#REF!</f>
        <v>#REF!</v>
      </c>
      <c r="E9" s="90"/>
      <c r="F9" s="110"/>
      <c r="G9" s="110"/>
      <c r="H9" s="110"/>
      <c r="I9" s="110"/>
      <c r="J9" s="110"/>
      <c r="L9" s="89" t="e">
        <f>AVERAGE(F9:J9)</f>
        <v>#DIV/0!</v>
      </c>
    </row>
    <row r="10" spans="2:13">
      <c r="B10" s="87" t="s">
        <v>163</v>
      </c>
      <c r="C10" s="86"/>
      <c r="D10" s="89" t="e">
        <f>'IS '!#REF!</f>
        <v>#REF!</v>
      </c>
      <c r="E10" s="90"/>
      <c r="F10" s="110"/>
      <c r="G10" s="110"/>
      <c r="H10" s="110"/>
      <c r="I10" s="110"/>
      <c r="J10" s="110"/>
      <c r="L10" s="89" t="e">
        <f>AVERAGE(F10:J10)</f>
        <v>#DIV/0!</v>
      </c>
    </row>
    <row r="11" spans="2:13">
      <c r="B11" s="87" t="s">
        <v>162</v>
      </c>
      <c r="C11" s="86"/>
      <c r="D11" s="89" t="e">
        <f>'IS '!#REF!</f>
        <v>#REF!</v>
      </c>
      <c r="E11" s="90"/>
      <c r="F11" s="110"/>
      <c r="G11" s="110"/>
      <c r="H11" s="110"/>
      <c r="I11" s="110"/>
      <c r="J11" s="110"/>
      <c r="L11" s="89"/>
    </row>
    <row r="12" spans="2:13">
      <c r="B12" s="86" t="s">
        <v>124</v>
      </c>
      <c r="C12" s="86"/>
      <c r="D12" s="92"/>
      <c r="E12" s="90"/>
      <c r="F12" s="110"/>
      <c r="G12" s="110"/>
      <c r="H12" s="110"/>
      <c r="I12" s="110"/>
      <c r="J12" s="110"/>
      <c r="L12" s="89"/>
    </row>
    <row r="13" spans="2:13">
      <c r="B13" s="87" t="s">
        <v>125</v>
      </c>
      <c r="C13" s="86" t="s">
        <v>126</v>
      </c>
      <c r="D13" s="93">
        <f>'IS '!J7</f>
        <v>-0.91651501307654104</v>
      </c>
      <c r="E13" s="91"/>
      <c r="F13" s="110"/>
      <c r="G13" s="110"/>
      <c r="H13" s="110"/>
      <c r="I13" s="110"/>
      <c r="J13" s="110"/>
      <c r="L13" s="89" t="e">
        <f>AVERAGE(F13:J13)</f>
        <v>#DIV/0!</v>
      </c>
    </row>
    <row r="14" spans="2:13">
      <c r="B14" s="82" t="s">
        <v>127</v>
      </c>
      <c r="C14" s="86" t="s">
        <v>128</v>
      </c>
      <c r="D14" s="93">
        <f>'IS '!J18</f>
        <v>1.1940026513640718E-2</v>
      </c>
      <c r="E14" s="94"/>
      <c r="F14" s="110"/>
      <c r="G14" s="110"/>
      <c r="H14" s="110"/>
      <c r="I14" s="110"/>
      <c r="J14" s="110"/>
      <c r="L14" s="89" t="e">
        <f>AVERAGE(F14:J14)</f>
        <v>#DIV/0!</v>
      </c>
    </row>
    <row r="15" spans="2:13">
      <c r="B15" s="87" t="s">
        <v>129</v>
      </c>
      <c r="C15" s="86" t="s">
        <v>130</v>
      </c>
      <c r="D15" s="93">
        <f>'IS '!J20</f>
        <v>8.5307625033505408E-3</v>
      </c>
      <c r="E15" s="94"/>
      <c r="F15" s="110"/>
      <c r="G15" s="110"/>
      <c r="H15" s="110"/>
      <c r="I15" s="110"/>
      <c r="J15" s="110"/>
      <c r="L15" s="89" t="e">
        <f>AVERAGE(F15:J15)</f>
        <v>#DIV/0!</v>
      </c>
    </row>
    <row r="16" spans="2:13">
      <c r="B16" s="86" t="s">
        <v>131</v>
      </c>
      <c r="C16" s="86"/>
      <c r="D16" s="93"/>
      <c r="E16" s="94"/>
      <c r="F16" s="110"/>
      <c r="G16" s="110"/>
      <c r="H16" s="110"/>
      <c r="I16" s="110"/>
      <c r="J16" s="110"/>
      <c r="L16" s="89"/>
    </row>
    <row r="17" spans="2:12">
      <c r="B17" s="87" t="s">
        <v>132</v>
      </c>
      <c r="C17" s="86" t="s">
        <v>133</v>
      </c>
      <c r="D17" s="93" t="e">
        <f>#REF!</f>
        <v>#REF!</v>
      </c>
      <c r="E17" s="94"/>
      <c r="F17" s="110"/>
      <c r="G17" s="110"/>
      <c r="H17" s="110"/>
      <c r="I17" s="110"/>
      <c r="J17" s="110"/>
      <c r="L17" s="89" t="e">
        <f>AVERAGE(F17:J17)</f>
        <v>#DIV/0!</v>
      </c>
    </row>
    <row r="18" spans="2:12">
      <c r="B18" s="87" t="s">
        <v>134</v>
      </c>
      <c r="C18" s="86" t="s">
        <v>135</v>
      </c>
      <c r="D18" s="93" t="e">
        <f>#REF!</f>
        <v>#REF!</v>
      </c>
      <c r="E18" s="94"/>
      <c r="F18" s="110"/>
      <c r="G18" s="110"/>
      <c r="H18" s="110"/>
      <c r="I18" s="110"/>
      <c r="J18" s="110"/>
      <c r="L18" s="89" t="e">
        <f>AVERAGE(F18:J18)</f>
        <v>#DIV/0!</v>
      </c>
    </row>
    <row r="19" spans="2:12">
      <c r="B19" s="95"/>
      <c r="C19" s="86"/>
      <c r="D19" s="96"/>
      <c r="E19" s="94"/>
      <c r="F19" s="110"/>
      <c r="G19" s="110"/>
      <c r="H19" s="110"/>
      <c r="I19" s="110"/>
      <c r="J19" s="110"/>
      <c r="L19" s="89"/>
    </row>
    <row r="20" spans="2:12">
      <c r="B20" s="84" t="s">
        <v>136</v>
      </c>
      <c r="C20" s="86"/>
      <c r="D20" s="96"/>
      <c r="E20" s="94"/>
      <c r="F20" s="110"/>
      <c r="G20" s="110"/>
      <c r="H20" s="110"/>
      <c r="I20" s="110"/>
      <c r="J20" s="110"/>
      <c r="L20" s="89"/>
    </row>
    <row r="21" spans="2:12">
      <c r="B21" s="86" t="s">
        <v>137</v>
      </c>
      <c r="C21" s="86"/>
      <c r="D21" s="96"/>
      <c r="E21" s="94"/>
      <c r="F21" s="110"/>
      <c r="G21" s="110"/>
      <c r="H21" s="110"/>
      <c r="I21" s="110"/>
      <c r="J21" s="110"/>
      <c r="L21" s="89"/>
    </row>
    <row r="22" spans="2:12" ht="15.5">
      <c r="B22" s="87" t="s">
        <v>138</v>
      </c>
      <c r="C22" s="86" t="s">
        <v>139</v>
      </c>
      <c r="D22" s="98" t="e">
        <f>#REF!</f>
        <v>#REF!</v>
      </c>
      <c r="E22" s="99"/>
      <c r="F22" s="113"/>
      <c r="G22" s="113"/>
      <c r="H22" s="113"/>
      <c r="I22" s="113"/>
      <c r="J22" s="113"/>
      <c r="K22" s="113"/>
      <c r="L22" s="114" t="e">
        <f>AVERAGE(F22:J22)</f>
        <v>#DIV/0!</v>
      </c>
    </row>
    <row r="23" spans="2:12" ht="15.5">
      <c r="B23" s="87" t="s">
        <v>140</v>
      </c>
      <c r="C23" s="86" t="s">
        <v>141</v>
      </c>
      <c r="D23" s="98" t="e">
        <f>#REF!</f>
        <v>#REF!</v>
      </c>
      <c r="E23" s="99"/>
      <c r="F23" s="113"/>
      <c r="G23" s="113"/>
      <c r="H23" s="113"/>
      <c r="I23" s="113"/>
      <c r="J23" s="113"/>
      <c r="K23" s="113"/>
      <c r="L23" s="114" t="e">
        <f>AVERAGE(F23:J23)</f>
        <v>#DIV/0!</v>
      </c>
    </row>
    <row r="24" spans="2:12">
      <c r="B24" s="86" t="s">
        <v>142</v>
      </c>
      <c r="D24" s="96"/>
      <c r="E24" s="94"/>
      <c r="F24" s="110"/>
      <c r="G24" s="110"/>
      <c r="H24" s="110"/>
      <c r="I24" s="110"/>
      <c r="J24" s="110"/>
      <c r="L24" s="89"/>
    </row>
    <row r="25" spans="2:12" ht="23">
      <c r="B25" s="87" t="s">
        <v>143</v>
      </c>
      <c r="C25" s="86" t="s">
        <v>144</v>
      </c>
      <c r="D25" s="111" t="e">
        <f>#REF!</f>
        <v>#REF!</v>
      </c>
      <c r="E25" s="102"/>
      <c r="F25" s="112"/>
      <c r="G25" s="112"/>
      <c r="H25" s="112"/>
      <c r="I25" s="112"/>
      <c r="J25" s="112"/>
      <c r="K25" s="111"/>
      <c r="L25" s="115" t="e">
        <f>AVERAGE(F25:J25)</f>
        <v>#DIV/0!</v>
      </c>
    </row>
    <row r="26" spans="2:12" ht="23">
      <c r="B26" s="87" t="s">
        <v>145</v>
      </c>
      <c r="C26" s="86" t="s">
        <v>146</v>
      </c>
      <c r="D26" s="111" t="e">
        <f>#REF!</f>
        <v>#REF!</v>
      </c>
      <c r="E26" s="103"/>
      <c r="F26" s="112"/>
      <c r="G26" s="112"/>
      <c r="H26" s="112"/>
      <c r="I26" s="112"/>
      <c r="J26" s="112"/>
      <c r="K26" s="111"/>
      <c r="L26" s="115" t="e">
        <f>AVERAGE(F26:J26)</f>
        <v>#DIV/0!</v>
      </c>
    </row>
    <row r="27" spans="2:12" ht="23">
      <c r="B27" s="87" t="s">
        <v>147</v>
      </c>
      <c r="C27" s="86" t="s">
        <v>148</v>
      </c>
      <c r="D27" s="111" t="e">
        <f>#REF!</f>
        <v>#REF!</v>
      </c>
      <c r="E27" s="102"/>
      <c r="F27" s="112"/>
      <c r="G27" s="112"/>
      <c r="H27" s="112"/>
      <c r="I27" s="112"/>
      <c r="J27" s="112"/>
      <c r="K27" s="111"/>
      <c r="L27" s="115" t="e">
        <f>AVERAGE(F27:J27)</f>
        <v>#DIV/0!</v>
      </c>
    </row>
    <row r="28" spans="2:12" ht="16">
      <c r="C28" s="95"/>
      <c r="D28" s="104"/>
      <c r="E28" s="94"/>
      <c r="F28" s="110"/>
      <c r="G28" s="110"/>
      <c r="H28" s="110"/>
      <c r="I28" s="110"/>
      <c r="J28" s="110"/>
      <c r="L28" s="89"/>
    </row>
    <row r="29" spans="2:12" ht="16">
      <c r="B29" s="84" t="s">
        <v>149</v>
      </c>
      <c r="C29" s="86"/>
      <c r="D29" s="104"/>
      <c r="E29" s="94"/>
      <c r="F29" s="110"/>
      <c r="G29" s="110"/>
      <c r="H29" s="110"/>
      <c r="I29" s="110"/>
      <c r="J29" s="110"/>
      <c r="L29" s="89"/>
    </row>
    <row r="30" spans="2:12">
      <c r="B30" s="86" t="s">
        <v>150</v>
      </c>
      <c r="C30" s="86" t="s">
        <v>151</v>
      </c>
      <c r="D30" s="93" t="e">
        <f>#REF!</f>
        <v>#REF!</v>
      </c>
      <c r="E30" s="105"/>
      <c r="F30" s="110"/>
      <c r="G30" s="110"/>
      <c r="H30" s="110"/>
      <c r="I30" s="110"/>
      <c r="J30" s="110"/>
      <c r="L30" s="89" t="e">
        <f>AVERAGE(F30:J30)</f>
        <v>#DIV/0!</v>
      </c>
    </row>
    <row r="31" spans="2:12" ht="16">
      <c r="B31" s="86" t="s">
        <v>152</v>
      </c>
      <c r="C31" s="86"/>
      <c r="D31" s="106"/>
      <c r="E31" s="94"/>
      <c r="F31" s="110"/>
      <c r="G31" s="110"/>
      <c r="H31" s="110"/>
      <c r="I31" s="110"/>
      <c r="J31" s="110"/>
      <c r="L31" s="89"/>
    </row>
    <row r="32" spans="2:12">
      <c r="B32" s="87" t="s">
        <v>153</v>
      </c>
      <c r="C32" s="86" t="s">
        <v>154</v>
      </c>
      <c r="D32" s="93" t="e">
        <f>#REF!</f>
        <v>#REF!</v>
      </c>
      <c r="E32" s="105"/>
      <c r="F32" s="110"/>
      <c r="G32" s="110"/>
      <c r="H32" s="110"/>
      <c r="I32" s="110"/>
      <c r="J32" s="110"/>
      <c r="L32" s="89"/>
    </row>
    <row r="33" spans="2:12" ht="15.5">
      <c r="B33" s="87" t="s">
        <v>155</v>
      </c>
      <c r="C33" s="86" t="s">
        <v>156</v>
      </c>
      <c r="D33" s="98" t="e">
        <f>#REF!</f>
        <v>#REF!</v>
      </c>
      <c r="E33" s="99"/>
      <c r="F33" s="110"/>
      <c r="G33" s="110"/>
      <c r="H33" s="113"/>
      <c r="I33" s="110"/>
      <c r="J33" s="110"/>
      <c r="L33" s="116" t="e">
        <f>AVERAGE(F33:J33)</f>
        <v>#DIV/0!</v>
      </c>
    </row>
    <row r="34" spans="2:12" ht="15.5">
      <c r="B34" s="87"/>
      <c r="C34" s="86" t="s">
        <v>157</v>
      </c>
      <c r="D34" s="100"/>
      <c r="E34" s="99"/>
      <c r="F34" s="100"/>
      <c r="G34" s="100"/>
      <c r="J34" s="110"/>
      <c r="L34" s="89"/>
    </row>
  </sheetData>
  <phoneticPr fontId="2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81"/>
  <sheetViews>
    <sheetView showGridLines="0" zoomScale="80" zoomScaleNormal="80" workbookViewId="0">
      <selection activeCell="F8" sqref="F8"/>
    </sheetView>
  </sheetViews>
  <sheetFormatPr defaultColWidth="8" defaultRowHeight="14" outlineLevelCol="1"/>
  <cols>
    <col min="1" max="2" width="2.33203125" style="3" customWidth="1"/>
    <col min="3" max="3" width="3.33203125" style="3" customWidth="1"/>
    <col min="4" max="4" width="33.83203125" style="3" customWidth="1"/>
    <col min="5" max="6" width="11.83203125" style="3" customWidth="1"/>
    <col min="7" max="7" width="2.83203125" style="3" customWidth="1"/>
    <col min="8" max="8" width="11.83203125" style="3" customWidth="1"/>
    <col min="9" max="9" width="9.83203125" style="3" customWidth="1"/>
    <col min="10" max="10" width="2.83203125" style="3" customWidth="1"/>
    <col min="11" max="11" width="11.83203125" style="3" hidden="1" customWidth="1" outlineLevel="1"/>
    <col min="12" max="12" width="9.83203125" style="3" hidden="1" customWidth="1" outlineLevel="1"/>
    <col min="13" max="13" width="2.83203125" style="3" hidden="1" customWidth="1" outlineLevel="1"/>
    <col min="14" max="14" width="11.83203125" style="3" customWidth="1" collapsed="1"/>
    <col min="15" max="15" width="9.83203125" style="3" customWidth="1"/>
    <col min="16" max="16" width="2.83203125" style="3" customWidth="1"/>
    <col min="17" max="17" width="11.83203125" style="3" customWidth="1"/>
    <col min="18" max="18" width="9.83203125" style="3" customWidth="1"/>
    <col min="19" max="19" width="2.83203125" style="3" customWidth="1"/>
    <col min="20" max="20" width="11.83203125" style="3" hidden="1" customWidth="1" outlineLevel="1"/>
    <col min="21" max="21" width="9.83203125" style="3" hidden="1" customWidth="1" outlineLevel="1"/>
    <col min="22" max="22" width="2.83203125" style="3" hidden="1" customWidth="1" outlineLevel="1"/>
    <col min="23" max="23" width="11.83203125" style="3" hidden="1" customWidth="1" outlineLevel="1"/>
    <col min="24" max="24" width="9.83203125" style="3" hidden="1" customWidth="1" outlineLevel="1"/>
    <col min="25" max="25" width="2.83203125" style="3" hidden="1" customWidth="1" outlineLevel="1"/>
    <col min="26" max="26" width="10.83203125" style="3" customWidth="1" collapsed="1"/>
    <col min="27" max="27" width="10.83203125" style="3" customWidth="1" outlineLevel="1"/>
    <col min="28" max="29" width="10.83203125" style="3" customWidth="1"/>
    <col min="30" max="30" width="1.33203125" style="3" customWidth="1"/>
    <col min="31" max="16384" width="8" style="3"/>
  </cols>
  <sheetData>
    <row r="2" spans="2:30" ht="20">
      <c r="B2" s="31" t="e">
        <f>#REF!</f>
        <v>#REF!</v>
      </c>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row>
    <row r="3" spans="2:30">
      <c r="B3" s="519" t="s">
        <v>107</v>
      </c>
      <c r="C3" s="519"/>
      <c r="D3" s="519"/>
      <c r="E3" s="519"/>
      <c r="F3" s="519"/>
      <c r="G3" s="519"/>
    </row>
    <row r="4" spans="2:30" s="9" customFormat="1" ht="16">
      <c r="B4" s="4" t="s">
        <v>40</v>
      </c>
      <c r="C4" s="4"/>
      <c r="D4" s="5" t="s">
        <v>40</v>
      </c>
      <c r="E4" s="33" t="s">
        <v>190</v>
      </c>
      <c r="F4" s="33"/>
      <c r="G4" s="33"/>
      <c r="H4" s="33"/>
      <c r="I4" s="33"/>
      <c r="J4" s="33"/>
      <c r="K4" s="33"/>
      <c r="L4" s="33"/>
      <c r="M4" s="6"/>
      <c r="N4" s="33" t="s">
        <v>238</v>
      </c>
      <c r="O4" s="33"/>
      <c r="P4" s="33"/>
      <c r="Q4" s="33"/>
      <c r="R4" s="33"/>
      <c r="S4" s="6"/>
      <c r="T4" s="509" t="s">
        <v>276</v>
      </c>
      <c r="U4" s="509"/>
      <c r="V4" s="509"/>
      <c r="W4" s="509"/>
      <c r="X4" s="509"/>
      <c r="Y4" s="6"/>
      <c r="Z4" s="6"/>
      <c r="AA4" s="6"/>
      <c r="AB4" s="6"/>
      <c r="AC4" s="6"/>
      <c r="AD4" s="4"/>
    </row>
    <row r="5" spans="2:30" s="77" customFormat="1" ht="16">
      <c r="B5" s="73" t="s">
        <v>42</v>
      </c>
      <c r="C5" s="74"/>
      <c r="D5" s="75"/>
      <c r="E5" s="71" t="s">
        <v>44</v>
      </c>
      <c r="F5" s="71"/>
      <c r="G5" s="76"/>
      <c r="H5" s="71" t="s">
        <v>113</v>
      </c>
      <c r="I5" s="71"/>
      <c r="J5" s="76"/>
      <c r="K5" s="71" t="s">
        <v>158</v>
      </c>
      <c r="L5" s="71"/>
      <c r="M5" s="76"/>
      <c r="N5" s="71" t="s">
        <v>113</v>
      </c>
      <c r="O5" s="71"/>
      <c r="P5" s="76"/>
      <c r="Q5" s="71" t="s">
        <v>158</v>
      </c>
      <c r="R5" s="71"/>
      <c r="S5" s="76"/>
      <c r="T5" s="71" t="s">
        <v>158</v>
      </c>
      <c r="U5" s="71"/>
      <c r="V5" s="76"/>
      <c r="W5" s="71" t="s">
        <v>243</v>
      </c>
      <c r="X5" s="71"/>
      <c r="Y5" s="76"/>
      <c r="Z5" s="71" t="s">
        <v>45</v>
      </c>
      <c r="AA5" s="71"/>
      <c r="AB5" s="71"/>
      <c r="AC5" s="71"/>
      <c r="AD5" s="75"/>
    </row>
    <row r="6" spans="2:30" s="9" customFormat="1" ht="16">
      <c r="B6" s="5"/>
      <c r="C6" s="4"/>
      <c r="D6" s="5"/>
      <c r="E6" s="8" t="s">
        <v>29</v>
      </c>
      <c r="F6" s="8" t="s">
        <v>46</v>
      </c>
      <c r="G6" s="6" t="s">
        <v>40</v>
      </c>
      <c r="H6" s="8" t="s">
        <v>29</v>
      </c>
      <c r="I6" s="8" t="s">
        <v>46</v>
      </c>
      <c r="J6" s="6" t="s">
        <v>40</v>
      </c>
      <c r="K6" s="8" t="s">
        <v>29</v>
      </c>
      <c r="L6" s="8" t="s">
        <v>46</v>
      </c>
      <c r="M6" s="6" t="s">
        <v>40</v>
      </c>
      <c r="N6" s="8" t="s">
        <v>29</v>
      </c>
      <c r="O6" s="8" t="s">
        <v>46</v>
      </c>
      <c r="P6" s="6" t="s">
        <v>40</v>
      </c>
      <c r="Q6" s="8" t="s">
        <v>29</v>
      </c>
      <c r="R6" s="8" t="s">
        <v>46</v>
      </c>
      <c r="S6" s="6" t="s">
        <v>40</v>
      </c>
      <c r="T6" s="8" t="s">
        <v>29</v>
      </c>
      <c r="U6" s="8" t="s">
        <v>46</v>
      </c>
      <c r="V6" s="6" t="s">
        <v>40</v>
      </c>
      <c r="W6" s="8" t="s">
        <v>29</v>
      </c>
      <c r="X6" s="8" t="s">
        <v>46</v>
      </c>
      <c r="Y6" s="6" t="s">
        <v>40</v>
      </c>
      <c r="Z6" s="8" t="s">
        <v>53</v>
      </c>
      <c r="AA6" s="8" t="s">
        <v>239</v>
      </c>
      <c r="AB6" s="8" t="s">
        <v>240</v>
      </c>
      <c r="AC6" s="8" t="s">
        <v>246</v>
      </c>
      <c r="AD6" s="5"/>
    </row>
    <row r="7" spans="2:30" s="9" customFormat="1" ht="13">
      <c r="B7" s="36" t="s">
        <v>250</v>
      </c>
      <c r="E7" s="124">
        <f>SUM(E8:E10)</f>
        <v>2405009</v>
      </c>
      <c r="F7" s="50"/>
      <c r="G7" s="12"/>
      <c r="H7" s="124">
        <f>SUM(H8:H10)</f>
        <v>2036970</v>
      </c>
      <c r="I7" s="50"/>
      <c r="K7" s="254"/>
      <c r="L7" s="50"/>
      <c r="N7" s="254"/>
      <c r="O7" s="50"/>
      <c r="Q7" s="254"/>
      <c r="R7" s="50"/>
      <c r="T7" s="10"/>
      <c r="U7" s="11"/>
      <c r="W7" s="10"/>
      <c r="X7" s="11"/>
      <c r="Z7" s="50">
        <f t="shared" ref="Z7:Z19" si="0">IFERROR((H7/E7-1),"na")</f>
        <v>-0.15303019656059502</v>
      </c>
      <c r="AA7" s="50"/>
      <c r="AB7" s="50"/>
      <c r="AC7" s="11"/>
    </row>
    <row r="8" spans="2:30" s="9" customFormat="1" ht="13">
      <c r="B8" s="256" t="s">
        <v>252</v>
      </c>
      <c r="E8" s="257">
        <v>1412103</v>
      </c>
      <c r="F8" s="50"/>
      <c r="G8" s="12"/>
      <c r="H8" s="257">
        <v>1128532</v>
      </c>
      <c r="I8" s="50"/>
      <c r="K8" s="254"/>
      <c r="L8" s="50"/>
      <c r="N8" s="254"/>
      <c r="O8" s="50"/>
      <c r="Q8" s="254"/>
      <c r="R8" s="50"/>
      <c r="T8" s="10"/>
      <c r="U8" s="11"/>
      <c r="W8" s="10"/>
      <c r="X8" s="11"/>
      <c r="Z8" s="50">
        <f t="shared" si="0"/>
        <v>-0.20081467145102017</v>
      </c>
      <c r="AA8" s="50"/>
      <c r="AB8" s="50"/>
      <c r="AC8" s="11"/>
    </row>
    <row r="9" spans="2:30" s="9" customFormat="1" ht="13">
      <c r="B9" s="256" t="s">
        <v>253</v>
      </c>
      <c r="E9" s="257">
        <v>984372</v>
      </c>
      <c r="F9" s="50"/>
      <c r="G9" s="12"/>
      <c r="H9" s="257">
        <v>903659</v>
      </c>
      <c r="I9" s="50"/>
      <c r="K9" s="254"/>
      <c r="L9" s="50"/>
      <c r="N9" s="254"/>
      <c r="O9" s="50"/>
      <c r="Q9" s="254"/>
      <c r="R9" s="50"/>
      <c r="T9" s="10"/>
      <c r="U9" s="11"/>
      <c r="W9" s="10"/>
      <c r="X9" s="11"/>
      <c r="Z9" s="50">
        <f t="shared" si="0"/>
        <v>-8.199440861788021E-2</v>
      </c>
      <c r="AA9" s="50"/>
      <c r="AB9" s="50"/>
      <c r="AC9" s="11"/>
    </row>
    <row r="10" spans="2:30" s="9" customFormat="1" ht="13">
      <c r="B10" s="256" t="s">
        <v>254</v>
      </c>
      <c r="E10" s="257">
        <v>8534</v>
      </c>
      <c r="F10" s="50"/>
      <c r="G10" s="12"/>
      <c r="H10" s="257">
        <v>4779</v>
      </c>
      <c r="I10" s="50"/>
      <c r="K10" s="254"/>
      <c r="L10" s="50"/>
      <c r="N10" s="254"/>
      <c r="O10" s="50"/>
      <c r="Q10" s="254"/>
      <c r="R10" s="50"/>
      <c r="T10" s="10"/>
      <c r="U10" s="11"/>
      <c r="W10" s="10"/>
      <c r="X10" s="11"/>
      <c r="Z10" s="50">
        <f t="shared" si="0"/>
        <v>-0.44000468713381768</v>
      </c>
      <c r="AA10" s="50"/>
      <c r="AB10" s="50"/>
      <c r="AC10" s="11"/>
    </row>
    <row r="11" spans="2:30" s="9" customFormat="1" ht="6" customHeight="1">
      <c r="B11" s="256"/>
      <c r="E11" s="257"/>
      <c r="F11" s="50"/>
      <c r="G11" s="12"/>
      <c r="H11" s="257"/>
      <c r="I11" s="50"/>
      <c r="K11" s="254"/>
      <c r="L11" s="50"/>
      <c r="N11" s="254"/>
      <c r="O11" s="50"/>
      <c r="Q11" s="254"/>
      <c r="R11" s="50"/>
      <c r="T11" s="10"/>
      <c r="U11" s="11"/>
      <c r="W11" s="10"/>
      <c r="X11" s="11"/>
      <c r="Z11" s="50"/>
      <c r="AA11" s="50"/>
      <c r="AB11" s="50"/>
      <c r="AC11" s="11"/>
    </row>
    <row r="12" spans="2:30" s="9" customFormat="1" ht="13">
      <c r="B12" s="46" t="s">
        <v>251</v>
      </c>
      <c r="E12" s="124">
        <f>SUM(E13:E15)</f>
        <v>844488</v>
      </c>
      <c r="F12" s="50"/>
      <c r="G12" s="12"/>
      <c r="H12" s="124">
        <f>SUM(H13:H15)</f>
        <v>1110347</v>
      </c>
      <c r="I12" s="50"/>
      <c r="K12" s="254"/>
      <c r="L12" s="50"/>
      <c r="N12" s="254"/>
      <c r="O12" s="50"/>
      <c r="Q12" s="254"/>
      <c r="R12" s="50"/>
      <c r="T12" s="10"/>
      <c r="U12" s="11"/>
      <c r="W12" s="10"/>
      <c r="X12" s="11"/>
      <c r="Z12" s="50">
        <f t="shared" si="0"/>
        <v>0.31481678839722993</v>
      </c>
      <c r="AA12" s="50"/>
      <c r="AB12" s="50"/>
      <c r="AC12" s="11"/>
    </row>
    <row r="13" spans="2:30" s="9" customFormat="1" ht="13">
      <c r="B13" s="256" t="s">
        <v>252</v>
      </c>
      <c r="E13" s="257">
        <v>648735</v>
      </c>
      <c r="F13" s="50"/>
      <c r="G13" s="12"/>
      <c r="H13" s="257">
        <v>845416</v>
      </c>
      <c r="I13" s="50"/>
      <c r="K13" s="254"/>
      <c r="L13" s="50"/>
      <c r="N13" s="254"/>
      <c r="O13" s="50"/>
      <c r="Q13" s="254"/>
      <c r="R13" s="50"/>
      <c r="T13" s="10"/>
      <c r="U13" s="11"/>
      <c r="W13" s="10"/>
      <c r="X13" s="11"/>
      <c r="Z13" s="50">
        <f t="shared" si="0"/>
        <v>0.30317618133752622</v>
      </c>
      <c r="AA13" s="50"/>
      <c r="AB13" s="50"/>
      <c r="AC13" s="11"/>
    </row>
    <row r="14" spans="2:30" s="9" customFormat="1" ht="13">
      <c r="B14" s="256" t="s">
        <v>253</v>
      </c>
      <c r="E14" s="257">
        <v>195748</v>
      </c>
      <c r="F14" s="50"/>
      <c r="G14" s="12"/>
      <c r="H14" s="257">
        <v>264263</v>
      </c>
      <c r="I14" s="50"/>
      <c r="K14" s="254"/>
      <c r="L14" s="50"/>
      <c r="N14" s="254"/>
      <c r="O14" s="50"/>
      <c r="Q14" s="254"/>
      <c r="R14" s="50"/>
      <c r="T14" s="10"/>
      <c r="U14" s="11"/>
      <c r="W14" s="10"/>
      <c r="X14" s="11"/>
      <c r="Z14" s="50">
        <f t="shared" si="0"/>
        <v>0.35001634754888933</v>
      </c>
      <c r="AA14" s="50"/>
      <c r="AB14" s="50"/>
      <c r="AC14" s="11"/>
    </row>
    <row r="15" spans="2:30" s="9" customFormat="1" ht="13">
      <c r="B15" s="256" t="s">
        <v>254</v>
      </c>
      <c r="E15" s="257">
        <v>5</v>
      </c>
      <c r="F15" s="50"/>
      <c r="G15" s="12"/>
      <c r="H15" s="257">
        <v>668</v>
      </c>
      <c r="I15" s="50"/>
      <c r="K15" s="254"/>
      <c r="L15" s="50"/>
      <c r="N15" s="254"/>
      <c r="O15" s="50"/>
      <c r="Q15" s="254"/>
      <c r="R15" s="50"/>
      <c r="T15" s="10"/>
      <c r="U15" s="11"/>
      <c r="W15" s="10"/>
      <c r="X15" s="11"/>
      <c r="Z15" s="50">
        <f t="shared" si="0"/>
        <v>132.6</v>
      </c>
      <c r="AA15" s="50"/>
      <c r="AB15" s="50"/>
      <c r="AC15" s="11"/>
    </row>
    <row r="16" spans="2:30" s="9" customFormat="1" ht="6" customHeight="1">
      <c r="B16" s="256"/>
      <c r="E16" s="257"/>
      <c r="F16" s="50"/>
      <c r="G16" s="12"/>
      <c r="H16" s="257"/>
      <c r="I16" s="50"/>
      <c r="K16" s="254"/>
      <c r="L16" s="50"/>
      <c r="N16" s="254"/>
      <c r="O16" s="50"/>
      <c r="Q16" s="254"/>
      <c r="R16" s="50"/>
      <c r="T16" s="10"/>
      <c r="U16" s="11"/>
      <c r="W16" s="10"/>
      <c r="X16" s="11"/>
      <c r="Z16" s="50"/>
      <c r="AA16" s="50"/>
      <c r="AB16" s="50"/>
      <c r="AC16" s="11"/>
    </row>
    <row r="17" spans="2:29" s="9" customFormat="1" ht="13">
      <c r="B17" s="46" t="s">
        <v>255</v>
      </c>
      <c r="E17" s="34">
        <v>4563</v>
      </c>
      <c r="F17" s="50"/>
      <c r="G17" s="12"/>
      <c r="H17" s="34">
        <v>7222</v>
      </c>
      <c r="I17" s="50"/>
      <c r="K17" s="254"/>
      <c r="L17" s="50"/>
      <c r="N17" s="254"/>
      <c r="O17" s="50"/>
      <c r="Q17" s="254"/>
      <c r="R17" s="50"/>
      <c r="T17" s="10"/>
      <c r="U17" s="11"/>
      <c r="W17" s="10"/>
      <c r="X17" s="11"/>
      <c r="Z17" s="50">
        <f t="shared" si="0"/>
        <v>0.58273065965373649</v>
      </c>
      <c r="AA17" s="50"/>
      <c r="AB17" s="50"/>
      <c r="AC17" s="11"/>
    </row>
    <row r="18" spans="2:29" s="9" customFormat="1" ht="13">
      <c r="B18" s="46"/>
      <c r="E18" s="34"/>
      <c r="F18" s="50"/>
      <c r="G18" s="12"/>
      <c r="H18" s="34"/>
      <c r="I18" s="50"/>
      <c r="K18" s="254"/>
      <c r="L18" s="50"/>
      <c r="N18" s="254"/>
      <c r="O18" s="50"/>
      <c r="Q18" s="254"/>
      <c r="R18" s="50"/>
      <c r="T18" s="10"/>
      <c r="U18" s="11"/>
      <c r="W18" s="10"/>
      <c r="X18" s="11"/>
      <c r="Z18" s="50"/>
      <c r="AA18" s="50"/>
      <c r="AB18" s="50"/>
      <c r="AC18" s="11"/>
    </row>
    <row r="19" spans="2:29" s="9" customFormat="1" ht="13">
      <c r="B19" s="66" t="s">
        <v>1</v>
      </c>
      <c r="C19" s="19"/>
      <c r="D19" s="19"/>
      <c r="E19" s="69">
        <f>E7+E12+E17</f>
        <v>3254060</v>
      </c>
      <c r="F19" s="50"/>
      <c r="G19" s="12"/>
      <c r="H19" s="69">
        <f>H7+H12+H17</f>
        <v>3154539</v>
      </c>
      <c r="I19" s="50"/>
      <c r="K19" s="254"/>
      <c r="L19" s="50"/>
      <c r="N19" s="254"/>
      <c r="O19" s="50"/>
      <c r="Q19" s="254"/>
      <c r="R19" s="50"/>
      <c r="T19" s="10"/>
      <c r="U19" s="11"/>
      <c r="W19" s="10"/>
      <c r="X19" s="11"/>
      <c r="Z19" s="50">
        <f t="shared" si="0"/>
        <v>-3.0583640129561274E-2</v>
      </c>
      <c r="AA19" s="50"/>
      <c r="AB19" s="50"/>
      <c r="AC19" s="11"/>
    </row>
    <row r="20" spans="2:29" s="9" customFormat="1" ht="12.5">
      <c r="E20" s="10"/>
      <c r="F20" s="15"/>
      <c r="H20" s="10"/>
      <c r="I20" s="15"/>
      <c r="K20" s="10"/>
      <c r="L20" s="15"/>
      <c r="N20" s="10"/>
      <c r="O20" s="15"/>
      <c r="Q20" s="10"/>
      <c r="R20" s="15"/>
      <c r="T20" s="10"/>
      <c r="U20" s="15"/>
      <c r="W20" s="10"/>
      <c r="X20" s="15"/>
      <c r="Z20" s="11"/>
      <c r="AA20" s="11"/>
      <c r="AB20" s="11"/>
      <c r="AC20" s="11"/>
    </row>
    <row r="21" spans="2:29" s="9" customFormat="1" ht="12.5">
      <c r="B21" s="9" t="s">
        <v>5</v>
      </c>
      <c r="E21" s="124" t="e">
        <f>E19-'IS '!#REF!</f>
        <v>#REF!</v>
      </c>
      <c r="F21" s="124"/>
      <c r="G21" s="124"/>
      <c r="H21" s="124">
        <f>H19-'IS '!F6</f>
        <v>-10530366</v>
      </c>
      <c r="AB21" s="22"/>
      <c r="AC21" s="11"/>
    </row>
    <row r="22" spans="2:29" s="9" customFormat="1" ht="12.5">
      <c r="E22" s="10"/>
      <c r="H22" s="10"/>
      <c r="K22" s="10"/>
      <c r="N22" s="10"/>
      <c r="Q22" s="10"/>
      <c r="T22" s="10"/>
      <c r="W22" s="10"/>
      <c r="AB22" s="11"/>
      <c r="AC22" s="11"/>
    </row>
    <row r="23" spans="2:29" s="9" customFormat="1" ht="12.5">
      <c r="E23" s="16"/>
      <c r="H23" s="16"/>
      <c r="K23" s="16"/>
      <c r="N23" s="16"/>
      <c r="Q23" s="16"/>
      <c r="T23" s="16"/>
      <c r="W23" s="16"/>
      <c r="AB23" s="22"/>
      <c r="AC23" s="11"/>
    </row>
    <row r="24" spans="2:29" s="9" customFormat="1" ht="12.5">
      <c r="E24" s="17"/>
      <c r="F24" s="21"/>
      <c r="G24" s="21"/>
      <c r="H24" s="17"/>
      <c r="I24" s="21"/>
      <c r="J24" s="21"/>
      <c r="K24" s="17"/>
      <c r="L24" s="21"/>
      <c r="M24" s="21"/>
      <c r="N24" s="17"/>
      <c r="O24" s="21"/>
      <c r="P24" s="21"/>
      <c r="Q24" s="17"/>
      <c r="R24" s="21"/>
      <c r="S24" s="21"/>
      <c r="T24" s="17"/>
      <c r="U24" s="21"/>
      <c r="V24" s="21"/>
      <c r="W24" s="17"/>
      <c r="X24" s="21"/>
      <c r="Y24" s="21"/>
      <c r="AB24" s="11"/>
      <c r="AC24" s="11"/>
    </row>
    <row r="25" spans="2:29" s="9" customFormat="1" ht="12.5">
      <c r="E25" s="21"/>
      <c r="F25" s="21"/>
      <c r="G25" s="21"/>
      <c r="H25" s="21"/>
      <c r="I25" s="21"/>
      <c r="J25" s="21"/>
      <c r="K25" s="21"/>
      <c r="L25" s="21"/>
      <c r="M25" s="21"/>
      <c r="N25" s="21"/>
      <c r="O25" s="21"/>
      <c r="P25" s="21"/>
      <c r="Q25" s="21"/>
      <c r="R25" s="21"/>
      <c r="S25" s="21"/>
      <c r="T25" s="21"/>
      <c r="U25" s="21"/>
      <c r="V25" s="21"/>
      <c r="W25" s="21"/>
      <c r="X25" s="21"/>
      <c r="Y25" s="21"/>
      <c r="AB25" s="22"/>
      <c r="AC25" s="11"/>
    </row>
    <row r="26" spans="2:29" s="9" customFormat="1" ht="12.5">
      <c r="E26" s="17"/>
      <c r="F26" s="21"/>
      <c r="G26" s="21"/>
      <c r="H26" s="17"/>
      <c r="I26" s="21"/>
      <c r="J26" s="21"/>
      <c r="K26" s="17"/>
      <c r="L26" s="21"/>
      <c r="M26" s="21"/>
      <c r="N26" s="17"/>
      <c r="O26" s="21"/>
      <c r="P26" s="21"/>
      <c r="Q26" s="17"/>
      <c r="R26" s="21"/>
      <c r="S26" s="21"/>
      <c r="T26" s="17"/>
      <c r="U26" s="21"/>
      <c r="V26" s="21"/>
      <c r="W26" s="17"/>
      <c r="X26" s="21"/>
      <c r="Y26" s="21"/>
      <c r="AB26" s="11"/>
      <c r="AC26" s="11"/>
    </row>
    <row r="27" spans="2:29" s="9" customFormat="1" ht="12.5">
      <c r="E27" s="21"/>
      <c r="F27" s="21"/>
      <c r="G27" s="21"/>
      <c r="H27" s="21"/>
      <c r="I27" s="21"/>
      <c r="J27" s="21"/>
      <c r="K27" s="21"/>
      <c r="L27" s="21"/>
      <c r="M27" s="21"/>
      <c r="N27" s="21"/>
      <c r="O27" s="21"/>
      <c r="P27" s="21"/>
      <c r="Q27" s="21"/>
      <c r="R27" s="21"/>
      <c r="S27" s="21"/>
      <c r="T27" s="21"/>
      <c r="U27" s="21"/>
      <c r="V27" s="21"/>
      <c r="W27" s="21"/>
      <c r="X27" s="21"/>
      <c r="Y27" s="21"/>
      <c r="AB27" s="22"/>
      <c r="AC27" s="11"/>
    </row>
    <row r="28" spans="2:29" s="9" customFormat="1" ht="13">
      <c r="C28" s="12"/>
      <c r="E28" s="17"/>
      <c r="F28" s="21"/>
      <c r="G28" s="21"/>
      <c r="H28" s="17"/>
      <c r="I28" s="21"/>
      <c r="J28" s="21"/>
      <c r="K28" s="17"/>
      <c r="L28" s="21"/>
      <c r="M28" s="21"/>
      <c r="N28" s="21"/>
      <c r="O28" s="21"/>
      <c r="P28" s="21"/>
      <c r="Q28" s="21"/>
      <c r="R28" s="21"/>
      <c r="S28" s="21"/>
      <c r="T28" s="17"/>
      <c r="U28" s="17"/>
      <c r="V28" s="17"/>
      <c r="W28" s="17"/>
      <c r="X28" s="21"/>
      <c r="Y28" s="21"/>
      <c r="AB28" s="11"/>
      <c r="AC28" s="11"/>
    </row>
    <row r="29" spans="2:29" s="9" customFormat="1" ht="13">
      <c r="C29" s="12"/>
      <c r="E29" s="17"/>
      <c r="F29" s="21"/>
      <c r="G29" s="21"/>
      <c r="H29" s="17"/>
      <c r="I29" s="21"/>
      <c r="J29" s="21"/>
      <c r="K29" s="17"/>
      <c r="L29" s="21"/>
      <c r="M29" s="21"/>
      <c r="N29" s="21"/>
      <c r="O29" s="21"/>
      <c r="P29" s="21"/>
      <c r="Q29" s="21"/>
      <c r="R29" s="21"/>
      <c r="S29" s="21"/>
      <c r="T29" s="17"/>
      <c r="U29" s="17"/>
      <c r="V29" s="17"/>
      <c r="W29" s="17"/>
      <c r="X29" s="21"/>
      <c r="Y29" s="21"/>
      <c r="AB29" s="11"/>
      <c r="AC29" s="11"/>
    </row>
    <row r="30" spans="2:29" s="9" customFormat="1" ht="12.5">
      <c r="E30" s="21"/>
      <c r="F30" s="21"/>
      <c r="G30" s="21"/>
      <c r="H30" s="21"/>
      <c r="I30" s="21"/>
      <c r="J30" s="21"/>
      <c r="K30" s="21"/>
      <c r="L30" s="21"/>
      <c r="M30" s="21"/>
      <c r="N30" s="21"/>
      <c r="O30" s="21"/>
      <c r="P30" s="21"/>
      <c r="Q30" s="21"/>
      <c r="R30" s="21"/>
      <c r="S30" s="21"/>
      <c r="T30" s="17"/>
      <c r="U30" s="17"/>
      <c r="V30" s="17"/>
      <c r="W30" s="17"/>
      <c r="X30" s="21"/>
      <c r="Y30" s="21"/>
      <c r="AB30" s="22"/>
      <c r="AC30" s="11"/>
    </row>
    <row r="31" spans="2:29" s="9" customFormat="1" ht="13">
      <c r="C31" s="12"/>
      <c r="E31" s="10"/>
      <c r="H31" s="10"/>
      <c r="K31" s="10"/>
      <c r="N31" s="15"/>
      <c r="Q31" s="15"/>
      <c r="T31" s="17"/>
      <c r="U31" s="17"/>
      <c r="V31" s="17"/>
      <c r="W31" s="17"/>
      <c r="AB31" s="11"/>
      <c r="AC31" s="11"/>
    </row>
    <row r="32" spans="2:29" s="9" customFormat="1" ht="12.5">
      <c r="AB32" s="22"/>
      <c r="AC32" s="11"/>
    </row>
    <row r="33" spans="2:29" s="9" customFormat="1" ht="13">
      <c r="B33" s="12"/>
      <c r="C33" s="12"/>
      <c r="D33" s="12"/>
      <c r="AB33" s="22"/>
      <c r="AC33" s="11"/>
    </row>
    <row r="34" spans="2:29" s="9" customFormat="1" ht="13">
      <c r="E34" s="10"/>
      <c r="F34" s="11"/>
      <c r="H34" s="10"/>
      <c r="I34" s="11"/>
      <c r="K34" s="10"/>
      <c r="L34" s="11"/>
      <c r="N34" s="10"/>
      <c r="O34" s="11"/>
      <c r="Q34" s="10"/>
      <c r="R34" s="11"/>
      <c r="T34" s="26"/>
      <c r="U34" s="11"/>
      <c r="W34" s="27"/>
      <c r="X34" s="11"/>
      <c r="Z34" s="11"/>
      <c r="AA34" s="11"/>
      <c r="AB34" s="11"/>
      <c r="AC34" s="11"/>
    </row>
    <row r="35" spans="2:29" s="9" customFormat="1" ht="13">
      <c r="E35" s="10"/>
      <c r="F35" s="11"/>
      <c r="H35" s="10"/>
      <c r="I35" s="11"/>
      <c r="K35" s="10"/>
      <c r="L35" s="11"/>
      <c r="N35" s="10"/>
      <c r="O35" s="11"/>
      <c r="Q35" s="10"/>
      <c r="R35" s="11"/>
      <c r="T35" s="26"/>
      <c r="U35" s="11"/>
      <c r="W35" s="27"/>
      <c r="X35" s="11"/>
      <c r="Z35" s="11"/>
      <c r="AA35" s="11"/>
      <c r="AB35" s="11"/>
      <c r="AC35" s="11"/>
    </row>
    <row r="36" spans="2:29" s="9" customFormat="1" ht="13">
      <c r="E36" s="10"/>
      <c r="F36" s="11"/>
      <c r="H36" s="10"/>
      <c r="I36" s="11"/>
      <c r="K36" s="10"/>
      <c r="L36" s="11"/>
      <c r="N36" s="10"/>
      <c r="O36" s="11"/>
      <c r="Q36" s="10"/>
      <c r="R36" s="11"/>
      <c r="T36" s="26"/>
      <c r="U36" s="11"/>
      <c r="W36" s="27"/>
      <c r="X36" s="11"/>
      <c r="Z36" s="11"/>
      <c r="AA36" s="11"/>
      <c r="AB36" s="11"/>
      <c r="AC36" s="11"/>
    </row>
    <row r="37" spans="2:29" s="9" customFormat="1" ht="13">
      <c r="C37" s="12"/>
      <c r="E37" s="13"/>
      <c r="F37" s="11"/>
      <c r="G37" s="12"/>
      <c r="H37" s="13"/>
      <c r="I37" s="14"/>
      <c r="J37" s="12"/>
      <c r="K37" s="13"/>
      <c r="L37" s="14"/>
      <c r="M37" s="12"/>
      <c r="N37" s="13"/>
      <c r="O37" s="14"/>
      <c r="P37" s="12"/>
      <c r="Q37" s="13"/>
      <c r="R37" s="14"/>
      <c r="S37" s="12"/>
      <c r="T37" s="28"/>
      <c r="U37" s="14"/>
      <c r="V37" s="12"/>
      <c r="W37" s="29"/>
      <c r="X37" s="14"/>
      <c r="Y37" s="12"/>
      <c r="Z37" s="14"/>
      <c r="AA37" s="14"/>
      <c r="AB37" s="14"/>
      <c r="AC37" s="14"/>
    </row>
    <row r="38" spans="2:29" s="9" customFormat="1" ht="12.5">
      <c r="E38" s="16"/>
      <c r="F38" s="22"/>
      <c r="H38" s="16"/>
      <c r="I38" s="22"/>
      <c r="K38" s="16"/>
      <c r="L38" s="22"/>
      <c r="N38" s="16"/>
      <c r="O38" s="22"/>
      <c r="Q38" s="16"/>
      <c r="R38" s="22"/>
      <c r="T38" s="16"/>
      <c r="U38" s="22"/>
      <c r="W38" s="16"/>
      <c r="X38" s="22"/>
      <c r="AB38" s="22"/>
      <c r="AC38" s="11"/>
    </row>
    <row r="39" spans="2:29" s="9" customFormat="1" ht="12.5">
      <c r="E39" s="10"/>
      <c r="F39" s="11"/>
      <c r="H39" s="10"/>
      <c r="I39" s="11"/>
      <c r="K39" s="10"/>
      <c r="L39" s="11"/>
      <c r="N39" s="10"/>
      <c r="O39" s="11"/>
      <c r="Q39" s="10"/>
      <c r="R39" s="11"/>
      <c r="T39" s="10"/>
      <c r="U39" s="11"/>
      <c r="W39" s="10"/>
      <c r="X39" s="11"/>
      <c r="Z39" s="11"/>
      <c r="AA39" s="11"/>
      <c r="AB39" s="11"/>
      <c r="AC39" s="11"/>
    </row>
    <row r="40" spans="2:29" s="9" customFormat="1" ht="12.5">
      <c r="E40" s="10"/>
      <c r="F40" s="11"/>
      <c r="H40" s="10" t="s">
        <v>249</v>
      </c>
      <c r="I40" s="11"/>
      <c r="K40" s="10"/>
      <c r="L40" s="11"/>
      <c r="N40" s="10"/>
      <c r="O40" s="11"/>
      <c r="Q40" s="10"/>
      <c r="R40" s="11"/>
      <c r="T40" s="10"/>
      <c r="U40" s="11"/>
      <c r="W40" s="10"/>
      <c r="X40" s="11"/>
      <c r="Z40" s="11"/>
      <c r="AA40" s="11"/>
      <c r="AB40" s="11"/>
      <c r="AC40" s="11"/>
    </row>
    <row r="41" spans="2:29" s="9" customFormat="1" ht="12.5">
      <c r="E41" s="10"/>
      <c r="F41" s="11"/>
      <c r="H41" s="10"/>
      <c r="I41" s="11"/>
      <c r="K41" s="10"/>
      <c r="L41" s="11"/>
      <c r="N41" s="10"/>
      <c r="O41" s="11"/>
      <c r="Q41" s="10"/>
      <c r="R41" s="11"/>
      <c r="T41" s="10"/>
      <c r="U41" s="11"/>
      <c r="W41" s="10"/>
      <c r="X41" s="11"/>
      <c r="Z41" s="11"/>
      <c r="AA41" s="11"/>
      <c r="AB41" s="11"/>
      <c r="AC41" s="11"/>
    </row>
    <row r="42" spans="2:29" s="9" customFormat="1" ht="12.5">
      <c r="E42" s="17"/>
      <c r="F42" s="11"/>
      <c r="H42" s="17"/>
      <c r="I42" s="11"/>
      <c r="K42" s="17"/>
      <c r="L42" s="11"/>
      <c r="N42" s="17"/>
      <c r="O42" s="11"/>
      <c r="Q42" s="17"/>
      <c r="R42" s="11"/>
      <c r="T42" s="17"/>
      <c r="U42" s="11"/>
      <c r="W42" s="17"/>
      <c r="X42" s="11"/>
      <c r="Z42" s="11"/>
      <c r="AA42" s="11"/>
      <c r="AB42" s="11"/>
      <c r="AC42" s="11"/>
    </row>
    <row r="43" spans="2:29" s="12" customFormat="1" ht="13">
      <c r="E43" s="13"/>
      <c r="F43" s="14"/>
      <c r="H43" s="13"/>
      <c r="I43" s="14"/>
      <c r="K43" s="13"/>
      <c r="L43" s="14"/>
      <c r="N43" s="13"/>
      <c r="O43" s="14"/>
      <c r="Q43" s="13"/>
      <c r="R43" s="14"/>
      <c r="T43" s="13"/>
      <c r="U43" s="14"/>
      <c r="W43" s="13"/>
      <c r="X43" s="14"/>
      <c r="Z43" s="14"/>
      <c r="AA43" s="14"/>
      <c r="AB43" s="14"/>
      <c r="AC43" s="14"/>
    </row>
    <row r="44" spans="2:29" s="9" customFormat="1" ht="12.5">
      <c r="E44" s="16"/>
      <c r="F44" s="22"/>
      <c r="H44" s="16"/>
      <c r="I44" s="22"/>
      <c r="K44" s="16"/>
      <c r="L44" s="22"/>
      <c r="N44" s="16"/>
      <c r="O44" s="22"/>
      <c r="Q44" s="16"/>
      <c r="R44" s="22"/>
      <c r="T44" s="16"/>
      <c r="U44" s="22"/>
      <c r="W44" s="16"/>
      <c r="X44" s="22"/>
      <c r="AB44" s="22"/>
      <c r="AC44" s="11"/>
    </row>
    <row r="45" spans="2:29" s="9" customFormat="1" ht="12.5">
      <c r="E45" s="10"/>
      <c r="F45" s="11"/>
      <c r="H45" s="10"/>
      <c r="I45" s="11"/>
      <c r="K45" s="10"/>
      <c r="L45" s="11"/>
      <c r="N45" s="10"/>
      <c r="O45" s="11"/>
      <c r="Q45" s="10"/>
      <c r="R45" s="11"/>
      <c r="T45" s="10"/>
      <c r="U45" s="11"/>
      <c r="W45" s="10"/>
      <c r="X45" s="11"/>
      <c r="Z45" s="11"/>
      <c r="AA45" s="11"/>
      <c r="AB45" s="11"/>
      <c r="AC45" s="11"/>
    </row>
    <row r="46" spans="2:29" s="9" customFormat="1" ht="12.5">
      <c r="E46" s="10"/>
      <c r="F46" s="11"/>
      <c r="H46" s="10"/>
      <c r="I46" s="11"/>
      <c r="K46" s="10"/>
      <c r="L46" s="11"/>
      <c r="N46" s="10"/>
      <c r="O46" s="11"/>
      <c r="Q46" s="10"/>
      <c r="R46" s="11"/>
      <c r="T46" s="10"/>
      <c r="U46" s="11"/>
      <c r="W46" s="10"/>
      <c r="X46" s="11"/>
      <c r="Z46" s="11"/>
      <c r="AA46" s="11"/>
      <c r="AB46" s="11"/>
      <c r="AC46" s="11"/>
    </row>
    <row r="47" spans="2:29" s="9" customFormat="1" ht="12.5">
      <c r="E47" s="10"/>
      <c r="F47" s="11"/>
      <c r="H47" s="10"/>
      <c r="I47" s="11"/>
      <c r="K47" s="10"/>
      <c r="L47" s="11"/>
      <c r="N47" s="10"/>
      <c r="O47" s="11"/>
      <c r="Q47" s="10"/>
      <c r="R47" s="11"/>
      <c r="T47" s="10"/>
      <c r="U47" s="11"/>
      <c r="W47" s="10"/>
      <c r="X47" s="11"/>
      <c r="Z47" s="11"/>
      <c r="AA47" s="11"/>
      <c r="AB47" s="11"/>
      <c r="AC47" s="11"/>
    </row>
    <row r="48" spans="2:29" s="9" customFormat="1" ht="12.5">
      <c r="E48" s="17"/>
      <c r="F48" s="11"/>
      <c r="H48" s="17"/>
      <c r="I48" s="11"/>
      <c r="K48" s="17"/>
      <c r="L48" s="11"/>
      <c r="N48" s="17"/>
      <c r="O48" s="11"/>
      <c r="Q48" s="17"/>
      <c r="R48" s="11"/>
      <c r="T48" s="17"/>
      <c r="U48" s="11"/>
      <c r="W48" s="17"/>
      <c r="X48" s="11"/>
      <c r="Z48" s="11"/>
      <c r="AA48" s="11"/>
      <c r="AB48" s="11"/>
      <c r="AC48" s="11"/>
    </row>
    <row r="49" spans="3:29" s="12" customFormat="1" ht="13">
      <c r="E49" s="13"/>
      <c r="F49" s="14"/>
      <c r="H49" s="13"/>
      <c r="I49" s="14"/>
      <c r="K49" s="13"/>
      <c r="L49" s="14"/>
      <c r="N49" s="13"/>
      <c r="O49" s="14"/>
      <c r="Q49" s="13"/>
      <c r="R49" s="14"/>
      <c r="T49" s="13"/>
      <c r="U49" s="14"/>
      <c r="W49" s="13"/>
      <c r="X49" s="14"/>
      <c r="Z49" s="14"/>
      <c r="AA49" s="14"/>
      <c r="AB49" s="14"/>
      <c r="AC49" s="14"/>
    </row>
    <row r="50" spans="3:29" s="9" customFormat="1" ht="12.5">
      <c r="E50" s="16"/>
      <c r="F50" s="16"/>
      <c r="H50" s="16"/>
      <c r="I50" s="16"/>
      <c r="K50" s="16"/>
      <c r="L50" s="16"/>
      <c r="N50" s="16"/>
      <c r="O50" s="16"/>
      <c r="Q50" s="16"/>
      <c r="R50" s="16"/>
      <c r="T50" s="16"/>
      <c r="U50" s="16"/>
      <c r="W50" s="16"/>
      <c r="X50" s="16"/>
      <c r="AB50" s="22"/>
      <c r="AC50" s="11"/>
    </row>
    <row r="51" spans="3:29" s="9" customFormat="1" ht="12.5">
      <c r="E51" s="16"/>
      <c r="F51" s="16"/>
      <c r="H51" s="16"/>
      <c r="I51" s="16"/>
      <c r="K51" s="16"/>
      <c r="L51" s="16"/>
      <c r="N51" s="16"/>
      <c r="O51" s="16"/>
      <c r="Q51" s="16"/>
      <c r="R51" s="16"/>
      <c r="T51" s="16"/>
      <c r="U51" s="16"/>
      <c r="W51" s="16"/>
      <c r="X51" s="16"/>
      <c r="AB51" s="22"/>
      <c r="AC51" s="11"/>
    </row>
    <row r="52" spans="3:29" s="9" customFormat="1" ht="12.5">
      <c r="E52" s="23"/>
      <c r="F52" s="24"/>
      <c r="H52" s="23"/>
      <c r="I52" s="24"/>
      <c r="K52" s="23"/>
      <c r="L52" s="24"/>
      <c r="N52" s="23"/>
      <c r="O52" s="24"/>
      <c r="Q52" s="23"/>
      <c r="R52" s="24"/>
      <c r="T52" s="23"/>
      <c r="U52" s="24"/>
      <c r="W52" s="23"/>
      <c r="X52" s="24"/>
      <c r="Z52" s="11"/>
      <c r="AA52" s="11"/>
      <c r="AB52" s="11"/>
      <c r="AC52" s="11"/>
    </row>
    <row r="53" spans="3:29" s="9" customFormat="1" ht="12.5">
      <c r="E53" s="23"/>
      <c r="F53" s="24"/>
      <c r="H53" s="23"/>
      <c r="I53" s="24"/>
      <c r="K53" s="23"/>
      <c r="L53" s="24"/>
      <c r="N53" s="23"/>
      <c r="O53" s="24"/>
      <c r="Q53" s="23"/>
      <c r="R53" s="24"/>
      <c r="T53" s="23"/>
      <c r="U53" s="24"/>
      <c r="W53" s="23"/>
      <c r="X53" s="24"/>
      <c r="Z53" s="11"/>
      <c r="AA53" s="11"/>
      <c r="AB53" s="11"/>
      <c r="AC53" s="11"/>
    </row>
    <row r="54" spans="3:29" s="9" customFormat="1" ht="12.5">
      <c r="E54" s="23"/>
      <c r="F54" s="24"/>
      <c r="H54" s="23"/>
      <c r="I54" s="24"/>
      <c r="K54" s="23"/>
      <c r="L54" s="24"/>
      <c r="N54" s="23"/>
      <c r="O54" s="24"/>
      <c r="Q54" s="23"/>
      <c r="R54" s="24"/>
      <c r="T54" s="23"/>
      <c r="U54" s="24"/>
      <c r="W54" s="23"/>
      <c r="X54" s="24"/>
      <c r="Z54" s="11"/>
      <c r="AA54" s="11"/>
      <c r="AB54" s="11"/>
      <c r="AC54" s="11"/>
    </row>
    <row r="55" spans="3:29" s="9" customFormat="1" ht="13">
      <c r="C55" s="12"/>
      <c r="E55" s="16"/>
      <c r="F55" s="16"/>
      <c r="H55" s="16"/>
      <c r="I55" s="16"/>
      <c r="K55" s="16"/>
      <c r="L55" s="16"/>
      <c r="N55" s="16"/>
      <c r="O55" s="16"/>
      <c r="Q55" s="16"/>
      <c r="R55" s="16"/>
      <c r="T55" s="16"/>
      <c r="U55" s="16"/>
      <c r="W55" s="16"/>
      <c r="X55" s="16"/>
    </row>
    <row r="56" spans="3:29" s="9" customFormat="1" ht="13">
      <c r="C56" s="12"/>
      <c r="E56" s="10"/>
      <c r="F56" s="15"/>
      <c r="H56" s="10"/>
      <c r="I56" s="15"/>
      <c r="K56" s="10"/>
      <c r="L56" s="15"/>
      <c r="N56" s="10"/>
      <c r="O56" s="15"/>
      <c r="Q56" s="10"/>
      <c r="R56" s="15"/>
      <c r="T56" s="10"/>
      <c r="U56" s="15"/>
      <c r="W56" s="10"/>
      <c r="X56" s="15"/>
    </row>
    <row r="57" spans="3:29" s="9" customFormat="1" ht="13">
      <c r="C57" s="12"/>
      <c r="E57" s="10"/>
      <c r="F57" s="15"/>
      <c r="H57" s="10"/>
      <c r="I57" s="15"/>
      <c r="K57" s="10"/>
      <c r="L57" s="15"/>
      <c r="N57" s="10"/>
      <c r="O57" s="15"/>
      <c r="Q57" s="10"/>
      <c r="R57" s="15"/>
      <c r="T57" s="10"/>
      <c r="U57" s="15"/>
      <c r="W57" s="10"/>
      <c r="X57" s="15"/>
    </row>
    <row r="58" spans="3:29" s="9" customFormat="1" ht="12.5"/>
    <row r="59" spans="3:29" s="9" customFormat="1" ht="13">
      <c r="C59" s="12"/>
      <c r="E59" s="10"/>
      <c r="F59" s="15"/>
      <c r="H59" s="10"/>
      <c r="I59" s="15"/>
      <c r="K59" s="10"/>
      <c r="L59" s="15"/>
      <c r="N59" s="10"/>
      <c r="O59" s="15"/>
      <c r="Q59" s="15"/>
      <c r="R59" s="15"/>
      <c r="T59" s="10"/>
      <c r="U59" s="15"/>
      <c r="W59" s="15"/>
      <c r="X59" s="15"/>
    </row>
    <row r="60" spans="3:29" s="9" customFormat="1" ht="12.5"/>
    <row r="61" spans="3:29" s="9" customFormat="1" ht="12.5">
      <c r="E61" s="38"/>
      <c r="F61" s="39"/>
      <c r="G61" s="39"/>
      <c r="H61" s="38"/>
      <c r="I61" s="39"/>
      <c r="J61" s="39"/>
      <c r="K61" s="38"/>
      <c r="L61" s="39"/>
      <c r="M61" s="39"/>
      <c r="N61" s="38"/>
      <c r="Q61" s="38"/>
      <c r="T61" s="38"/>
      <c r="W61" s="38"/>
    </row>
    <row r="62" spans="3:29" s="9" customFormat="1" ht="6" customHeight="1"/>
    <row r="63" spans="3:29" s="9" customFormat="1" ht="12.5">
      <c r="E63" s="40"/>
      <c r="F63" s="30"/>
      <c r="H63" s="40"/>
      <c r="I63" s="30"/>
      <c r="K63" s="40"/>
      <c r="L63" s="30"/>
      <c r="N63" s="40"/>
      <c r="O63" s="30"/>
      <c r="Q63" s="40"/>
      <c r="R63" s="30"/>
      <c r="T63" s="40"/>
      <c r="U63" s="30"/>
      <c r="W63" s="40"/>
      <c r="X63" s="30"/>
    </row>
    <row r="64" spans="3:29" s="9" customFormat="1" ht="12.5">
      <c r="E64" s="41"/>
      <c r="F64" s="25"/>
      <c r="G64" s="25"/>
      <c r="H64" s="41"/>
      <c r="I64" s="25"/>
      <c r="K64" s="41"/>
      <c r="L64" s="25"/>
      <c r="N64" s="41"/>
      <c r="O64" s="25"/>
      <c r="Q64" s="41"/>
      <c r="R64" s="25"/>
      <c r="T64" s="41"/>
      <c r="U64" s="25"/>
      <c r="W64" s="41"/>
      <c r="X64" s="25"/>
    </row>
    <row r="65" spans="2:24" s="9" customFormat="1" ht="13">
      <c r="B65" s="12"/>
      <c r="E65" s="40"/>
      <c r="F65" s="30"/>
      <c r="H65" s="40"/>
      <c r="I65" s="30"/>
      <c r="K65" s="40"/>
      <c r="L65" s="30"/>
      <c r="N65" s="40"/>
      <c r="O65" s="30"/>
      <c r="Q65" s="40"/>
      <c r="R65" s="30"/>
      <c r="T65" s="40"/>
      <c r="U65" s="30"/>
      <c r="W65" s="40"/>
      <c r="X65" s="30"/>
    </row>
    <row r="66" spans="2:24" s="9" customFormat="1" ht="13">
      <c r="B66" s="12"/>
    </row>
    <row r="67" spans="2:24" s="9" customFormat="1" ht="12.5">
      <c r="E67" s="40"/>
      <c r="F67" s="30"/>
      <c r="H67" s="40"/>
      <c r="I67" s="30"/>
      <c r="K67" s="40"/>
      <c r="L67" s="30"/>
      <c r="N67" s="40"/>
      <c r="O67" s="30"/>
      <c r="Q67" s="40"/>
      <c r="R67" s="30"/>
      <c r="T67" s="40"/>
      <c r="U67" s="30"/>
      <c r="W67" s="40"/>
      <c r="X67" s="30"/>
    </row>
    <row r="68" spans="2:24" s="9" customFormat="1" ht="13">
      <c r="E68" s="42"/>
      <c r="F68" s="43"/>
      <c r="H68" s="42"/>
      <c r="I68" s="43"/>
      <c r="K68" s="42"/>
      <c r="L68" s="43"/>
      <c r="N68" s="44"/>
      <c r="O68" s="43"/>
      <c r="Q68" s="44"/>
      <c r="R68" s="43"/>
      <c r="T68" s="44"/>
      <c r="U68" s="43"/>
      <c r="W68" s="44"/>
      <c r="X68" s="43"/>
    </row>
    <row r="69" spans="2:24" s="9" customFormat="1" ht="13">
      <c r="B69" s="12"/>
      <c r="E69" s="40"/>
      <c r="F69" s="30"/>
      <c r="H69" s="40"/>
      <c r="I69" s="30"/>
      <c r="K69" s="40"/>
      <c r="L69" s="30"/>
      <c r="N69" s="40"/>
      <c r="O69" s="30"/>
      <c r="Q69" s="40"/>
      <c r="R69" s="30"/>
      <c r="T69" s="40"/>
      <c r="U69" s="30"/>
      <c r="W69" s="40"/>
      <c r="X69" s="30"/>
    </row>
    <row r="70" spans="2:24" s="9" customFormat="1" ht="13">
      <c r="B70" s="12"/>
    </row>
    <row r="71" spans="2:24" s="9" customFormat="1" ht="12.5">
      <c r="E71" s="40"/>
      <c r="F71" s="30"/>
      <c r="H71" s="40"/>
      <c r="I71" s="30"/>
      <c r="K71" s="40"/>
      <c r="L71" s="30"/>
      <c r="N71" s="40"/>
      <c r="O71" s="30"/>
      <c r="Q71" s="40"/>
      <c r="R71" s="30"/>
      <c r="T71" s="40"/>
      <c r="U71" s="30"/>
      <c r="W71" s="40"/>
      <c r="X71" s="30"/>
    </row>
    <row r="72" spans="2:24" s="9" customFormat="1" ht="12.5">
      <c r="E72" s="42"/>
      <c r="H72" s="42"/>
      <c r="K72" s="42"/>
      <c r="N72" s="44"/>
      <c r="Q72" s="44"/>
      <c r="T72" s="44"/>
      <c r="W72" s="44"/>
    </row>
    <row r="73" spans="2:24" s="9" customFormat="1" ht="13">
      <c r="B73" s="12"/>
      <c r="E73" s="40"/>
      <c r="F73" s="30"/>
      <c r="H73" s="40"/>
      <c r="I73" s="30"/>
      <c r="K73" s="40"/>
      <c r="L73" s="30"/>
      <c r="N73" s="40"/>
      <c r="O73" s="30"/>
      <c r="Q73" s="40"/>
      <c r="R73" s="30"/>
      <c r="T73" s="40"/>
      <c r="U73" s="30"/>
      <c r="W73" s="40"/>
      <c r="X73" s="30"/>
    </row>
    <row r="74" spans="2:24" s="9" customFormat="1" ht="13">
      <c r="B74" s="12"/>
    </row>
    <row r="75" spans="2:24" s="9" customFormat="1" ht="12.5">
      <c r="E75" s="40"/>
      <c r="F75" s="30"/>
      <c r="H75" s="40"/>
      <c r="I75" s="30"/>
      <c r="K75" s="40"/>
      <c r="L75" s="30"/>
      <c r="N75" s="40"/>
      <c r="O75" s="30"/>
      <c r="Q75" s="40"/>
      <c r="R75" s="30"/>
      <c r="T75" s="40"/>
      <c r="U75" s="30"/>
      <c r="W75" s="40"/>
      <c r="X75" s="30"/>
    </row>
    <row r="76" spans="2:24" s="9" customFormat="1" ht="12.5">
      <c r="E76" s="42"/>
      <c r="H76" s="42"/>
      <c r="K76" s="42"/>
      <c r="N76" s="44"/>
      <c r="Q76" s="44"/>
      <c r="T76" s="44"/>
      <c r="W76" s="44"/>
    </row>
    <row r="77" spans="2:24" s="9" customFormat="1" ht="13">
      <c r="B77" s="12"/>
      <c r="E77" s="40"/>
      <c r="F77" s="30"/>
      <c r="H77" s="40"/>
      <c r="I77" s="30"/>
      <c r="K77" s="40"/>
      <c r="L77" s="30"/>
      <c r="N77" s="40"/>
      <c r="O77" s="30"/>
      <c r="Q77" s="40"/>
      <c r="R77" s="30"/>
      <c r="T77" s="40"/>
      <c r="U77" s="30"/>
      <c r="W77" s="40"/>
      <c r="X77" s="30"/>
    </row>
    <row r="78" spans="2:24" s="9" customFormat="1" ht="12.5"/>
    <row r="79" spans="2:24" s="9" customFormat="1" ht="13">
      <c r="B79" s="12"/>
      <c r="E79" s="40"/>
      <c r="F79" s="30"/>
      <c r="H79" s="40"/>
      <c r="I79" s="30"/>
      <c r="K79" s="40"/>
      <c r="L79" s="30"/>
      <c r="N79" s="40"/>
      <c r="O79" s="30"/>
      <c r="Q79" s="40"/>
      <c r="R79" s="30"/>
      <c r="T79" s="40"/>
      <c r="U79" s="30"/>
      <c r="W79" s="40"/>
      <c r="X79" s="30"/>
    </row>
    <row r="80" spans="2:24" s="9" customFormat="1" ht="12.5"/>
    <row r="81" spans="5:23" s="9" customFormat="1" ht="12.5">
      <c r="E81" s="45"/>
      <c r="H81" s="45"/>
      <c r="K81" s="45"/>
      <c r="N81" s="45"/>
      <c r="Q81" s="45"/>
      <c r="T81" s="45"/>
      <c r="W81" s="45"/>
    </row>
  </sheetData>
  <mergeCells count="2">
    <mergeCell ref="B3:G3"/>
    <mergeCell ref="T4:X4"/>
  </mergeCells>
  <phoneticPr fontId="8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80"/>
  <sheetViews>
    <sheetView showGridLines="0" zoomScale="70" zoomScaleNormal="70" workbookViewId="0">
      <selection activeCell="N16" sqref="N16"/>
    </sheetView>
  </sheetViews>
  <sheetFormatPr defaultColWidth="8" defaultRowHeight="14" outlineLevelRow="1" outlineLevelCol="3"/>
  <cols>
    <col min="1" max="2" width="2.33203125" style="3" customWidth="1"/>
    <col min="3" max="3" width="3.33203125" style="3" customWidth="1"/>
    <col min="4" max="4" width="37.83203125" style="3" customWidth="1"/>
    <col min="5" max="6" width="11.83203125" style="3" customWidth="1"/>
    <col min="7" max="7" width="2.83203125" style="3" customWidth="1"/>
    <col min="8" max="8" width="11.83203125" style="3" customWidth="1"/>
    <col min="9" max="9" width="9.83203125" style="3" customWidth="1"/>
    <col min="10" max="10" width="1.5" style="3" customWidth="1"/>
    <col min="11" max="11" width="11.83203125" style="3" customWidth="1" outlineLevel="1"/>
    <col min="12" max="12" width="9.83203125" style="3" customWidth="1" outlineLevel="1"/>
    <col min="13" max="13" width="2.83203125" style="3" customWidth="1" outlineLevel="1"/>
    <col min="14" max="14" width="11.83203125" style="3" customWidth="1"/>
    <col min="15" max="15" width="9.83203125" style="3" customWidth="1"/>
    <col min="16" max="16" width="2.08203125" style="3" hidden="1" customWidth="1"/>
    <col min="17" max="17" width="11.83203125" style="3" hidden="1" customWidth="1" outlineLevel="1"/>
    <col min="18" max="18" width="9.83203125" style="3" hidden="1" customWidth="1" outlineLevel="1"/>
    <col min="19" max="19" width="2.83203125" style="3" hidden="1" customWidth="1" outlineLevel="1"/>
    <col min="20" max="20" width="11.83203125" style="3" hidden="1" customWidth="1"/>
    <col min="21" max="21" width="8.08203125" style="3" hidden="1" customWidth="1" outlineLevel="3"/>
    <col min="22" max="22" width="9.83203125" style="3" bestFit="1" customWidth="1" collapsed="1"/>
    <col min="23" max="23" width="9.83203125" style="3" hidden="1" customWidth="1" outlineLevel="1"/>
    <col min="24" max="24" width="3" style="3" hidden="1" customWidth="1" outlineLevel="1"/>
    <col min="25" max="25" width="10.83203125" style="3" customWidth="1" collapsed="1"/>
    <col min="26" max="26" width="1.33203125" style="3" customWidth="1"/>
    <col min="27" max="27" width="10.83203125" style="3" customWidth="1"/>
    <col min="28" max="28" width="1.33203125" style="3" customWidth="1"/>
    <col min="29" max="29" width="10.83203125" style="3" customWidth="1"/>
    <col min="30" max="30" width="1.33203125" style="3" customWidth="1"/>
    <col min="31" max="16384" width="8" style="3"/>
  </cols>
  <sheetData>
    <row r="2" spans="1:30" ht="20">
      <c r="B2" s="31" t="e">
        <f>#REF!</f>
        <v>#REF!</v>
      </c>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row>
    <row r="3" spans="1:30">
      <c r="B3" s="79" t="s">
        <v>195</v>
      </c>
      <c r="C3" s="79"/>
      <c r="D3" s="79"/>
      <c r="E3" s="79"/>
      <c r="F3" s="79"/>
      <c r="G3" s="79"/>
    </row>
    <row r="4" spans="1:30" s="9" customFormat="1" ht="16">
      <c r="B4" s="4" t="s">
        <v>40</v>
      </c>
      <c r="C4" s="4"/>
      <c r="D4" s="5" t="s">
        <v>40</v>
      </c>
      <c r="E4" s="33" t="s">
        <v>190</v>
      </c>
      <c r="F4" s="33"/>
      <c r="G4" s="33"/>
      <c r="H4" s="33"/>
      <c r="I4" s="33"/>
      <c r="J4" s="33"/>
      <c r="K4" s="33"/>
      <c r="L4" s="33"/>
      <c r="M4" s="76"/>
      <c r="N4" s="71" t="s">
        <v>241</v>
      </c>
      <c r="O4" s="71"/>
      <c r="P4" s="76"/>
      <c r="Q4" s="71" t="s">
        <v>244</v>
      </c>
      <c r="R4" s="71"/>
      <c r="S4" s="76"/>
      <c r="T4" s="76"/>
      <c r="U4" s="76"/>
      <c r="V4" s="76"/>
      <c r="W4" s="76"/>
      <c r="X4" s="74"/>
      <c r="Y4" s="77"/>
    </row>
    <row r="5" spans="1:30" s="9" customFormat="1" ht="16">
      <c r="B5" s="7" t="s">
        <v>42</v>
      </c>
      <c r="C5" s="4"/>
      <c r="D5" s="5"/>
      <c r="E5" s="71" t="s">
        <v>44</v>
      </c>
      <c r="F5" s="71"/>
      <c r="G5" s="76"/>
      <c r="H5" s="71" t="s">
        <v>113</v>
      </c>
      <c r="I5" s="71"/>
      <c r="J5" s="76"/>
      <c r="K5" s="71" t="s">
        <v>158</v>
      </c>
      <c r="L5" s="71"/>
      <c r="M5" s="6"/>
      <c r="N5" s="509" t="s">
        <v>158</v>
      </c>
      <c r="O5" s="509"/>
      <c r="P5" s="6"/>
      <c r="Q5" s="33" t="s">
        <v>243</v>
      </c>
      <c r="R5" s="33"/>
      <c r="S5" s="6"/>
      <c r="T5" s="260" t="s">
        <v>45</v>
      </c>
      <c r="U5" s="71"/>
      <c r="V5" s="71"/>
      <c r="W5" s="71"/>
      <c r="X5" s="5"/>
    </row>
    <row r="6" spans="1:30" s="9" customFormat="1" ht="16">
      <c r="B6" s="5"/>
      <c r="C6" s="4"/>
      <c r="D6" s="5"/>
      <c r="E6" s="8" t="s">
        <v>29</v>
      </c>
      <c r="F6" s="8" t="s">
        <v>46</v>
      </c>
      <c r="G6" s="6" t="s">
        <v>40</v>
      </c>
      <c r="H6" s="8" t="s">
        <v>29</v>
      </c>
      <c r="I6" s="8" t="s">
        <v>46</v>
      </c>
      <c r="J6" s="6" t="s">
        <v>40</v>
      </c>
      <c r="K6" s="8" t="s">
        <v>29</v>
      </c>
      <c r="L6" s="8" t="s">
        <v>46</v>
      </c>
      <c r="M6" s="6" t="s">
        <v>40</v>
      </c>
      <c r="N6" s="8" t="s">
        <v>29</v>
      </c>
      <c r="O6" s="8" t="s">
        <v>46</v>
      </c>
      <c r="P6" s="6" t="s">
        <v>40</v>
      </c>
      <c r="Q6" s="8" t="s">
        <v>29</v>
      </c>
      <c r="R6" s="8" t="s">
        <v>46</v>
      </c>
      <c r="S6" s="6" t="s">
        <v>40</v>
      </c>
      <c r="T6" s="8" t="s">
        <v>53</v>
      </c>
      <c r="U6" s="8" t="s">
        <v>239</v>
      </c>
      <c r="V6" s="8" t="s">
        <v>242</v>
      </c>
      <c r="W6" s="8" t="s">
        <v>246</v>
      </c>
      <c r="X6" s="5"/>
    </row>
    <row r="7" spans="1:30">
      <c r="B7" s="79" t="s">
        <v>257</v>
      </c>
      <c r="Q7" s="53"/>
      <c r="R7" s="53"/>
      <c r="S7" s="53"/>
      <c r="T7" s="53"/>
      <c r="U7" s="51"/>
      <c r="V7" s="51"/>
      <c r="W7" s="51"/>
      <c r="X7" s="51"/>
      <c r="Y7" s="51"/>
    </row>
    <row r="8" spans="1:30" s="9" customFormat="1" ht="13">
      <c r="B8" s="46" t="s">
        <v>34</v>
      </c>
      <c r="E8" s="34">
        <v>44293</v>
      </c>
      <c r="F8" s="50">
        <f>E8/E$24</f>
        <v>0.22941895517595021</v>
      </c>
      <c r="G8" s="12"/>
      <c r="H8" s="34">
        <v>48678</v>
      </c>
      <c r="I8" s="50">
        <f>H8/H$24</f>
        <v>0.22559401604434207</v>
      </c>
      <c r="K8" s="34"/>
      <c r="L8" s="50"/>
      <c r="N8" s="34">
        <v>56408</v>
      </c>
      <c r="O8" s="50">
        <f>N8/N$24</f>
        <v>0.24176549501322236</v>
      </c>
      <c r="Q8" s="54"/>
      <c r="R8" s="54"/>
      <c r="S8" s="54"/>
      <c r="T8" s="258">
        <f t="shared" ref="T8:T36" si="0">IFERROR(H8/E8-1,"na")</f>
        <v>9.8999841961483703E-2</v>
      </c>
      <c r="U8" s="127"/>
      <c r="V8" s="50">
        <f>IFERROR((N8/H8-1),"NA")</f>
        <v>0.1587986359340976</v>
      </c>
      <c r="W8" s="54"/>
      <c r="X8" s="54"/>
      <c r="Y8" s="54"/>
      <c r="Z8" s="11"/>
      <c r="AB8" s="50"/>
      <c r="AC8" s="11"/>
    </row>
    <row r="9" spans="1:30" s="9" customFormat="1" ht="13">
      <c r="B9" s="12" t="s">
        <v>172</v>
      </c>
      <c r="E9" s="67">
        <f>SUM(E8:E8)</f>
        <v>44293</v>
      </c>
      <c r="F9" s="50">
        <f>E9/E$24</f>
        <v>0.22941895517595021</v>
      </c>
      <c r="H9" s="67">
        <f>SUM(H8:H8)</f>
        <v>48678</v>
      </c>
      <c r="I9" s="50">
        <f>H9/H$24</f>
        <v>0.22559401604434207</v>
      </c>
      <c r="K9" s="67"/>
      <c r="L9" s="50"/>
      <c r="N9" s="67">
        <f>SUM(N8:N8)</f>
        <v>56408</v>
      </c>
      <c r="O9" s="50">
        <f>N9/N$24</f>
        <v>0.24176549501322236</v>
      </c>
      <c r="Q9" s="53"/>
      <c r="R9" s="53"/>
      <c r="S9" s="53"/>
      <c r="T9" s="258">
        <f t="shared" si="0"/>
        <v>9.8999841961483703E-2</v>
      </c>
      <c r="U9" s="127"/>
      <c r="V9" s="50">
        <f t="shared" ref="V9:V36" si="1">IFERROR((N9/H9-1),"NA")</f>
        <v>0.1587986359340976</v>
      </c>
      <c r="W9" s="54"/>
      <c r="X9" s="54"/>
      <c r="Y9" s="54"/>
      <c r="AA9" s="22"/>
      <c r="AC9" s="11"/>
    </row>
    <row r="10" spans="1:30" s="9" customFormat="1" ht="13">
      <c r="B10" s="12"/>
      <c r="E10" s="67"/>
      <c r="F10" s="50"/>
      <c r="H10" s="67"/>
      <c r="I10" s="50"/>
      <c r="K10" s="67"/>
      <c r="L10" s="50"/>
      <c r="N10" s="67"/>
      <c r="O10" s="50"/>
      <c r="Q10" s="53"/>
      <c r="R10" s="53"/>
      <c r="S10" s="53"/>
      <c r="T10" s="258"/>
      <c r="U10" s="127"/>
      <c r="V10" s="50"/>
      <c r="W10" s="54"/>
      <c r="X10" s="54"/>
      <c r="Y10" s="54"/>
      <c r="AA10" s="22"/>
      <c r="AC10" s="11"/>
    </row>
    <row r="11" spans="1:30" customFormat="1" ht="15.5">
      <c r="A11" s="128"/>
      <c r="B11" s="46" t="s">
        <v>258</v>
      </c>
      <c r="C11" s="128"/>
      <c r="D11" s="128"/>
      <c r="E11" s="34">
        <v>55332</v>
      </c>
      <c r="F11" s="50">
        <f>E11/E$24</f>
        <v>0.2865962934954886</v>
      </c>
      <c r="H11" s="34">
        <v>63681</v>
      </c>
      <c r="I11" s="50">
        <f>H11/H$24</f>
        <v>0.29512413278523664</v>
      </c>
      <c r="K11" s="34"/>
      <c r="L11" s="50"/>
      <c r="N11" s="34">
        <v>75519</v>
      </c>
      <c r="O11" s="50">
        <f>N11/N$24</f>
        <v>0.32367551442886716</v>
      </c>
      <c r="T11" s="258">
        <f t="shared" si="0"/>
        <v>0.15088917805248325</v>
      </c>
      <c r="V11" s="50">
        <f t="shared" si="1"/>
        <v>0.18589532199557168</v>
      </c>
      <c r="X11" s="50"/>
    </row>
    <row r="12" spans="1:30" customFormat="1" ht="15.5">
      <c r="A12" s="128"/>
      <c r="B12" s="46" t="s">
        <v>268</v>
      </c>
      <c r="C12" s="128"/>
      <c r="D12" s="128"/>
      <c r="E12" s="34">
        <v>34761</v>
      </c>
      <c r="F12" s="50">
        <f t="shared" ref="F12:F22" si="2">E12/E$24</f>
        <v>0.18004723773217449</v>
      </c>
      <c r="H12" s="34">
        <v>18704</v>
      </c>
      <c r="I12" s="50">
        <f t="shared" ref="I12:I22" si="3">H12/H$24</f>
        <v>8.6682083818015829E-2</v>
      </c>
      <c r="K12" s="34"/>
      <c r="L12" s="50"/>
      <c r="N12" s="34">
        <v>340</v>
      </c>
      <c r="O12" s="50">
        <f t="shared" ref="O12:O22" si="4">N12/N$24</f>
        <v>1.457244864283357E-3</v>
      </c>
      <c r="T12" s="258">
        <f t="shared" si="0"/>
        <v>-0.46192572135439136</v>
      </c>
      <c r="V12" s="50">
        <f t="shared" si="1"/>
        <v>-0.98182207014542344</v>
      </c>
      <c r="X12" s="50"/>
    </row>
    <row r="13" spans="1:30" customFormat="1" ht="15.5">
      <c r="A13" s="128"/>
      <c r="B13" s="46" t="s">
        <v>266</v>
      </c>
      <c r="C13" s="128"/>
      <c r="D13" s="128"/>
      <c r="E13" s="34">
        <v>33238</v>
      </c>
      <c r="F13" s="50">
        <f t="shared" si="2"/>
        <v>0.17215874364207059</v>
      </c>
      <c r="H13" s="34">
        <v>42191</v>
      </c>
      <c r="I13" s="50">
        <f t="shared" si="3"/>
        <v>0.19553057091348938</v>
      </c>
      <c r="K13" s="34"/>
      <c r="L13" s="50"/>
      <c r="N13" s="34">
        <v>37377</v>
      </c>
      <c r="O13" s="50">
        <f t="shared" si="4"/>
        <v>0.1601983567421148</v>
      </c>
      <c r="T13" s="258">
        <f t="shared" si="0"/>
        <v>0.26936037066008778</v>
      </c>
      <c r="V13" s="50">
        <f t="shared" si="1"/>
        <v>-0.1141001635419876</v>
      </c>
      <c r="X13" s="50"/>
    </row>
    <row r="14" spans="1:30" customFormat="1" ht="15.5">
      <c r="A14" s="128"/>
      <c r="B14" s="46" t="s">
        <v>259</v>
      </c>
      <c r="C14" s="128"/>
      <c r="D14" s="128"/>
      <c r="E14" s="34">
        <v>9698</v>
      </c>
      <c r="F14" s="50">
        <f t="shared" si="2"/>
        <v>5.0231527042565755E-2</v>
      </c>
      <c r="H14" s="34">
        <v>8911</v>
      </c>
      <c r="I14" s="50">
        <f t="shared" si="3"/>
        <v>4.1297265232160978E-2</v>
      </c>
      <c r="K14" s="34"/>
      <c r="L14" s="50"/>
      <c r="N14" s="34">
        <v>16178</v>
      </c>
      <c r="O14" s="50">
        <f t="shared" si="4"/>
        <v>6.9339139454047502E-2</v>
      </c>
      <c r="T14" s="258">
        <f t="shared" si="0"/>
        <v>-8.1150752732522147E-2</v>
      </c>
      <c r="V14" s="50">
        <f t="shared" si="1"/>
        <v>0.81550892155762544</v>
      </c>
      <c r="X14" s="50"/>
    </row>
    <row r="15" spans="1:30" customFormat="1" ht="15.5">
      <c r="A15" s="128"/>
      <c r="B15" s="46" t="s">
        <v>260</v>
      </c>
      <c r="C15" s="128"/>
      <c r="D15" s="128"/>
      <c r="E15" s="34">
        <v>9469</v>
      </c>
      <c r="F15" s="50">
        <f t="shared" si="2"/>
        <v>4.9045404162307189E-2</v>
      </c>
      <c r="H15" s="34">
        <v>22722</v>
      </c>
      <c r="I15" s="50">
        <f>H15/H$24</f>
        <v>0.10530316020706562</v>
      </c>
      <c r="K15" s="34"/>
      <c r="L15" s="50"/>
      <c r="N15" s="34">
        <v>21379</v>
      </c>
      <c r="O15" s="50">
        <f t="shared" si="4"/>
        <v>9.1630699863276141E-2</v>
      </c>
      <c r="T15" s="258">
        <f t="shared" si="0"/>
        <v>1.3996198120181647</v>
      </c>
      <c r="V15" s="50">
        <f t="shared" si="1"/>
        <v>-5.9105712525305831E-2</v>
      </c>
      <c r="X15" s="50"/>
    </row>
    <row r="16" spans="1:30" customFormat="1" ht="15.5">
      <c r="A16" s="128"/>
      <c r="B16" s="46" t="s">
        <v>261</v>
      </c>
      <c r="C16" s="128"/>
      <c r="D16" s="128"/>
      <c r="E16" s="34">
        <v>4285</v>
      </c>
      <c r="F16" s="50">
        <f t="shared" si="2"/>
        <v>2.2194482715755234E-2</v>
      </c>
      <c r="H16" s="34">
        <v>7912</v>
      </c>
      <c r="I16" s="50">
        <f t="shared" si="3"/>
        <v>3.6667485413181204E-2</v>
      </c>
      <c r="K16" s="34"/>
      <c r="L16" s="50"/>
      <c r="N16" s="34">
        <v>19661</v>
      </c>
      <c r="O16" s="50">
        <f t="shared" si="4"/>
        <v>8.4267327284338472E-2</v>
      </c>
      <c r="T16" s="258">
        <f t="shared" si="0"/>
        <v>0.84644107351225206</v>
      </c>
      <c r="V16" s="50">
        <f t="shared" si="1"/>
        <v>1.4849595551061681</v>
      </c>
      <c r="X16" s="50"/>
    </row>
    <row r="17" spans="1:29" customFormat="1" ht="15.5">
      <c r="A17" s="128"/>
      <c r="B17" s="46" t="s">
        <v>267</v>
      </c>
      <c r="C17" s="128"/>
      <c r="D17" s="128"/>
      <c r="E17" s="34">
        <v>569</v>
      </c>
      <c r="F17" s="50">
        <f t="shared" si="2"/>
        <v>2.9471786850092715E-3</v>
      </c>
      <c r="H17" s="34">
        <v>948</v>
      </c>
      <c r="I17" s="50">
        <f t="shared" si="3"/>
        <v>4.3934246930859176E-3</v>
      </c>
      <c r="K17" s="34"/>
      <c r="L17" s="50"/>
      <c r="N17" s="34">
        <v>748</v>
      </c>
      <c r="O17" s="50">
        <f t="shared" si="4"/>
        <v>3.2059387014233853E-3</v>
      </c>
      <c r="T17" s="258">
        <f t="shared" si="0"/>
        <v>0.66608084358523723</v>
      </c>
      <c r="V17" s="50">
        <f t="shared" si="1"/>
        <v>-0.21097046413502107</v>
      </c>
      <c r="X17" s="50"/>
    </row>
    <row r="18" spans="1:29" customFormat="1" ht="15.5">
      <c r="A18" s="128"/>
      <c r="B18" s="46" t="s">
        <v>262</v>
      </c>
      <c r="C18" s="128"/>
      <c r="D18" s="46"/>
      <c r="E18" s="34">
        <v>466</v>
      </c>
      <c r="F18" s="50">
        <f t="shared" si="2"/>
        <v>2.4136823676877339E-3</v>
      </c>
      <c r="H18" s="34">
        <v>26</v>
      </c>
      <c r="I18" s="50">
        <f t="shared" si="3"/>
        <v>1.2049477006353781E-4</v>
      </c>
      <c r="K18" s="67"/>
      <c r="L18" s="50"/>
      <c r="N18" s="34">
        <v>46</v>
      </c>
      <c r="O18" s="50">
        <f t="shared" si="4"/>
        <v>1.9715665810892476E-4</v>
      </c>
      <c r="T18" s="258">
        <f t="shared" si="0"/>
        <v>-0.94420600858369097</v>
      </c>
      <c r="V18" s="50">
        <f t="shared" si="1"/>
        <v>0.76923076923076916</v>
      </c>
      <c r="X18" s="50"/>
    </row>
    <row r="19" spans="1:29" customFormat="1" ht="15.5">
      <c r="A19" s="128"/>
      <c r="B19" s="46" t="s">
        <v>263</v>
      </c>
      <c r="C19" s="128"/>
      <c r="D19" s="128"/>
      <c r="E19" s="34">
        <v>0</v>
      </c>
      <c r="F19" s="50">
        <f t="shared" si="2"/>
        <v>0</v>
      </c>
      <c r="H19" s="34">
        <v>0</v>
      </c>
      <c r="I19" s="50">
        <f t="shared" si="3"/>
        <v>0</v>
      </c>
      <c r="K19" s="34"/>
      <c r="L19" s="50"/>
      <c r="N19" s="34">
        <v>220</v>
      </c>
      <c r="O19" s="50">
        <f t="shared" si="4"/>
        <v>9.4292314747746625E-4</v>
      </c>
      <c r="T19" s="258" t="str">
        <f t="shared" si="0"/>
        <v>na</v>
      </c>
      <c r="V19" s="50" t="str">
        <f t="shared" si="1"/>
        <v>NA</v>
      </c>
      <c r="X19" s="50"/>
    </row>
    <row r="20" spans="1:29" customFormat="1" ht="15.5">
      <c r="A20" s="128"/>
      <c r="B20" s="46" t="s">
        <v>264</v>
      </c>
      <c r="C20" s="128"/>
      <c r="D20" s="128"/>
      <c r="E20" s="34">
        <v>0</v>
      </c>
      <c r="F20" s="50">
        <f t="shared" si="2"/>
        <v>0</v>
      </c>
      <c r="H20" s="34">
        <v>450</v>
      </c>
      <c r="I20" s="50">
        <f t="shared" si="3"/>
        <v>2.0854864049458469E-3</v>
      </c>
      <c r="K20" s="34"/>
      <c r="L20" s="50"/>
      <c r="N20" s="34">
        <v>1890</v>
      </c>
      <c r="O20" s="50">
        <f t="shared" si="4"/>
        <v>8.1005670396927781E-3</v>
      </c>
      <c r="T20" s="258" t="str">
        <f t="shared" si="0"/>
        <v>na</v>
      </c>
      <c r="V20" s="50">
        <f t="shared" si="1"/>
        <v>3.2</v>
      </c>
      <c r="X20" s="50"/>
    </row>
    <row r="21" spans="1:29" customFormat="1" ht="15.5">
      <c r="A21" s="128"/>
      <c r="B21" s="46" t="s">
        <v>284</v>
      </c>
      <c r="C21" s="128"/>
      <c r="D21" s="128"/>
      <c r="E21" s="34">
        <v>955</v>
      </c>
      <c r="F21" s="50">
        <f t="shared" si="2"/>
        <v>4.9464949809909561E-3</v>
      </c>
      <c r="H21" s="34">
        <v>1554</v>
      </c>
      <c r="I21" s="50">
        <f t="shared" si="3"/>
        <v>7.201879718412991E-3</v>
      </c>
      <c r="K21" s="67"/>
      <c r="N21" s="34">
        <v>3551</v>
      </c>
      <c r="O21" s="50">
        <f t="shared" si="4"/>
        <v>1.5219636803147649E-2</v>
      </c>
      <c r="T21" s="258">
        <f t="shared" si="0"/>
        <v>0.62722513089005227</v>
      </c>
      <c r="V21" s="50">
        <f t="shared" si="1"/>
        <v>1.285070785070785</v>
      </c>
      <c r="X21" s="50"/>
    </row>
    <row r="22" spans="1:29" customFormat="1" ht="15.5">
      <c r="A22" s="128"/>
      <c r="B22" s="12" t="s">
        <v>172</v>
      </c>
      <c r="C22" s="128"/>
      <c r="D22" s="128"/>
      <c r="E22" s="67">
        <f>SUM(E11:E21)</f>
        <v>148773</v>
      </c>
      <c r="F22" s="50">
        <f t="shared" si="2"/>
        <v>0.77058104482404977</v>
      </c>
      <c r="H22" s="67">
        <f>SUM(H11:H21)</f>
        <v>167099</v>
      </c>
      <c r="I22" s="50">
        <f t="shared" si="3"/>
        <v>0.77440598395565796</v>
      </c>
      <c r="K22" s="67"/>
      <c r="N22" s="67">
        <f>SUM(N11:N21)</f>
        <v>176909</v>
      </c>
      <c r="O22" s="50">
        <f t="shared" si="4"/>
        <v>0.75823450498677769</v>
      </c>
      <c r="T22" s="258">
        <f t="shared" si="0"/>
        <v>0.1231809535332351</v>
      </c>
      <c r="V22" s="50">
        <f t="shared" si="1"/>
        <v>5.8707712194567385E-2</v>
      </c>
      <c r="X22" s="50"/>
    </row>
    <row r="23" spans="1:29" customFormat="1" ht="15.5">
      <c r="A23" s="128"/>
      <c r="B23" s="46"/>
      <c r="C23" s="128"/>
      <c r="D23" s="128"/>
      <c r="E23" s="67"/>
      <c r="H23" s="128"/>
      <c r="K23" s="67"/>
      <c r="N23" s="67"/>
      <c r="O23" s="50"/>
      <c r="T23" s="258"/>
      <c r="V23" s="50"/>
      <c r="X23" s="50"/>
    </row>
    <row r="24" spans="1:29" customFormat="1" ht="15.5">
      <c r="A24" s="128"/>
      <c r="B24" s="12" t="s">
        <v>1</v>
      </c>
      <c r="C24" s="128"/>
      <c r="D24" s="128"/>
      <c r="E24" s="67">
        <f>SUM(E22+E9)</f>
        <v>193066</v>
      </c>
      <c r="F24" s="50">
        <f>E24/E$24</f>
        <v>1</v>
      </c>
      <c r="H24" s="67">
        <f>SUM(H22+H9)</f>
        <v>215777</v>
      </c>
      <c r="I24" s="50">
        <f>H24/H$24</f>
        <v>1</v>
      </c>
      <c r="K24" s="67"/>
      <c r="L24" s="50"/>
      <c r="N24" s="67">
        <f>SUM(N22+N9)</f>
        <v>233317</v>
      </c>
      <c r="O24" s="50">
        <f>N24/N$24</f>
        <v>1</v>
      </c>
      <c r="T24" s="258">
        <f t="shared" si="0"/>
        <v>0.11763334818145088</v>
      </c>
      <c r="V24" s="50">
        <f t="shared" si="1"/>
        <v>8.1287625650555917E-2</v>
      </c>
      <c r="X24" s="50"/>
    </row>
    <row r="25" spans="1:29" customFormat="1" ht="15.5" hidden="1" outlineLevel="1">
      <c r="A25" s="128"/>
      <c r="B25" s="128"/>
      <c r="C25" s="128"/>
      <c r="D25" s="128"/>
      <c r="E25" s="128"/>
      <c r="K25" s="67"/>
      <c r="N25" s="67"/>
      <c r="T25" s="258"/>
      <c r="V25" s="50" t="str">
        <f t="shared" si="1"/>
        <v>NA</v>
      </c>
    </row>
    <row r="26" spans="1:29" customFormat="1" ht="15.5" hidden="1" outlineLevel="1">
      <c r="A26" s="128"/>
      <c r="B26" s="128" t="s">
        <v>25</v>
      </c>
      <c r="C26" s="128"/>
      <c r="D26" s="128"/>
      <c r="E26" s="124" t="e">
        <f>E24-#REF!</f>
        <v>#REF!</v>
      </c>
      <c r="H26" s="124" t="e">
        <f>H24-#REF!</f>
        <v>#REF!</v>
      </c>
      <c r="K26" s="124"/>
      <c r="N26" s="124"/>
      <c r="T26" s="258"/>
      <c r="V26" s="50" t="str">
        <f t="shared" si="1"/>
        <v>NA</v>
      </c>
    </row>
    <row r="27" spans="1:29" customFormat="1" ht="15.5" collapsed="1">
      <c r="A27" s="128"/>
      <c r="B27" s="128"/>
      <c r="C27" s="128"/>
      <c r="D27" s="128"/>
      <c r="E27" s="128"/>
      <c r="T27" s="258"/>
      <c r="V27" s="50"/>
    </row>
    <row r="28" spans="1:29" customFormat="1" ht="15.5">
      <c r="A28" s="128"/>
      <c r="B28" s="79" t="s">
        <v>265</v>
      </c>
      <c r="C28" s="128"/>
      <c r="D28" s="128"/>
      <c r="E28" s="128"/>
      <c r="T28" s="258"/>
      <c r="V28" s="50"/>
    </row>
    <row r="29" spans="1:29" customFormat="1" ht="15.5">
      <c r="A29" s="128"/>
      <c r="B29" s="46" t="s">
        <v>285</v>
      </c>
      <c r="C29" s="128"/>
      <c r="D29" s="128"/>
      <c r="E29" s="34">
        <v>51565</v>
      </c>
      <c r="F29" s="50">
        <f>E29/E$32</f>
        <v>0.76231095604866728</v>
      </c>
      <c r="H29" s="34">
        <v>54725</v>
      </c>
      <c r="I29" s="50">
        <f>H29/H$32</f>
        <v>0.83450242459361368</v>
      </c>
      <c r="N29" s="34">
        <v>71187</v>
      </c>
      <c r="O29" s="50">
        <f>N29/N$32</f>
        <v>0.96536526491368435</v>
      </c>
      <c r="T29" s="258">
        <f t="shared" si="0"/>
        <v>6.1281877242315597E-2</v>
      </c>
      <c r="V29" s="50">
        <f t="shared" si="1"/>
        <v>0.3008131566925536</v>
      </c>
    </row>
    <row r="30" spans="1:29" s="9" customFormat="1" ht="13">
      <c r="B30" s="46" t="s">
        <v>286</v>
      </c>
      <c r="E30" s="34">
        <v>16078</v>
      </c>
      <c r="F30" s="50">
        <f>E30/E$32</f>
        <v>0.23768904395133272</v>
      </c>
      <c r="H30" s="34">
        <v>10853</v>
      </c>
      <c r="I30" s="50">
        <f>H30/H$32</f>
        <v>0.16549757540638629</v>
      </c>
      <c r="K30" s="10"/>
      <c r="L30" s="15"/>
      <c r="N30" s="34">
        <v>2554</v>
      </c>
      <c r="O30" s="50">
        <f>N30/N$32</f>
        <v>3.4634735086315621E-2</v>
      </c>
      <c r="Q30" s="10"/>
      <c r="R30" s="15"/>
      <c r="T30" s="258">
        <f t="shared" si="0"/>
        <v>-0.32497823112327406</v>
      </c>
      <c r="V30" s="50">
        <f t="shared" si="1"/>
        <v>-0.76467336220399895</v>
      </c>
      <c r="W30" s="11"/>
      <c r="Y30" s="11"/>
      <c r="AA30" s="11"/>
      <c r="AC30" s="11"/>
    </row>
    <row r="31" spans="1:29" s="9" customFormat="1" ht="13">
      <c r="O31" s="50"/>
      <c r="T31" s="258"/>
      <c r="V31" s="50"/>
      <c r="AA31" s="22"/>
      <c r="AC31" s="11"/>
    </row>
    <row r="32" spans="1:29" s="9" customFormat="1" ht="14.15" customHeight="1">
      <c r="B32" s="12" t="s">
        <v>172</v>
      </c>
      <c r="C32" s="12"/>
      <c r="D32" s="12"/>
      <c r="E32" s="67">
        <f>SUM(E29:E30)</f>
        <v>67643</v>
      </c>
      <c r="F32" s="50">
        <f>E32/E$32</f>
        <v>1</v>
      </c>
      <c r="G32"/>
      <c r="H32" s="67">
        <f>SUM(H29:H30)</f>
        <v>65578</v>
      </c>
      <c r="I32" s="50">
        <f>H32/H$32</f>
        <v>1</v>
      </c>
      <c r="N32" s="67">
        <f>SUM(N29:N30)</f>
        <v>73741</v>
      </c>
      <c r="O32" s="50">
        <f>N32/N$32</f>
        <v>1</v>
      </c>
      <c r="T32" s="258">
        <f t="shared" si="0"/>
        <v>-3.0527918631639617E-2</v>
      </c>
      <c r="V32" s="50">
        <f t="shared" si="1"/>
        <v>0.12447772118698341</v>
      </c>
      <c r="AA32" s="22"/>
      <c r="AC32" s="11"/>
    </row>
    <row r="33" spans="2:29" s="9" customFormat="1" ht="13" hidden="1" outlineLevel="1">
      <c r="E33" s="10"/>
      <c r="F33" s="11"/>
      <c r="H33" s="10"/>
      <c r="I33" s="11"/>
      <c r="K33" s="10"/>
      <c r="L33" s="11"/>
      <c r="N33" s="10"/>
      <c r="O33" s="11"/>
      <c r="Q33" s="10"/>
      <c r="R33" s="11"/>
      <c r="T33" s="258"/>
      <c r="V33" s="50" t="str">
        <f t="shared" si="1"/>
        <v>NA</v>
      </c>
      <c r="W33" s="11"/>
      <c r="Y33" s="11"/>
      <c r="AA33" s="11"/>
      <c r="AC33" s="11"/>
    </row>
    <row r="34" spans="2:29" s="9" customFormat="1" ht="13" hidden="1" outlineLevel="1">
      <c r="E34" s="124" t="e">
        <f>E32-#REF!</f>
        <v>#REF!</v>
      </c>
      <c r="F34" s="11"/>
      <c r="H34" s="124" t="e">
        <f>H32-#REF!</f>
        <v>#REF!</v>
      </c>
      <c r="I34" s="11"/>
      <c r="K34" s="10"/>
      <c r="L34" s="11"/>
      <c r="N34" s="10"/>
      <c r="O34" s="11"/>
      <c r="Q34" s="10"/>
      <c r="R34" s="11"/>
      <c r="T34" s="258"/>
      <c r="V34" s="50" t="str">
        <f t="shared" si="1"/>
        <v>NA</v>
      </c>
      <c r="W34" s="11"/>
      <c r="Y34" s="11"/>
      <c r="AA34" s="11"/>
      <c r="AC34" s="11"/>
    </row>
    <row r="35" spans="2:29" s="9" customFormat="1" ht="8.5" hidden="1" customHeight="1" collapsed="1">
      <c r="E35" s="10"/>
      <c r="F35" s="11"/>
      <c r="H35" s="10"/>
      <c r="I35" s="11"/>
      <c r="K35" s="10"/>
      <c r="L35" s="11"/>
      <c r="N35" s="10"/>
      <c r="O35" s="11"/>
      <c r="Q35" s="10"/>
      <c r="R35" s="11"/>
      <c r="T35" s="258"/>
      <c r="V35" s="50"/>
      <c r="W35" s="11"/>
      <c r="Y35" s="11"/>
      <c r="AA35" s="11"/>
      <c r="AC35" s="11"/>
    </row>
    <row r="36" spans="2:29" s="9" customFormat="1" ht="15.5">
      <c r="B36" s="12" t="s">
        <v>1</v>
      </c>
      <c r="C36" s="12"/>
      <c r="D36" s="125"/>
      <c r="E36" s="67">
        <f>E32+E24</f>
        <v>260709</v>
      </c>
      <c r="F36" s="50"/>
      <c r="G36"/>
      <c r="H36" s="67">
        <f>H32+H24</f>
        <v>281355</v>
      </c>
      <c r="I36" s="50"/>
      <c r="J36" s="12"/>
      <c r="K36" s="13"/>
      <c r="L36" s="14"/>
      <c r="M36" s="12"/>
      <c r="N36" s="67">
        <f>N32+N24</f>
        <v>307058</v>
      </c>
      <c r="O36" s="14"/>
      <c r="P36" s="12"/>
      <c r="Q36" s="13"/>
      <c r="R36" s="14"/>
      <c r="S36" s="12"/>
      <c r="T36" s="258">
        <f t="shared" si="0"/>
        <v>7.9191742517519481E-2</v>
      </c>
      <c r="U36" s="12"/>
      <c r="V36" s="50">
        <f t="shared" si="1"/>
        <v>9.1354338824616521E-2</v>
      </c>
      <c r="W36" s="14"/>
      <c r="X36" s="12"/>
      <c r="Y36" s="14"/>
      <c r="Z36" s="12"/>
      <c r="AA36" s="14"/>
      <c r="AB36" s="12"/>
      <c r="AC36" s="14"/>
    </row>
    <row r="37" spans="2:29" s="9" customFormat="1" ht="13">
      <c r="D37" s="125"/>
      <c r="E37" s="125"/>
      <c r="F37" s="125"/>
      <c r="G37" s="125"/>
      <c r="H37" s="125"/>
      <c r="I37" s="22"/>
      <c r="K37" s="16"/>
      <c r="L37" s="22"/>
      <c r="N37" s="16"/>
      <c r="O37" s="22"/>
      <c r="Q37" s="16"/>
      <c r="R37" s="22"/>
      <c r="T37" s="127"/>
      <c r="V37" s="22"/>
      <c r="AA37" s="22"/>
      <c r="AC37" s="11"/>
    </row>
    <row r="38" spans="2:29" s="9" customFormat="1" ht="12.5">
      <c r="E38" s="10"/>
      <c r="F38" s="11"/>
      <c r="H38" s="10"/>
      <c r="I38" s="11"/>
      <c r="K38" s="10"/>
      <c r="L38" s="11"/>
      <c r="N38" s="10"/>
      <c r="O38" s="11"/>
      <c r="Q38" s="10"/>
      <c r="R38" s="11"/>
      <c r="T38" s="10"/>
      <c r="V38" s="11"/>
      <c r="W38" s="11"/>
      <c r="Y38" s="11"/>
      <c r="AA38" s="11"/>
      <c r="AC38" s="11"/>
    </row>
    <row r="39" spans="2:29" s="9" customFormat="1" ht="12.5">
      <c r="E39" s="10"/>
      <c r="F39" s="11"/>
      <c r="H39" s="10"/>
      <c r="I39" s="11"/>
      <c r="K39" s="10"/>
      <c r="L39" s="11"/>
      <c r="N39" s="10"/>
      <c r="O39" s="11"/>
      <c r="Q39" s="10"/>
      <c r="R39" s="11"/>
      <c r="T39" s="10"/>
      <c r="V39" s="11"/>
      <c r="W39" s="11"/>
      <c r="Y39" s="11"/>
      <c r="AA39" s="11"/>
      <c r="AC39" s="11"/>
    </row>
    <row r="40" spans="2:29" s="9" customFormat="1" ht="12.5">
      <c r="E40" s="10"/>
      <c r="F40" s="11"/>
      <c r="H40" s="10"/>
      <c r="I40" s="11"/>
      <c r="K40" s="10"/>
      <c r="L40" s="11"/>
      <c r="N40" s="10"/>
      <c r="O40" s="11"/>
      <c r="Q40" s="10"/>
      <c r="R40" s="11"/>
      <c r="T40" s="10"/>
      <c r="V40" s="11"/>
      <c r="W40" s="11"/>
      <c r="Y40" s="11"/>
      <c r="AA40" s="11"/>
      <c r="AC40" s="11"/>
    </row>
    <row r="41" spans="2:29" s="9" customFormat="1" ht="12.5">
      <c r="E41" s="17"/>
      <c r="F41" s="11"/>
      <c r="H41" s="17"/>
      <c r="I41" s="11"/>
      <c r="K41" s="17"/>
      <c r="L41" s="11"/>
      <c r="N41" s="17"/>
      <c r="O41" s="11"/>
      <c r="Q41" s="17"/>
      <c r="R41" s="11"/>
      <c r="T41" s="17"/>
      <c r="V41" s="11"/>
      <c r="W41" s="11"/>
      <c r="Y41" s="11"/>
      <c r="AA41" s="11"/>
      <c r="AC41" s="11"/>
    </row>
    <row r="42" spans="2:29" s="12" customFormat="1" ht="13">
      <c r="E42" s="13"/>
      <c r="F42" s="14"/>
      <c r="H42" s="13"/>
      <c r="I42" s="14"/>
      <c r="K42" s="13"/>
      <c r="L42" s="14"/>
      <c r="N42" s="13"/>
      <c r="O42" s="14"/>
      <c r="Q42" s="13"/>
      <c r="R42" s="14"/>
      <c r="T42" s="13"/>
      <c r="V42" s="14"/>
      <c r="W42" s="14"/>
      <c r="Y42" s="14"/>
      <c r="AA42" s="14"/>
      <c r="AC42" s="14"/>
    </row>
    <row r="43" spans="2:29" s="9" customFormat="1" ht="12.5">
      <c r="E43" s="16"/>
      <c r="F43" s="22"/>
      <c r="H43" s="16"/>
      <c r="I43" s="22"/>
      <c r="K43" s="16"/>
      <c r="L43" s="22"/>
      <c r="N43" s="16"/>
      <c r="O43" s="22"/>
      <c r="Q43" s="16"/>
      <c r="R43" s="22"/>
      <c r="T43" s="16"/>
      <c r="V43" s="22"/>
      <c r="AA43" s="22"/>
      <c r="AC43" s="11"/>
    </row>
    <row r="44" spans="2:29" s="9" customFormat="1" ht="12.5">
      <c r="E44" s="10"/>
      <c r="F44" s="11"/>
      <c r="H44" s="10"/>
      <c r="I44" s="11"/>
      <c r="K44" s="10"/>
      <c r="L44" s="11"/>
      <c r="N44" s="10"/>
      <c r="O44" s="11"/>
      <c r="Q44" s="10"/>
      <c r="R44" s="11"/>
      <c r="T44" s="10"/>
      <c r="V44" s="11"/>
      <c r="W44" s="11"/>
      <c r="Y44" s="11"/>
      <c r="AA44" s="11"/>
      <c r="AC44" s="11"/>
    </row>
    <row r="45" spans="2:29" s="9" customFormat="1" ht="12.5">
      <c r="E45" s="10"/>
      <c r="F45" s="11"/>
      <c r="H45" s="10"/>
      <c r="I45" s="11"/>
      <c r="K45" s="10"/>
      <c r="L45" s="11"/>
      <c r="N45" s="10"/>
      <c r="O45" s="11"/>
      <c r="Q45" s="10"/>
      <c r="R45" s="11"/>
      <c r="T45" s="10"/>
      <c r="V45" s="11"/>
      <c r="W45" s="11"/>
      <c r="Y45" s="11"/>
      <c r="AA45" s="11"/>
      <c r="AC45" s="11"/>
    </row>
    <row r="46" spans="2:29" s="9" customFormat="1" ht="12.5">
      <c r="E46" s="10"/>
      <c r="F46" s="11"/>
      <c r="H46" s="10"/>
      <c r="I46" s="11"/>
      <c r="K46" s="10"/>
      <c r="L46" s="11"/>
      <c r="N46" s="10"/>
      <c r="O46" s="11"/>
      <c r="Q46" s="10"/>
      <c r="R46" s="11"/>
      <c r="T46" s="10"/>
      <c r="V46" s="11"/>
      <c r="W46" s="11"/>
      <c r="Y46" s="11"/>
      <c r="AA46" s="11"/>
      <c r="AC46" s="11"/>
    </row>
    <row r="47" spans="2:29" s="9" customFormat="1" ht="12.5">
      <c r="E47" s="17"/>
      <c r="F47" s="11"/>
      <c r="H47" s="17"/>
      <c r="I47" s="11"/>
      <c r="K47" s="17"/>
      <c r="L47" s="11"/>
      <c r="N47" s="17"/>
      <c r="O47" s="11"/>
      <c r="Q47" s="17"/>
      <c r="R47" s="11"/>
      <c r="T47" s="17"/>
      <c r="V47" s="11"/>
      <c r="W47" s="11"/>
      <c r="Y47" s="11"/>
      <c r="AA47" s="11"/>
      <c r="AC47" s="11"/>
    </row>
    <row r="48" spans="2:29" s="12" customFormat="1" ht="13">
      <c r="E48" s="13"/>
      <c r="F48" s="14"/>
      <c r="H48" s="13"/>
      <c r="I48" s="14"/>
      <c r="K48" s="13"/>
      <c r="L48" s="14"/>
      <c r="N48" s="13"/>
      <c r="O48" s="14"/>
      <c r="Q48" s="13"/>
      <c r="R48" s="14"/>
      <c r="T48" s="13"/>
      <c r="V48" s="14"/>
      <c r="W48" s="14"/>
      <c r="Y48" s="14"/>
      <c r="AA48" s="14"/>
      <c r="AC48" s="14"/>
    </row>
    <row r="49" spans="2:29" s="9" customFormat="1" ht="12.5">
      <c r="E49" s="16"/>
      <c r="F49" s="16"/>
      <c r="H49" s="16"/>
      <c r="I49" s="16"/>
      <c r="K49" s="16"/>
      <c r="L49" s="16"/>
      <c r="N49" s="16"/>
      <c r="O49" s="16"/>
      <c r="Q49" s="16"/>
      <c r="R49" s="16"/>
      <c r="T49" s="16"/>
      <c r="V49" s="16"/>
      <c r="AA49" s="22"/>
      <c r="AC49" s="11"/>
    </row>
    <row r="50" spans="2:29" s="9" customFormat="1" ht="12.5">
      <c r="E50" s="16"/>
      <c r="F50" s="16"/>
      <c r="H50" s="16"/>
      <c r="I50" s="16"/>
      <c r="K50" s="16"/>
      <c r="L50" s="16"/>
      <c r="N50" s="16"/>
      <c r="O50" s="16"/>
      <c r="Q50" s="16"/>
      <c r="R50" s="16"/>
      <c r="T50" s="16"/>
      <c r="V50" s="16"/>
      <c r="AA50" s="22"/>
      <c r="AC50" s="11"/>
    </row>
    <row r="51" spans="2:29" s="9" customFormat="1" ht="12.5">
      <c r="E51" s="23"/>
      <c r="F51" s="24"/>
      <c r="H51" s="23"/>
      <c r="I51" s="24"/>
      <c r="K51" s="23"/>
      <c r="L51" s="24"/>
      <c r="N51" s="23"/>
      <c r="O51" s="24"/>
      <c r="Q51" s="23"/>
      <c r="R51" s="24"/>
      <c r="T51" s="23"/>
      <c r="V51" s="24"/>
      <c r="W51" s="11"/>
      <c r="Y51" s="11"/>
      <c r="AA51" s="11"/>
      <c r="AC51" s="11"/>
    </row>
    <row r="52" spans="2:29" s="9" customFormat="1" ht="12.5">
      <c r="E52" s="23"/>
      <c r="F52" s="24"/>
      <c r="H52" s="23"/>
      <c r="I52" s="24"/>
      <c r="K52" s="23"/>
      <c r="L52" s="24"/>
      <c r="N52" s="23"/>
      <c r="O52" s="24"/>
      <c r="Q52" s="23"/>
      <c r="R52" s="24"/>
      <c r="T52" s="23"/>
      <c r="V52" s="24"/>
      <c r="W52" s="11"/>
      <c r="Y52" s="11"/>
      <c r="AA52" s="11"/>
      <c r="AC52" s="11"/>
    </row>
    <row r="53" spans="2:29" s="9" customFormat="1" ht="12.5">
      <c r="E53" s="23"/>
      <c r="F53" s="24"/>
      <c r="H53" s="23"/>
      <c r="I53" s="24"/>
      <c r="K53" s="23"/>
      <c r="L53" s="24"/>
      <c r="N53" s="23"/>
      <c r="O53" s="24"/>
      <c r="Q53" s="23"/>
      <c r="R53" s="24"/>
      <c r="T53" s="23"/>
      <c r="V53" s="24"/>
      <c r="W53" s="11"/>
      <c r="Y53" s="11"/>
      <c r="AA53" s="11"/>
      <c r="AC53" s="11"/>
    </row>
    <row r="54" spans="2:29" s="9" customFormat="1" ht="13">
      <c r="C54" s="12"/>
      <c r="E54" s="16"/>
      <c r="F54" s="16"/>
      <c r="H54" s="16"/>
      <c r="I54" s="16"/>
      <c r="K54" s="16"/>
      <c r="L54" s="16"/>
      <c r="N54" s="16"/>
      <c r="O54" s="16"/>
      <c r="Q54" s="16"/>
      <c r="R54" s="16"/>
      <c r="T54" s="16"/>
      <c r="V54" s="16"/>
    </row>
    <row r="55" spans="2:29" s="9" customFormat="1" ht="13">
      <c r="C55" s="12"/>
      <c r="E55" s="10"/>
      <c r="F55" s="15"/>
      <c r="H55" s="10"/>
      <c r="I55" s="15"/>
      <c r="K55" s="10"/>
      <c r="L55" s="15"/>
      <c r="N55" s="10"/>
      <c r="O55" s="15"/>
      <c r="Q55" s="10"/>
      <c r="R55" s="15"/>
      <c r="T55" s="10"/>
      <c r="V55" s="15"/>
    </row>
    <row r="56" spans="2:29" s="9" customFormat="1" ht="13">
      <c r="C56" s="12"/>
      <c r="E56" s="10"/>
      <c r="F56" s="15"/>
      <c r="H56" s="10"/>
      <c r="I56" s="15"/>
      <c r="K56" s="10"/>
      <c r="L56" s="15"/>
      <c r="N56" s="10"/>
      <c r="O56" s="15"/>
      <c r="Q56" s="10"/>
      <c r="R56" s="15"/>
      <c r="T56" s="10"/>
      <c r="V56" s="15"/>
    </row>
    <row r="57" spans="2:29" s="9" customFormat="1" ht="12.5"/>
    <row r="58" spans="2:29" s="9" customFormat="1" ht="13">
      <c r="C58" s="12"/>
      <c r="E58" s="10"/>
      <c r="F58" s="15"/>
      <c r="H58" s="10"/>
      <c r="I58" s="15"/>
      <c r="K58" s="10"/>
      <c r="L58" s="15"/>
      <c r="N58" s="10"/>
      <c r="O58" s="15"/>
      <c r="Q58" s="15"/>
      <c r="R58" s="15"/>
      <c r="T58" s="10"/>
      <c r="V58" s="15"/>
    </row>
    <row r="59" spans="2:29" s="9" customFormat="1" ht="12.5"/>
    <row r="60" spans="2:29" s="9" customFormat="1" ht="12.5">
      <c r="E60" s="38"/>
      <c r="F60" s="39"/>
      <c r="G60" s="39"/>
      <c r="H60" s="38"/>
      <c r="I60" s="39"/>
      <c r="J60" s="39"/>
      <c r="K60" s="38"/>
      <c r="L60" s="39"/>
      <c r="M60" s="39"/>
      <c r="N60" s="38"/>
      <c r="Q60" s="38"/>
      <c r="T60" s="38"/>
    </row>
    <row r="61" spans="2:29" s="9" customFormat="1" ht="6" customHeight="1"/>
    <row r="62" spans="2:29" s="9" customFormat="1" ht="12.5">
      <c r="E62" s="40"/>
      <c r="F62" s="30"/>
      <c r="H62" s="40"/>
      <c r="I62" s="30"/>
      <c r="K62" s="40"/>
      <c r="L62" s="30"/>
      <c r="N62" s="40"/>
      <c r="O62" s="30"/>
      <c r="Q62" s="40"/>
      <c r="R62" s="30"/>
      <c r="T62" s="40"/>
      <c r="V62" s="30"/>
    </row>
    <row r="63" spans="2:29" s="9" customFormat="1" ht="12.5">
      <c r="E63" s="41"/>
      <c r="F63" s="25"/>
      <c r="G63" s="25"/>
      <c r="H63" s="41"/>
      <c r="I63" s="25"/>
      <c r="K63" s="41"/>
      <c r="L63" s="25"/>
      <c r="N63" s="41"/>
      <c r="O63" s="25"/>
      <c r="Q63" s="41"/>
      <c r="R63" s="25"/>
      <c r="T63" s="41"/>
      <c r="V63" s="25"/>
    </row>
    <row r="64" spans="2:29" s="9" customFormat="1" ht="13">
      <c r="B64" s="12"/>
      <c r="E64" s="40"/>
      <c r="F64" s="30"/>
      <c r="H64" s="40"/>
      <c r="I64" s="30"/>
      <c r="K64" s="40"/>
      <c r="L64" s="30"/>
      <c r="N64" s="40"/>
      <c r="O64" s="30"/>
      <c r="Q64" s="40"/>
      <c r="R64" s="30"/>
      <c r="T64" s="40"/>
      <c r="V64" s="30"/>
    </row>
    <row r="65" spans="2:22" s="9" customFormat="1" ht="13">
      <c r="B65" s="12"/>
    </row>
    <row r="66" spans="2:22" s="9" customFormat="1" ht="12.5">
      <c r="E66" s="40"/>
      <c r="F66" s="30"/>
      <c r="H66" s="40"/>
      <c r="I66" s="30"/>
      <c r="K66" s="40"/>
      <c r="L66" s="30"/>
      <c r="N66" s="40"/>
      <c r="O66" s="30"/>
      <c r="Q66" s="40"/>
      <c r="R66" s="30"/>
      <c r="T66" s="40"/>
      <c r="V66" s="30"/>
    </row>
    <row r="67" spans="2:22" s="9" customFormat="1" ht="13">
      <c r="E67" s="42"/>
      <c r="F67" s="43"/>
      <c r="H67" s="42"/>
      <c r="I67" s="43"/>
      <c r="K67" s="42"/>
      <c r="L67" s="43"/>
      <c r="N67" s="44"/>
      <c r="O67" s="43"/>
      <c r="Q67" s="44"/>
      <c r="R67" s="43"/>
      <c r="T67" s="44"/>
      <c r="V67" s="43"/>
    </row>
    <row r="68" spans="2:22" s="9" customFormat="1" ht="13">
      <c r="B68" s="12"/>
      <c r="E68" s="40"/>
      <c r="F68" s="30"/>
      <c r="H68" s="40"/>
      <c r="I68" s="30"/>
      <c r="K68" s="40"/>
      <c r="L68" s="30"/>
      <c r="N68" s="40"/>
      <c r="O68" s="30"/>
      <c r="Q68" s="40"/>
      <c r="R68" s="30"/>
      <c r="T68" s="40"/>
      <c r="V68" s="30"/>
    </row>
    <row r="69" spans="2:22" s="9" customFormat="1" ht="13">
      <c r="B69" s="12"/>
    </row>
    <row r="70" spans="2:22" s="9" customFormat="1" ht="12.5">
      <c r="E70" s="40"/>
      <c r="F70" s="30"/>
      <c r="H70" s="40"/>
      <c r="I70" s="30"/>
      <c r="K70" s="40"/>
      <c r="L70" s="30"/>
      <c r="N70" s="40"/>
      <c r="O70" s="30"/>
      <c r="Q70" s="40"/>
      <c r="R70" s="30"/>
      <c r="T70" s="40"/>
      <c r="V70" s="30"/>
    </row>
    <row r="71" spans="2:22" s="9" customFormat="1" ht="12.5">
      <c r="E71" s="42"/>
      <c r="H71" s="42"/>
      <c r="K71" s="42"/>
      <c r="N71" s="44"/>
      <c r="Q71" s="44"/>
      <c r="T71" s="44"/>
    </row>
    <row r="72" spans="2:22" s="9" customFormat="1" ht="13">
      <c r="B72" s="12"/>
      <c r="E72" s="40"/>
      <c r="F72" s="30"/>
      <c r="H72" s="40"/>
      <c r="I72" s="30"/>
      <c r="K72" s="40"/>
      <c r="L72" s="30"/>
      <c r="N72" s="40"/>
      <c r="O72" s="30"/>
      <c r="Q72" s="40"/>
      <c r="R72" s="30"/>
      <c r="T72" s="40"/>
      <c r="V72" s="30"/>
    </row>
    <row r="73" spans="2:22" s="9" customFormat="1" ht="13">
      <c r="B73" s="12"/>
    </row>
    <row r="74" spans="2:22" s="9" customFormat="1" ht="12.5">
      <c r="E74" s="40"/>
      <c r="F74" s="30"/>
      <c r="H74" s="40"/>
      <c r="I74" s="30"/>
      <c r="K74" s="40"/>
      <c r="L74" s="30"/>
      <c r="N74" s="40"/>
      <c r="O74" s="30"/>
      <c r="Q74" s="40"/>
      <c r="R74" s="30"/>
      <c r="T74" s="40"/>
      <c r="V74" s="30"/>
    </row>
    <row r="75" spans="2:22" s="9" customFormat="1" ht="12.5">
      <c r="E75" s="42"/>
      <c r="H75" s="42"/>
      <c r="K75" s="42"/>
      <c r="N75" s="44"/>
      <c r="Q75" s="44"/>
      <c r="T75" s="44"/>
    </row>
    <row r="76" spans="2:22" s="9" customFormat="1" ht="13">
      <c r="B76" s="12"/>
      <c r="E76" s="40"/>
      <c r="F76" s="30"/>
      <c r="H76" s="40"/>
      <c r="I76" s="30"/>
      <c r="K76" s="40"/>
      <c r="L76" s="30"/>
      <c r="N76" s="40"/>
      <c r="O76" s="30"/>
      <c r="Q76" s="40"/>
      <c r="R76" s="30"/>
      <c r="T76" s="40"/>
      <c r="V76" s="30"/>
    </row>
    <row r="77" spans="2:22" s="9" customFormat="1" ht="12.5"/>
    <row r="78" spans="2:22" s="9" customFormat="1" ht="13">
      <c r="B78" s="12"/>
      <c r="E78" s="40"/>
      <c r="F78" s="30"/>
      <c r="H78" s="40"/>
      <c r="I78" s="30"/>
      <c r="K78" s="40"/>
      <c r="L78" s="30"/>
      <c r="N78" s="40"/>
      <c r="O78" s="30"/>
      <c r="Q78" s="40"/>
      <c r="R78" s="30"/>
      <c r="T78" s="40"/>
      <c r="V78" s="30"/>
    </row>
    <row r="79" spans="2:22" s="9" customFormat="1" ht="12.5"/>
    <row r="80" spans="2:22" s="9" customFormat="1" ht="12.5">
      <c r="E80" s="45"/>
      <c r="H80" s="45"/>
      <c r="K80" s="45"/>
      <c r="N80" s="45"/>
      <c r="Q80" s="45"/>
      <c r="T80" s="45"/>
    </row>
  </sheetData>
  <mergeCells count="1">
    <mergeCell ref="N5:O5"/>
  </mergeCells>
  <phoneticPr fontId="8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65"/>
  <sheetViews>
    <sheetView showGridLines="0" zoomScale="80" zoomScaleNormal="80" workbookViewId="0">
      <selection activeCell="B3" sqref="B3:G3"/>
    </sheetView>
  </sheetViews>
  <sheetFormatPr defaultColWidth="8" defaultRowHeight="14" outlineLevelCol="1"/>
  <cols>
    <col min="1" max="2" width="2.33203125" style="3" customWidth="1"/>
    <col min="3" max="3" width="3.33203125" style="3" customWidth="1"/>
    <col min="4" max="4" width="30.5" style="3" customWidth="1"/>
    <col min="5" max="6" width="11.83203125" style="3" customWidth="1"/>
    <col min="7" max="7" width="0.33203125" style="3" customWidth="1"/>
    <col min="8" max="8" width="11.83203125" style="3" customWidth="1"/>
    <col min="9" max="9" width="10" style="3" customWidth="1"/>
    <col min="10" max="10" width="2.83203125" style="3" customWidth="1"/>
    <col min="11" max="11" width="11.83203125" style="3" customWidth="1" outlineLevel="1"/>
    <col min="12" max="12" width="9.83203125" style="3" customWidth="1" outlineLevel="1"/>
    <col min="13" max="13" width="2.83203125" style="3" customWidth="1" outlineLevel="1"/>
    <col min="14" max="14" width="11.83203125" style="3" customWidth="1"/>
    <col min="15" max="15" width="9.83203125" style="3" customWidth="1"/>
    <col min="16" max="16" width="2.83203125" style="3" customWidth="1"/>
    <col min="17" max="17" width="11.83203125" style="3" customWidth="1" outlineLevel="1"/>
    <col min="18" max="18" width="9.83203125" style="3" customWidth="1" outlineLevel="1"/>
    <col min="19" max="19" width="2.83203125" style="3" customWidth="1" outlineLevel="1"/>
    <col min="20" max="20" width="11.83203125" style="3" customWidth="1"/>
    <col min="21" max="21" width="9.33203125" style="3" customWidth="1" outlineLevel="1"/>
    <col min="22" max="22" width="10.5" style="3" customWidth="1"/>
    <col min="23" max="23" width="11" style="3" customWidth="1" outlineLevel="1"/>
    <col min="24" max="24" width="10.33203125" style="3" customWidth="1" outlineLevel="1"/>
    <col min="25" max="25" width="10.83203125" style="3" customWidth="1"/>
    <col min="26" max="26" width="1.33203125" style="3" customWidth="1"/>
    <col min="27" max="27" width="10.83203125" style="3" customWidth="1"/>
    <col min="28" max="28" width="1.33203125" style="3" customWidth="1"/>
    <col min="29" max="29" width="10.83203125" style="3" customWidth="1"/>
    <col min="30" max="30" width="1.33203125" style="3" customWidth="1"/>
    <col min="31" max="16384" width="8" style="3"/>
  </cols>
  <sheetData>
    <row r="2" spans="2:30" ht="20">
      <c r="B2" s="31" t="e">
        <f>#REF!</f>
        <v>#REF!</v>
      </c>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row>
    <row r="3" spans="2:30">
      <c r="B3" s="519" t="s">
        <v>293</v>
      </c>
      <c r="C3" s="519"/>
      <c r="D3" s="519"/>
      <c r="E3" s="519"/>
      <c r="F3" s="519"/>
      <c r="G3" s="519"/>
    </row>
    <row r="4" spans="2:30" s="9" customFormat="1" ht="16">
      <c r="B4" s="4" t="s">
        <v>40</v>
      </c>
      <c r="C4" s="4"/>
      <c r="D4" s="5" t="s">
        <v>40</v>
      </c>
      <c r="E4" s="33" t="s">
        <v>190</v>
      </c>
      <c r="F4" s="33"/>
      <c r="G4" s="33"/>
      <c r="H4" s="33" t="s">
        <v>190</v>
      </c>
      <c r="I4" s="33"/>
      <c r="J4" s="33"/>
      <c r="K4" s="33"/>
      <c r="L4" s="33"/>
      <c r="M4" s="76"/>
      <c r="N4" s="71" t="s">
        <v>241</v>
      </c>
      <c r="O4" s="71"/>
      <c r="P4" s="76"/>
      <c r="Q4" s="71" t="s">
        <v>244</v>
      </c>
      <c r="R4" s="71"/>
      <c r="S4" s="255"/>
      <c r="T4" s="76"/>
      <c r="U4" s="76"/>
      <c r="V4" s="76"/>
      <c r="W4" s="76"/>
      <c r="X4" s="74"/>
      <c r="Y4" s="77"/>
    </row>
    <row r="5" spans="2:30" s="9" customFormat="1" ht="16">
      <c r="B5" s="7" t="s">
        <v>42</v>
      </c>
      <c r="C5" s="4"/>
      <c r="D5" s="5"/>
      <c r="E5" s="71" t="s">
        <v>44</v>
      </c>
      <c r="F5" s="71"/>
      <c r="G5" s="76"/>
      <c r="H5" s="71" t="s">
        <v>113</v>
      </c>
      <c r="I5" s="71"/>
      <c r="J5" s="76"/>
      <c r="K5" s="71" t="s">
        <v>158</v>
      </c>
      <c r="L5" s="71"/>
      <c r="M5" s="6"/>
      <c r="N5" s="33" t="s">
        <v>158</v>
      </c>
      <c r="O5" s="33"/>
      <c r="P5" s="6"/>
      <c r="Q5" s="33" t="s">
        <v>243</v>
      </c>
      <c r="R5" s="33"/>
      <c r="S5" s="6"/>
      <c r="T5" s="261" t="s">
        <v>45</v>
      </c>
      <c r="U5" s="33"/>
      <c r="V5" s="33"/>
      <c r="W5" s="33"/>
      <c r="X5" s="5"/>
    </row>
    <row r="6" spans="2:30" s="9" customFormat="1" ht="16">
      <c r="B6" s="5"/>
      <c r="C6" s="4"/>
      <c r="D6" s="5"/>
      <c r="E6" s="8" t="s">
        <v>29</v>
      </c>
      <c r="F6" s="8" t="s">
        <v>46</v>
      </c>
      <c r="G6" s="6" t="s">
        <v>40</v>
      </c>
      <c r="H6" s="8" t="s">
        <v>29</v>
      </c>
      <c r="I6" s="8" t="s">
        <v>46</v>
      </c>
      <c r="J6" s="6" t="s">
        <v>40</v>
      </c>
      <c r="K6" s="8" t="s">
        <v>29</v>
      </c>
      <c r="L6" s="8" t="s">
        <v>46</v>
      </c>
      <c r="M6" s="6" t="s">
        <v>40</v>
      </c>
      <c r="N6" s="8" t="s">
        <v>29</v>
      </c>
      <c r="O6" s="8" t="s">
        <v>46</v>
      </c>
      <c r="P6" s="6" t="s">
        <v>40</v>
      </c>
      <c r="Q6" s="8" t="s">
        <v>29</v>
      </c>
      <c r="R6" s="8" t="s">
        <v>46</v>
      </c>
      <c r="S6" s="6" t="s">
        <v>40</v>
      </c>
      <c r="T6" s="8" t="s">
        <v>53</v>
      </c>
      <c r="U6" s="8" t="s">
        <v>239</v>
      </c>
      <c r="V6" s="8" t="s">
        <v>242</v>
      </c>
      <c r="W6" s="8" t="s">
        <v>245</v>
      </c>
      <c r="X6" s="5"/>
    </row>
    <row r="7" spans="2:30" s="9" customFormat="1" ht="13">
      <c r="B7" s="9" t="s">
        <v>108</v>
      </c>
      <c r="E7" s="34">
        <v>150800</v>
      </c>
      <c r="F7" s="50">
        <f>E7/E$21</f>
        <v>0.40537416465502873</v>
      </c>
      <c r="G7" s="12"/>
      <c r="H7" s="34">
        <v>170415</v>
      </c>
      <c r="I7" s="50">
        <f>H7/H$21</f>
        <v>0.41991673628601983</v>
      </c>
      <c r="K7" s="34"/>
      <c r="L7" s="50"/>
      <c r="N7" s="10">
        <v>206895</v>
      </c>
      <c r="O7" s="50">
        <f>N7/N$21</f>
        <v>0.44611203531748711</v>
      </c>
      <c r="Q7" s="53"/>
      <c r="R7" s="53"/>
      <c r="S7" s="53"/>
      <c r="T7" s="258">
        <f>IFERROR(H7/E7-1,"na")</f>
        <v>0.13007294429708227</v>
      </c>
      <c r="U7" s="51"/>
      <c r="V7" s="258">
        <f>IFERROR(N7/H7-1,"na")</f>
        <v>0.21406566323387022</v>
      </c>
      <c r="W7" s="51"/>
      <c r="X7" s="50"/>
      <c r="AA7" s="11"/>
      <c r="AC7" s="11"/>
    </row>
    <row r="8" spans="2:30" s="9" customFormat="1" ht="13">
      <c r="E8" s="34"/>
      <c r="F8" s="50"/>
      <c r="H8" s="34"/>
      <c r="I8" s="50"/>
      <c r="K8" s="34"/>
      <c r="L8" s="50"/>
      <c r="N8" s="10"/>
      <c r="O8" s="50"/>
      <c r="Q8" s="53"/>
      <c r="R8" s="53"/>
      <c r="S8" s="53"/>
      <c r="T8" s="258"/>
      <c r="U8" s="127"/>
      <c r="V8" s="258"/>
      <c r="W8" s="54"/>
      <c r="X8" s="50"/>
      <c r="AA8" s="11"/>
      <c r="AC8" s="11"/>
    </row>
    <row r="9" spans="2:30" s="9" customFormat="1" ht="13">
      <c r="B9" s="9" t="s">
        <v>269</v>
      </c>
      <c r="E9" s="10">
        <v>91483</v>
      </c>
      <c r="F9" s="50">
        <f t="shared" ref="F9:F19" si="0">E9/E$21</f>
        <v>0.24592072085633948</v>
      </c>
      <c r="H9" s="10">
        <v>72286</v>
      </c>
      <c r="I9" s="50">
        <f t="shared" ref="I9:I19" si="1">H9/H$21</f>
        <v>0.17811871724420522</v>
      </c>
      <c r="K9" s="34"/>
      <c r="L9" s="50"/>
      <c r="N9" s="34">
        <v>76590</v>
      </c>
      <c r="O9" s="50">
        <f t="shared" ref="O9:O21" si="2">N9/N$21</f>
        <v>0.16514522238317184</v>
      </c>
      <c r="Q9" s="53"/>
      <c r="R9" s="53"/>
      <c r="S9" s="53"/>
      <c r="T9" s="258">
        <f t="shared" ref="T9:T21" si="3">IFERROR(H9/E9-1,"na")</f>
        <v>-0.20984226577615517</v>
      </c>
      <c r="U9" s="127"/>
      <c r="V9" s="258">
        <f t="shared" ref="V9:V21" si="4">IFERROR(N9/H9-1,"na")</f>
        <v>5.9541266635309675E-2</v>
      </c>
      <c r="W9" s="54"/>
      <c r="X9" s="50"/>
      <c r="AA9" s="11"/>
      <c r="AC9" s="11"/>
    </row>
    <row r="10" spans="2:30" s="9" customFormat="1" ht="13">
      <c r="B10" s="9" t="s">
        <v>290</v>
      </c>
      <c r="E10" s="34">
        <v>61815</v>
      </c>
      <c r="F10" s="50">
        <f t="shared" si="0"/>
        <v>0.16616846145988462</v>
      </c>
      <c r="H10" s="10">
        <v>54650</v>
      </c>
      <c r="I10" s="50">
        <f t="shared" si="1"/>
        <v>0.13466214616102448</v>
      </c>
      <c r="K10" s="34"/>
      <c r="L10" s="50"/>
      <c r="N10" s="34">
        <v>66184</v>
      </c>
      <c r="O10" s="50">
        <f t="shared" si="2"/>
        <v>0.14270755187632647</v>
      </c>
      <c r="Q10" s="53"/>
      <c r="R10" s="53"/>
      <c r="S10" s="53"/>
      <c r="T10" s="258">
        <f t="shared" si="3"/>
        <v>-0.11591037774003077</v>
      </c>
      <c r="U10" s="127"/>
      <c r="V10" s="258">
        <f t="shared" si="4"/>
        <v>0.21105215004574562</v>
      </c>
      <c r="W10" s="54"/>
      <c r="X10" s="50"/>
      <c r="AA10" s="22"/>
      <c r="AC10" s="11"/>
    </row>
    <row r="11" spans="2:30" s="9" customFormat="1" ht="13">
      <c r="B11" s="9" t="s">
        <v>289</v>
      </c>
      <c r="E11" s="34">
        <v>29439</v>
      </c>
      <c r="F11" s="50">
        <f t="shared" si="0"/>
        <v>7.9136671308218776E-2</v>
      </c>
      <c r="H11" s="10">
        <v>37532.454644999998</v>
      </c>
      <c r="I11" s="50">
        <f t="shared" si="1"/>
        <v>9.2483090451729394E-2</v>
      </c>
      <c r="K11" s="34"/>
      <c r="L11" s="50"/>
      <c r="N11" s="34">
        <v>28574.634469999997</v>
      </c>
      <c r="O11" s="50">
        <f t="shared" si="2"/>
        <v>6.1613322418931943E-2</v>
      </c>
      <c r="Q11" s="54"/>
      <c r="R11" s="54"/>
      <c r="S11" s="54"/>
      <c r="T11" s="258">
        <f t="shared" si="3"/>
        <v>0.27492287934372772</v>
      </c>
      <c r="U11" s="127"/>
      <c r="V11" s="258">
        <f t="shared" si="4"/>
        <v>-0.23866864716756131</v>
      </c>
      <c r="W11" s="54"/>
      <c r="X11" s="50"/>
      <c r="AA11" s="11"/>
      <c r="AC11" s="11"/>
    </row>
    <row r="12" spans="2:30" s="9" customFormat="1" ht="13">
      <c r="B12" s="9" t="s">
        <v>270</v>
      </c>
      <c r="E12" s="34">
        <v>788</v>
      </c>
      <c r="F12" s="50">
        <f t="shared" si="0"/>
        <v>2.1182681813538638E-3</v>
      </c>
      <c r="H12" s="10">
        <v>899</v>
      </c>
      <c r="I12" s="50">
        <f t="shared" si="1"/>
        <v>2.2152107849727539E-3</v>
      </c>
      <c r="K12" s="67"/>
      <c r="L12" s="50"/>
      <c r="N12" s="34">
        <v>3176</v>
      </c>
      <c r="O12" s="50">
        <f t="shared" si="2"/>
        <v>6.8481685114108078E-3</v>
      </c>
      <c r="Q12" s="16"/>
      <c r="R12" s="16"/>
      <c r="T12" s="258">
        <f t="shared" si="3"/>
        <v>0.1408629441624365</v>
      </c>
      <c r="V12" s="258">
        <f t="shared" si="4"/>
        <v>2.5328142380422691</v>
      </c>
      <c r="X12" s="50"/>
      <c r="AA12" s="11"/>
      <c r="AC12" s="11"/>
    </row>
    <row r="13" spans="2:30" s="9" customFormat="1" ht="13">
      <c r="B13" s="9" t="s">
        <v>271</v>
      </c>
      <c r="E13" s="34">
        <v>7328</v>
      </c>
      <c r="F13" s="50">
        <f t="shared" si="0"/>
        <v>1.969881882355471E-2</v>
      </c>
      <c r="H13" s="10">
        <v>2666</v>
      </c>
      <c r="I13" s="50">
        <f t="shared" si="1"/>
        <v>6.5692457761260979E-3</v>
      </c>
      <c r="K13" s="34"/>
      <c r="L13" s="50"/>
      <c r="N13" s="34">
        <v>2728</v>
      </c>
      <c r="O13" s="50">
        <f t="shared" si="2"/>
        <v>5.8821800060228852E-3</v>
      </c>
      <c r="Q13" s="10"/>
      <c r="R13" s="15"/>
      <c r="T13" s="258">
        <f t="shared" si="3"/>
        <v>-0.6361899563318778</v>
      </c>
      <c r="V13" s="258">
        <f t="shared" si="4"/>
        <v>2.3255813953488413E-2</v>
      </c>
      <c r="W13" s="11"/>
      <c r="X13" s="50"/>
      <c r="AA13" s="11"/>
      <c r="AC13" s="11"/>
    </row>
    <row r="14" spans="2:30" s="9" customFormat="1" ht="15.5">
      <c r="B14" s="9" t="s">
        <v>292</v>
      </c>
      <c r="E14" s="34">
        <v>7279</v>
      </c>
      <c r="F14" s="50">
        <f t="shared" si="0"/>
        <v>1.9567099101617733E-2</v>
      </c>
      <c r="H14" s="10">
        <v>15827</v>
      </c>
      <c r="I14" s="50">
        <f t="shared" si="1"/>
        <v>3.8999044598179947E-2</v>
      </c>
      <c r="K14" s="34"/>
      <c r="L14" s="50"/>
      <c r="N14" s="34">
        <v>11329</v>
      </c>
      <c r="O14" s="50">
        <f t="shared" si="2"/>
        <v>2.4427865574865568E-2</v>
      </c>
      <c r="Q14"/>
      <c r="R14"/>
      <c r="S14"/>
      <c r="T14" s="258">
        <f t="shared" si="3"/>
        <v>1.1743371342217337</v>
      </c>
      <c r="U14"/>
      <c r="V14" s="258">
        <f t="shared" si="4"/>
        <v>-0.28419788968218862</v>
      </c>
      <c r="W14"/>
      <c r="X14" s="50"/>
      <c r="AA14" s="22"/>
      <c r="AC14" s="11"/>
    </row>
    <row r="15" spans="2:30" s="9" customFormat="1" ht="15.5">
      <c r="B15" s="9" t="s">
        <v>291</v>
      </c>
      <c r="E15" s="34">
        <v>4408</v>
      </c>
      <c r="F15" s="50">
        <f t="shared" si="0"/>
        <v>1.1849398659146995E-2</v>
      </c>
      <c r="G15" s="21"/>
      <c r="H15" s="10">
        <v>22596</v>
      </c>
      <c r="I15" s="50">
        <f t="shared" si="1"/>
        <v>5.5678423689926967E-2</v>
      </c>
      <c r="J15" s="21"/>
      <c r="K15" s="34"/>
      <c r="L15" s="50"/>
      <c r="M15" s="21"/>
      <c r="N15" s="34">
        <v>26448</v>
      </c>
      <c r="O15" s="50">
        <f t="shared" si="2"/>
        <v>5.7027821407365571E-2</v>
      </c>
      <c r="P15" s="21"/>
      <c r="Q15"/>
      <c r="R15"/>
      <c r="S15"/>
      <c r="T15" s="258">
        <f t="shared" si="3"/>
        <v>4.126134301270417</v>
      </c>
      <c r="U15"/>
      <c r="V15" s="258">
        <f t="shared" si="4"/>
        <v>0.17047265002655343</v>
      </c>
      <c r="W15"/>
      <c r="X15" s="50"/>
      <c r="AA15" s="11"/>
      <c r="AC15" s="11"/>
    </row>
    <row r="16" spans="2:30" s="9" customFormat="1" ht="13">
      <c r="B16" s="9" t="s">
        <v>272</v>
      </c>
      <c r="E16" s="34">
        <v>0</v>
      </c>
      <c r="F16" s="50">
        <f t="shared" si="0"/>
        <v>0</v>
      </c>
      <c r="G16" s="21"/>
      <c r="H16" s="10">
        <v>675</v>
      </c>
      <c r="I16" s="50">
        <f t="shared" si="1"/>
        <v>1.6632561511196985E-3</v>
      </c>
      <c r="J16" s="21"/>
      <c r="K16" s="34"/>
      <c r="L16" s="50"/>
      <c r="M16" s="21"/>
      <c r="N16" s="34">
        <v>1057</v>
      </c>
      <c r="O16" s="50">
        <f t="shared" si="2"/>
        <v>2.2791291298996296E-3</v>
      </c>
      <c r="P16" s="21"/>
      <c r="T16" s="258" t="str">
        <f t="shared" si="3"/>
        <v>na</v>
      </c>
      <c r="V16" s="258">
        <f t="shared" si="4"/>
        <v>0.56592592592592594</v>
      </c>
      <c r="X16" s="50"/>
      <c r="AA16" s="22"/>
      <c r="AC16" s="11"/>
    </row>
    <row r="17" spans="1:29" s="9" customFormat="1" ht="15.5">
      <c r="A17" s="12"/>
      <c r="B17" s="9" t="s">
        <v>273</v>
      </c>
      <c r="D17" s="125"/>
      <c r="E17" s="34">
        <v>0</v>
      </c>
      <c r="F17" s="50">
        <f t="shared" si="0"/>
        <v>0</v>
      </c>
      <c r="G17" s="125"/>
      <c r="H17" s="10">
        <v>225</v>
      </c>
      <c r="I17" s="50">
        <f t="shared" si="1"/>
        <v>5.5441871703989945E-4</v>
      </c>
      <c r="K17" s="67"/>
      <c r="L17" s="50"/>
      <c r="N17" s="34">
        <v>1556</v>
      </c>
      <c r="O17" s="50">
        <f t="shared" si="2"/>
        <v>3.3550850767491238E-3</v>
      </c>
      <c r="Q17"/>
      <c r="R17"/>
      <c r="S17"/>
      <c r="T17" s="258" t="str">
        <f t="shared" si="3"/>
        <v>na</v>
      </c>
      <c r="U17"/>
      <c r="V17" s="258">
        <f t="shared" si="4"/>
        <v>5.9155555555555557</v>
      </c>
      <c r="W17"/>
      <c r="X17" s="50"/>
      <c r="Y17" s="11"/>
      <c r="AA17" s="11"/>
      <c r="AC17" s="11"/>
    </row>
    <row r="18" spans="1:29" s="9" customFormat="1" ht="15.5">
      <c r="B18" s="9" t="s">
        <v>0</v>
      </c>
      <c r="D18" s="125"/>
      <c r="E18" s="34">
        <v>18662</v>
      </c>
      <c r="F18" s="50">
        <f t="shared" si="0"/>
        <v>5.0166396954855079E-2</v>
      </c>
      <c r="G18" s="125"/>
      <c r="H18" s="10">
        <v>28059</v>
      </c>
      <c r="I18" s="50">
        <f t="shared" si="1"/>
        <v>6.9139710139655725E-2</v>
      </c>
      <c r="K18" s="10"/>
      <c r="L18" s="50"/>
      <c r="N18" s="34">
        <v>39236</v>
      </c>
      <c r="O18" s="50">
        <f t="shared" si="2"/>
        <v>8.4601618297769035E-2</v>
      </c>
      <c r="Q18"/>
      <c r="R18"/>
      <c r="S18"/>
      <c r="T18" s="258">
        <f t="shared" si="3"/>
        <v>0.50353659843532306</v>
      </c>
      <c r="U18"/>
      <c r="V18" s="258">
        <f t="shared" si="4"/>
        <v>0.39833921379949389</v>
      </c>
      <c r="W18"/>
      <c r="X18" s="50"/>
      <c r="Y18" s="11"/>
      <c r="AA18" s="11"/>
      <c r="AC18" s="11"/>
    </row>
    <row r="19" spans="1:29" s="9" customFormat="1" ht="15.5">
      <c r="B19" s="12" t="s">
        <v>172</v>
      </c>
      <c r="D19"/>
      <c r="E19" s="67">
        <f>SUM(E9:E18)</f>
        <v>221202</v>
      </c>
      <c r="F19" s="50">
        <f t="shared" si="0"/>
        <v>0.59462583534497127</v>
      </c>
      <c r="G19" s="126"/>
      <c r="H19" s="67">
        <f>SUM(H9:H18)</f>
        <v>235415.45464499999</v>
      </c>
      <c r="I19" s="50">
        <f t="shared" si="1"/>
        <v>0.58008326371398011</v>
      </c>
      <c r="K19" s="67"/>
      <c r="L19" s="50"/>
      <c r="N19" s="67">
        <f>SUM(N9:N18)</f>
        <v>256878.63446999999</v>
      </c>
      <c r="O19" s="50">
        <f t="shared" si="2"/>
        <v>0.55388796468251289</v>
      </c>
      <c r="Q19"/>
      <c r="R19"/>
      <c r="S19"/>
      <c r="T19" s="258">
        <f t="shared" si="3"/>
        <v>6.4255543100876E-2</v>
      </c>
      <c r="U19"/>
      <c r="V19" s="258">
        <f t="shared" si="4"/>
        <v>9.11714987334451E-2</v>
      </c>
      <c r="W19"/>
      <c r="X19" s="50"/>
      <c r="Y19" s="11"/>
      <c r="AA19" s="11"/>
      <c r="AC19" s="11"/>
    </row>
    <row r="20" spans="1:29" s="9" customFormat="1" ht="15.5">
      <c r="C20" s="12"/>
      <c r="D20" s="125"/>
      <c r="E20" s="125"/>
      <c r="F20" s="50"/>
      <c r="G20" s="125"/>
      <c r="H20" s="125"/>
      <c r="I20" s="50"/>
      <c r="J20" s="12"/>
      <c r="K20" s="13"/>
      <c r="L20" s="14"/>
      <c r="M20" s="12"/>
      <c r="N20" s="13"/>
      <c r="O20" s="50"/>
      <c r="P20" s="12"/>
      <c r="Q20"/>
      <c r="R20"/>
      <c r="S20"/>
      <c r="T20" s="258"/>
      <c r="U20"/>
      <c r="V20" s="258"/>
      <c r="W20"/>
      <c r="X20" s="12"/>
      <c r="Y20" s="14"/>
      <c r="Z20" s="12"/>
      <c r="AA20" s="14"/>
      <c r="AB20" s="12"/>
      <c r="AC20" s="14"/>
    </row>
    <row r="21" spans="1:29" s="9" customFormat="1" ht="15.5">
      <c r="B21" s="12" t="s">
        <v>1</v>
      </c>
      <c r="C21" s="12"/>
      <c r="D21" s="125"/>
      <c r="E21" s="67">
        <f>E19+E7</f>
        <v>372002</v>
      </c>
      <c r="F21" s="50">
        <f>F19+F7</f>
        <v>1</v>
      </c>
      <c r="G21" s="125"/>
      <c r="H21" s="67">
        <f>H19+H7</f>
        <v>405830.45464499999</v>
      </c>
      <c r="I21" s="50">
        <f>I19+I7</f>
        <v>1</v>
      </c>
      <c r="J21" s="12"/>
      <c r="K21" s="13"/>
      <c r="L21" s="14"/>
      <c r="M21" s="12"/>
      <c r="N21" s="67">
        <f>N19+N7</f>
        <v>463773.63446999999</v>
      </c>
      <c r="O21" s="50">
        <f t="shared" si="2"/>
        <v>1</v>
      </c>
      <c r="P21" s="12"/>
      <c r="Q21"/>
      <c r="R21"/>
      <c r="S21"/>
      <c r="T21" s="258">
        <f t="shared" si="3"/>
        <v>9.0936217130552999E-2</v>
      </c>
      <c r="U21"/>
      <c r="V21" s="258">
        <f t="shared" si="4"/>
        <v>0.14277681519906071</v>
      </c>
      <c r="W21"/>
      <c r="X21" s="12"/>
      <c r="Y21" s="14"/>
      <c r="Z21" s="12"/>
      <c r="AA21" s="14"/>
      <c r="AB21" s="12"/>
      <c r="AC21" s="14"/>
    </row>
    <row r="22" spans="1:29" s="9" customFormat="1" ht="15.5">
      <c r="B22" s="9" t="s">
        <v>25</v>
      </c>
      <c r="D22"/>
      <c r="E22" s="34" t="e">
        <f>E21-#REF!</f>
        <v>#REF!</v>
      </c>
      <c r="F22" s="50"/>
      <c r="G22" s="126"/>
      <c r="H22" s="34" t="e">
        <f>H21-#REF!</f>
        <v>#REF!</v>
      </c>
      <c r="I22" s="22"/>
      <c r="K22" s="34"/>
      <c r="L22" s="22"/>
      <c r="N22" s="34" t="e">
        <f>N21-#REF!</f>
        <v>#REF!</v>
      </c>
      <c r="O22" s="22"/>
      <c r="Q22"/>
      <c r="R22"/>
      <c r="S22"/>
      <c r="T22"/>
      <c r="U22"/>
      <c r="V22"/>
      <c r="W22"/>
      <c r="AA22" s="22"/>
      <c r="AC22" s="11"/>
    </row>
    <row r="23" spans="1:29" s="9" customFormat="1" ht="15">
      <c r="D23" s="125"/>
      <c r="E23" s="125"/>
      <c r="F23" s="125"/>
      <c r="G23" s="125"/>
      <c r="H23" s="125"/>
      <c r="I23" s="11"/>
      <c r="K23" s="10"/>
      <c r="L23" s="11"/>
      <c r="N23" s="10"/>
      <c r="O23" s="11"/>
      <c r="Q23"/>
      <c r="R23"/>
      <c r="S23"/>
      <c r="T23"/>
      <c r="U23"/>
      <c r="V23"/>
      <c r="W23"/>
      <c r="Y23" s="11"/>
      <c r="AA23" s="11"/>
      <c r="AC23" s="11"/>
    </row>
    <row r="24" spans="1:29" s="9" customFormat="1" ht="15">
      <c r="D24" s="125"/>
      <c r="E24" s="125"/>
      <c r="F24" s="125"/>
      <c r="G24" s="125"/>
      <c r="H24" s="125"/>
      <c r="I24" s="11"/>
      <c r="K24" s="10"/>
      <c r="L24" s="11"/>
      <c r="N24" s="10"/>
      <c r="O24" s="11"/>
      <c r="Q24"/>
      <c r="R24"/>
      <c r="S24"/>
      <c r="T24"/>
      <c r="U24"/>
      <c r="V24"/>
      <c r="W24"/>
      <c r="Y24" s="11"/>
      <c r="AA24" s="11"/>
      <c r="AC24" s="11"/>
    </row>
    <row r="25" spans="1:29" s="9" customFormat="1" ht="15">
      <c r="D25" s="125"/>
      <c r="E25" s="125"/>
      <c r="F25" s="125"/>
      <c r="G25" s="125"/>
      <c r="H25" s="125"/>
      <c r="I25" s="11"/>
      <c r="K25" s="10"/>
      <c r="L25" s="11"/>
      <c r="N25" s="10"/>
      <c r="O25" s="11"/>
      <c r="Q25"/>
      <c r="R25"/>
      <c r="S25"/>
      <c r="T25"/>
      <c r="U25"/>
      <c r="V25"/>
      <c r="W25"/>
      <c r="Y25" s="11"/>
      <c r="AA25" s="11"/>
      <c r="AC25" s="11"/>
    </row>
    <row r="26" spans="1:29" s="9" customFormat="1" ht="15">
      <c r="D26" s="125"/>
      <c r="E26" s="125"/>
      <c r="F26" s="125"/>
      <c r="G26" s="125"/>
      <c r="H26" s="125"/>
      <c r="I26" s="11"/>
      <c r="K26" s="17"/>
      <c r="L26" s="11"/>
      <c r="N26" s="17"/>
      <c r="O26" s="11"/>
      <c r="Q26"/>
      <c r="R26"/>
      <c r="S26"/>
      <c r="T26"/>
      <c r="U26"/>
      <c r="V26"/>
      <c r="W26"/>
      <c r="Y26" s="11"/>
      <c r="AA26" s="11"/>
      <c r="AC26" s="11"/>
    </row>
    <row r="27" spans="1:29" s="12" customFormat="1" ht="15.5">
      <c r="D27" s="125"/>
      <c r="E27" s="125"/>
      <c r="F27" s="125"/>
      <c r="G27" s="125"/>
      <c r="H27" s="125"/>
      <c r="I27" s="14"/>
      <c r="K27" s="13"/>
      <c r="L27" s="14"/>
      <c r="N27" s="13"/>
      <c r="O27" s="14"/>
      <c r="Q27"/>
      <c r="R27"/>
      <c r="S27"/>
      <c r="T27"/>
      <c r="U27"/>
      <c r="V27"/>
      <c r="W27"/>
      <c r="Y27" s="14"/>
      <c r="AA27" s="14"/>
      <c r="AC27" s="14"/>
    </row>
    <row r="28" spans="1:29" s="9" customFormat="1" ht="15">
      <c r="D28" s="125"/>
      <c r="E28" s="125"/>
      <c r="F28" s="125"/>
      <c r="G28" s="125"/>
      <c r="H28" s="125"/>
      <c r="I28" s="22"/>
      <c r="K28" s="16"/>
      <c r="L28" s="22"/>
      <c r="N28" s="16"/>
      <c r="O28" s="22"/>
      <c r="Q28"/>
      <c r="R28"/>
      <c r="S28"/>
      <c r="T28"/>
      <c r="U28"/>
      <c r="V28"/>
      <c r="W28"/>
      <c r="AA28" s="22"/>
      <c r="AC28" s="11"/>
    </row>
    <row r="29" spans="1:29" s="9" customFormat="1" ht="15">
      <c r="D29" s="125"/>
      <c r="E29" s="125"/>
      <c r="F29" s="125"/>
      <c r="G29" s="125"/>
      <c r="H29" s="125"/>
      <c r="I29" s="11"/>
      <c r="K29" s="10"/>
      <c r="L29" s="11"/>
      <c r="N29" s="10"/>
      <c r="O29" s="11"/>
      <c r="Q29"/>
      <c r="R29"/>
      <c r="S29"/>
      <c r="T29"/>
      <c r="U29"/>
      <c r="V29"/>
      <c r="W29"/>
      <c r="Y29" s="11"/>
      <c r="AA29" s="11"/>
      <c r="AC29" s="11"/>
    </row>
    <row r="30" spans="1:29" s="9" customFormat="1" ht="13">
      <c r="D30" s="125"/>
      <c r="E30" s="125"/>
      <c r="F30" s="125"/>
      <c r="G30" s="125"/>
      <c r="H30" s="125"/>
      <c r="I30" s="11"/>
      <c r="K30" s="10"/>
      <c r="L30" s="11"/>
      <c r="N30" s="10"/>
      <c r="O30" s="11"/>
      <c r="Q30" s="10"/>
      <c r="R30" s="11"/>
      <c r="T30" s="10"/>
      <c r="V30" s="11"/>
      <c r="W30" s="11"/>
      <c r="Y30" s="11"/>
      <c r="AA30" s="11"/>
      <c r="AC30" s="11"/>
    </row>
    <row r="31" spans="1:29" s="9" customFormat="1" ht="13">
      <c r="D31" s="125"/>
      <c r="E31" s="125"/>
      <c r="F31" s="125"/>
      <c r="G31" s="125"/>
      <c r="H31" s="125"/>
      <c r="I31" s="11"/>
      <c r="K31" s="10"/>
      <c r="L31" s="11"/>
      <c r="N31" s="10"/>
      <c r="O31" s="11"/>
      <c r="Q31" s="10"/>
      <c r="R31" s="11"/>
      <c r="T31" s="10"/>
      <c r="V31" s="11"/>
      <c r="W31" s="11"/>
      <c r="Y31" s="11"/>
      <c r="AA31" s="11"/>
      <c r="AC31" s="11"/>
    </row>
    <row r="32" spans="1:29" s="9" customFormat="1" ht="13">
      <c r="D32" s="125"/>
      <c r="E32" s="125"/>
      <c r="F32" s="125"/>
      <c r="G32" s="125"/>
      <c r="H32" s="125"/>
      <c r="I32" s="11"/>
      <c r="K32" s="17"/>
      <c r="L32" s="11"/>
      <c r="N32" s="17"/>
      <c r="O32" s="11"/>
      <c r="Q32" s="17"/>
      <c r="R32" s="11"/>
      <c r="T32" s="17"/>
      <c r="V32" s="11"/>
      <c r="W32" s="11"/>
      <c r="Y32" s="11"/>
      <c r="AA32" s="11"/>
      <c r="AC32" s="11"/>
    </row>
    <row r="33" spans="3:29" s="12" customFormat="1" ht="13">
      <c r="D33" s="125"/>
      <c r="E33" s="125"/>
      <c r="F33" s="125"/>
      <c r="G33" s="125"/>
      <c r="H33" s="125"/>
      <c r="I33" s="14"/>
      <c r="K33" s="13"/>
      <c r="L33" s="14"/>
      <c r="N33" s="13"/>
      <c r="O33" s="14"/>
      <c r="Q33" s="13"/>
      <c r="R33" s="14"/>
      <c r="T33" s="13"/>
      <c r="V33" s="14"/>
      <c r="W33" s="14"/>
      <c r="Y33" s="14"/>
      <c r="AA33" s="14"/>
      <c r="AC33" s="14"/>
    </row>
    <row r="34" spans="3:29" s="9" customFormat="1" ht="15.5">
      <c r="D34"/>
      <c r="E34" s="126"/>
      <c r="F34" s="126"/>
      <c r="G34" s="126"/>
      <c r="H34" s="126"/>
      <c r="I34" s="16"/>
      <c r="K34" s="16"/>
      <c r="L34" s="16"/>
      <c r="N34" s="16"/>
      <c r="O34" s="16"/>
      <c r="Q34" s="16"/>
      <c r="R34" s="16"/>
      <c r="T34" s="16"/>
      <c r="V34" s="16"/>
      <c r="AA34" s="22"/>
      <c r="AC34" s="11"/>
    </row>
    <row r="35" spans="3:29" s="9" customFormat="1" ht="13">
      <c r="D35" s="125"/>
      <c r="E35" s="125"/>
      <c r="F35" s="125"/>
      <c r="G35" s="125"/>
      <c r="H35" s="125"/>
      <c r="I35" s="16"/>
      <c r="K35" s="16"/>
      <c r="L35" s="16"/>
      <c r="N35" s="16"/>
      <c r="O35" s="16"/>
      <c r="Q35" s="16"/>
      <c r="R35" s="16"/>
      <c r="T35" s="16"/>
      <c r="V35" s="16"/>
      <c r="AA35" s="22"/>
      <c r="AC35" s="11"/>
    </row>
    <row r="36" spans="3:29" s="9" customFormat="1" ht="15.5">
      <c r="D36"/>
      <c r="E36" s="126"/>
      <c r="F36" s="126"/>
      <c r="G36" s="126"/>
      <c r="H36" s="126"/>
      <c r="I36" s="24"/>
      <c r="K36" s="23"/>
      <c r="L36" s="24"/>
      <c r="N36" s="23"/>
      <c r="O36" s="24"/>
      <c r="Q36" s="23"/>
      <c r="R36" s="24"/>
      <c r="T36" s="23"/>
      <c r="V36" s="24"/>
      <c r="W36" s="11"/>
      <c r="Y36" s="11"/>
      <c r="AA36" s="11"/>
      <c r="AC36" s="11"/>
    </row>
    <row r="37" spans="3:29" s="9" customFormat="1" ht="13">
      <c r="D37" s="125"/>
      <c r="E37" s="125"/>
      <c r="F37" s="125"/>
      <c r="G37" s="125"/>
      <c r="H37" s="125"/>
      <c r="I37" s="24"/>
      <c r="K37" s="23"/>
      <c r="L37" s="24"/>
      <c r="N37" s="23"/>
      <c r="O37" s="24"/>
      <c r="Q37" s="23"/>
      <c r="R37" s="24"/>
      <c r="T37" s="23"/>
      <c r="V37" s="24"/>
      <c r="W37" s="11"/>
      <c r="Y37" s="11"/>
      <c r="AA37" s="11"/>
      <c r="AC37" s="11"/>
    </row>
    <row r="38" spans="3:29" s="9" customFormat="1" ht="15.5">
      <c r="D38"/>
      <c r="E38" s="126"/>
      <c r="F38" s="126"/>
      <c r="G38" s="126"/>
      <c r="H38" s="126"/>
      <c r="I38" s="24"/>
      <c r="K38" s="23"/>
      <c r="L38" s="24"/>
      <c r="N38" s="23"/>
      <c r="O38" s="24"/>
      <c r="Q38" s="23"/>
      <c r="R38" s="24"/>
      <c r="T38" s="23"/>
      <c r="V38" s="24"/>
      <c r="W38" s="11"/>
      <c r="Y38" s="11"/>
      <c r="AA38" s="11"/>
      <c r="AC38" s="11"/>
    </row>
    <row r="39" spans="3:29" s="9" customFormat="1" ht="15.5">
      <c r="C39" s="12"/>
      <c r="D39"/>
      <c r="E39" s="126"/>
      <c r="F39" s="126"/>
      <c r="G39" s="126"/>
      <c r="H39" s="126"/>
      <c r="I39" s="16"/>
      <c r="K39" s="16"/>
      <c r="L39" s="16"/>
      <c r="N39" s="16"/>
      <c r="O39" s="16"/>
      <c r="Q39" s="16"/>
      <c r="R39" s="16"/>
      <c r="T39" s="16"/>
      <c r="V39" s="16"/>
    </row>
    <row r="40" spans="3:29" s="9" customFormat="1" ht="13">
      <c r="C40" s="12"/>
      <c r="E40" s="10"/>
      <c r="F40" s="15"/>
      <c r="H40" s="10"/>
      <c r="I40" s="15"/>
      <c r="K40" s="10"/>
      <c r="L40" s="15"/>
      <c r="N40" s="10"/>
      <c r="O40" s="15"/>
      <c r="Q40" s="10"/>
      <c r="R40" s="15"/>
      <c r="T40" s="10"/>
      <c r="V40" s="15"/>
    </row>
    <row r="41" spans="3:29" s="9" customFormat="1" ht="13">
      <c r="C41" s="12"/>
      <c r="E41" s="10"/>
      <c r="F41" s="15"/>
      <c r="H41" s="10"/>
      <c r="I41" s="15"/>
      <c r="K41" s="10"/>
      <c r="L41" s="15"/>
      <c r="N41" s="10"/>
      <c r="O41" s="15"/>
      <c r="Q41" s="10"/>
      <c r="R41" s="15"/>
      <c r="T41" s="10"/>
      <c r="V41" s="15"/>
    </row>
    <row r="42" spans="3:29" s="9" customFormat="1" ht="12.5"/>
    <row r="43" spans="3:29" s="9" customFormat="1" ht="13">
      <c r="C43" s="12"/>
      <c r="E43" s="10"/>
      <c r="F43" s="15"/>
      <c r="H43" s="10"/>
      <c r="I43" s="15"/>
      <c r="K43" s="10"/>
      <c r="L43" s="15"/>
      <c r="N43" s="10"/>
      <c r="O43" s="15"/>
      <c r="Q43" s="15"/>
      <c r="R43" s="15"/>
      <c r="T43" s="10"/>
      <c r="V43" s="15"/>
    </row>
    <row r="44" spans="3:29" s="9" customFormat="1" ht="12.5"/>
    <row r="45" spans="3:29" s="9" customFormat="1" ht="12.5">
      <c r="E45" s="38"/>
      <c r="F45" s="39"/>
      <c r="G45" s="39"/>
      <c r="H45" s="38"/>
      <c r="I45" s="39"/>
      <c r="J45" s="39"/>
      <c r="K45" s="38"/>
      <c r="L45" s="39"/>
      <c r="M45" s="39"/>
      <c r="N45" s="38"/>
      <c r="Q45" s="38"/>
      <c r="T45" s="38"/>
    </row>
    <row r="46" spans="3:29" s="9" customFormat="1" ht="6" customHeight="1"/>
    <row r="47" spans="3:29" s="9" customFormat="1" ht="12.5">
      <c r="E47" s="40"/>
      <c r="F47" s="30"/>
      <c r="H47" s="40"/>
      <c r="I47" s="30"/>
      <c r="K47" s="40"/>
      <c r="L47" s="30"/>
      <c r="N47" s="40"/>
      <c r="O47" s="30"/>
      <c r="Q47" s="40"/>
      <c r="R47" s="30"/>
      <c r="T47" s="40"/>
      <c r="V47" s="30"/>
    </row>
    <row r="48" spans="3:29" s="9" customFormat="1" ht="12.5">
      <c r="E48" s="41"/>
      <c r="F48" s="25"/>
      <c r="G48" s="25"/>
      <c r="H48" s="41"/>
      <c r="I48" s="25"/>
      <c r="K48" s="41"/>
      <c r="L48" s="25"/>
      <c r="N48" s="41"/>
      <c r="O48" s="25"/>
      <c r="Q48" s="41"/>
      <c r="R48" s="25"/>
      <c r="T48" s="41"/>
      <c r="V48" s="25"/>
    </row>
    <row r="49" spans="2:22" s="9" customFormat="1" ht="13">
      <c r="B49" s="12"/>
      <c r="E49" s="40"/>
      <c r="F49" s="30"/>
      <c r="H49" s="40"/>
      <c r="I49" s="30"/>
      <c r="K49" s="40"/>
      <c r="L49" s="30"/>
      <c r="N49" s="40"/>
      <c r="O49" s="30"/>
      <c r="Q49" s="40"/>
      <c r="R49" s="30"/>
      <c r="T49" s="40"/>
      <c r="V49" s="30"/>
    </row>
    <row r="50" spans="2:22" s="9" customFormat="1" ht="13">
      <c r="B50" s="12"/>
    </row>
    <row r="51" spans="2:22" s="9" customFormat="1" ht="12.5">
      <c r="E51" s="40"/>
      <c r="F51" s="30"/>
      <c r="H51" s="40"/>
      <c r="I51" s="30"/>
      <c r="K51" s="40"/>
      <c r="L51" s="30"/>
      <c r="N51" s="40"/>
      <c r="O51" s="30"/>
      <c r="Q51" s="40"/>
      <c r="R51" s="30"/>
      <c r="T51" s="40"/>
      <c r="V51" s="30"/>
    </row>
    <row r="52" spans="2:22" s="9" customFormat="1" ht="13">
      <c r="E52" s="42"/>
      <c r="F52" s="43"/>
      <c r="H52" s="42"/>
      <c r="I52" s="43"/>
      <c r="K52" s="42"/>
      <c r="L52" s="43"/>
      <c r="N52" s="44"/>
      <c r="O52" s="43"/>
      <c r="Q52" s="44"/>
      <c r="R52" s="43"/>
      <c r="T52" s="44"/>
      <c r="V52" s="43"/>
    </row>
    <row r="53" spans="2:22" s="9" customFormat="1" ht="13">
      <c r="B53" s="12"/>
      <c r="E53" s="40"/>
      <c r="F53" s="30"/>
      <c r="H53" s="40"/>
      <c r="I53" s="30"/>
      <c r="K53" s="40"/>
      <c r="L53" s="30"/>
      <c r="N53" s="40"/>
      <c r="O53" s="30"/>
      <c r="Q53" s="40"/>
      <c r="R53" s="30"/>
      <c r="T53" s="40"/>
      <c r="V53" s="30"/>
    </row>
    <row r="54" spans="2:22" s="9" customFormat="1" ht="13">
      <c r="B54" s="12"/>
    </row>
    <row r="55" spans="2:22" s="9" customFormat="1" ht="12.5">
      <c r="E55" s="40"/>
      <c r="F55" s="30"/>
      <c r="H55" s="40"/>
      <c r="I55" s="30"/>
      <c r="K55" s="40"/>
      <c r="L55" s="30"/>
      <c r="N55" s="40"/>
      <c r="O55" s="30"/>
      <c r="Q55" s="40"/>
      <c r="R55" s="30"/>
      <c r="T55" s="40"/>
      <c r="V55" s="30"/>
    </row>
    <row r="56" spans="2:22" s="9" customFormat="1" ht="12.5">
      <c r="E56" s="42"/>
      <c r="H56" s="42"/>
      <c r="K56" s="42"/>
      <c r="N56" s="44"/>
      <c r="Q56" s="44"/>
      <c r="T56" s="44"/>
    </row>
    <row r="57" spans="2:22" s="9" customFormat="1" ht="13">
      <c r="B57" s="12"/>
      <c r="E57" s="40"/>
      <c r="F57" s="30"/>
      <c r="H57" s="40"/>
      <c r="I57" s="30"/>
      <c r="K57" s="40"/>
      <c r="L57" s="30"/>
      <c r="N57" s="40"/>
      <c r="O57" s="30"/>
      <c r="Q57" s="40"/>
      <c r="R57" s="30"/>
      <c r="T57" s="40"/>
      <c r="V57" s="30"/>
    </row>
    <row r="58" spans="2:22" s="9" customFormat="1" ht="13">
      <c r="B58" s="12"/>
    </row>
    <row r="59" spans="2:22" s="9" customFormat="1" ht="12.5">
      <c r="E59" s="40"/>
      <c r="F59" s="30"/>
      <c r="H59" s="40"/>
      <c r="I59" s="30"/>
      <c r="K59" s="40"/>
      <c r="L59" s="30"/>
      <c r="N59" s="40"/>
      <c r="O59" s="30"/>
      <c r="Q59" s="40"/>
      <c r="R59" s="30"/>
      <c r="T59" s="40"/>
      <c r="V59" s="30"/>
    </row>
    <row r="60" spans="2:22" s="9" customFormat="1" ht="12.5">
      <c r="E60" s="42"/>
      <c r="H60" s="42"/>
      <c r="K60" s="42"/>
      <c r="N60" s="44"/>
      <c r="Q60" s="44"/>
      <c r="T60" s="44"/>
    </row>
    <row r="61" spans="2:22" s="9" customFormat="1" ht="13">
      <c r="B61" s="12"/>
      <c r="E61" s="40"/>
      <c r="F61" s="30"/>
      <c r="H61" s="40"/>
      <c r="I61" s="30"/>
      <c r="K61" s="40"/>
      <c r="L61" s="30"/>
      <c r="N61" s="40"/>
      <c r="O61" s="30"/>
      <c r="Q61" s="40"/>
      <c r="R61" s="30"/>
      <c r="T61" s="40"/>
      <c r="V61" s="30"/>
    </row>
    <row r="62" spans="2:22" s="9" customFormat="1" ht="12.5"/>
    <row r="63" spans="2:22" s="9" customFormat="1" ht="13">
      <c r="B63" s="12"/>
      <c r="E63" s="40"/>
      <c r="F63" s="30"/>
      <c r="H63" s="40"/>
      <c r="I63" s="30"/>
      <c r="K63" s="40"/>
      <c r="L63" s="30"/>
      <c r="N63" s="40"/>
      <c r="O63" s="30"/>
      <c r="Q63" s="40"/>
      <c r="R63" s="30"/>
      <c r="T63" s="40"/>
      <c r="V63" s="30"/>
    </row>
    <row r="64" spans="2:22" s="9" customFormat="1" ht="12.5"/>
    <row r="65" spans="5:20" s="9" customFormat="1" ht="12.5">
      <c r="E65" s="45"/>
      <c r="H65" s="45"/>
      <c r="K65" s="45"/>
      <c r="N65" s="45"/>
      <c r="Q65" s="45"/>
      <c r="T65" s="45"/>
    </row>
  </sheetData>
  <mergeCells count="1">
    <mergeCell ref="B3:G3"/>
  </mergeCells>
  <phoneticPr fontId="8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workbookViewId="0">
      <selection activeCell="A2" sqref="A2"/>
    </sheetView>
  </sheetViews>
  <sheetFormatPr defaultRowHeight="15"/>
  <cols>
    <col min="1" max="1" width="18.08203125" customWidth="1"/>
    <col min="2" max="4" width="16.5" customWidth="1"/>
    <col min="5" max="5" width="15" customWidth="1"/>
    <col min="6" max="6" width="12.4140625" bestFit="1" customWidth="1"/>
    <col min="7" max="7" width="9.4140625" bestFit="1" customWidth="1"/>
  </cols>
  <sheetData>
    <row r="1" spans="1:7">
      <c r="A1" s="463" t="s">
        <v>393</v>
      </c>
    </row>
    <row r="2" spans="1:7" ht="15.5" thickBot="1">
      <c r="A2" s="463"/>
    </row>
    <row r="3" spans="1:7" ht="15.5" thickBot="1">
      <c r="A3" s="395" t="s">
        <v>333</v>
      </c>
      <c r="B3" s="396" t="s">
        <v>334</v>
      </c>
      <c r="C3" s="396" t="s">
        <v>335</v>
      </c>
      <c r="D3" s="396" t="s">
        <v>336</v>
      </c>
    </row>
    <row r="4" spans="1:7" ht="15.5" thickBot="1">
      <c r="A4" s="397" t="s">
        <v>337</v>
      </c>
      <c r="B4" s="426" t="e">
        <f>'IS '!#REF!/10^5</f>
        <v>#REF!</v>
      </c>
      <c r="C4" s="426">
        <f>'IS '!F6/10^5</f>
        <v>136.84905000000001</v>
      </c>
      <c r="D4" s="426">
        <f>'IS '!I6/10^5</f>
        <v>178.88905</v>
      </c>
    </row>
    <row r="5" spans="1:7" ht="15.5" thickBot="1">
      <c r="A5" s="398" t="s">
        <v>338</v>
      </c>
      <c r="B5" s="399" t="s">
        <v>339</v>
      </c>
      <c r="C5" s="427" t="e">
        <f>C4/B4-1</f>
        <v>#REF!</v>
      </c>
      <c r="D5" s="427">
        <f>D4/C4-1</f>
        <v>0.30719979422582755</v>
      </c>
    </row>
    <row r="7" spans="1:7" ht="15.5" thickBot="1"/>
    <row r="8" spans="1:7" ht="15.5" thickBot="1">
      <c r="A8" s="507" t="s">
        <v>333</v>
      </c>
      <c r="B8" s="503" t="s">
        <v>334</v>
      </c>
      <c r="C8" s="504"/>
      <c r="D8" s="503" t="s">
        <v>335</v>
      </c>
      <c r="E8" s="504"/>
      <c r="F8" s="503" t="s">
        <v>336</v>
      </c>
      <c r="G8" s="504"/>
    </row>
    <row r="9" spans="1:7" ht="15.5" thickBot="1">
      <c r="A9" s="508"/>
      <c r="B9" s="401" t="s">
        <v>308</v>
      </c>
      <c r="C9" s="401" t="s">
        <v>307</v>
      </c>
      <c r="D9" s="401" t="s">
        <v>308</v>
      </c>
      <c r="E9" s="402" t="s">
        <v>343</v>
      </c>
      <c r="F9" s="401" t="s">
        <v>308</v>
      </c>
      <c r="G9" s="402" t="s">
        <v>343</v>
      </c>
    </row>
    <row r="10" spans="1:7" ht="15.5" thickBot="1">
      <c r="A10" s="397" t="s">
        <v>340</v>
      </c>
      <c r="B10" s="426" t="e">
        <f>#REF!/10^5</f>
        <v>#REF!</v>
      </c>
      <c r="C10" s="428" t="e">
        <f>B10/B$14</f>
        <v>#REF!</v>
      </c>
      <c r="D10" s="426" t="e">
        <f>#REF!/10^5</f>
        <v>#REF!</v>
      </c>
      <c r="E10" s="428" t="e">
        <f>D10/D$14</f>
        <v>#REF!</v>
      </c>
      <c r="F10" s="426" t="e">
        <f>#REF!/10^5</f>
        <v>#REF!</v>
      </c>
      <c r="G10" s="428" t="e">
        <f>F10/F$14</f>
        <v>#REF!</v>
      </c>
    </row>
    <row r="11" spans="1:7" ht="15.5" thickBot="1">
      <c r="A11" s="398" t="s">
        <v>338</v>
      </c>
      <c r="B11" s="439" t="s">
        <v>339</v>
      </c>
      <c r="C11" s="439"/>
      <c r="D11" s="446" t="e">
        <f>D10/B10-1</f>
        <v>#REF!</v>
      </c>
      <c r="E11" s="439"/>
      <c r="F11" s="446" t="e">
        <f>F10/D10-1</f>
        <v>#REF!</v>
      </c>
      <c r="G11" s="439"/>
    </row>
    <row r="12" spans="1:7" ht="15.5" thickBot="1">
      <c r="A12" s="397" t="s">
        <v>316</v>
      </c>
      <c r="B12" s="426" t="e">
        <f>#REF!/10^5</f>
        <v>#REF!</v>
      </c>
      <c r="C12" s="428" t="e">
        <f>B12/B$14</f>
        <v>#REF!</v>
      </c>
      <c r="D12" s="426" t="e">
        <f>#REF!/10^5</f>
        <v>#REF!</v>
      </c>
      <c r="E12" s="428" t="e">
        <f>D12/D$14</f>
        <v>#REF!</v>
      </c>
      <c r="F12" s="426" t="e">
        <f>#REF!/10^5</f>
        <v>#REF!</v>
      </c>
      <c r="G12" s="428" t="e">
        <f>F12/F$14</f>
        <v>#REF!</v>
      </c>
    </row>
    <row r="13" spans="1:7" ht="15.5" thickBot="1">
      <c r="A13" s="398" t="s">
        <v>338</v>
      </c>
      <c r="B13" s="439" t="s">
        <v>339</v>
      </c>
      <c r="C13" s="426"/>
      <c r="D13" s="446" t="e">
        <f>D12/B12-1</f>
        <v>#REF!</v>
      </c>
      <c r="E13" s="426"/>
      <c r="F13" s="446" t="e">
        <f>F12/D12-1</f>
        <v>#REF!</v>
      </c>
      <c r="G13" s="426"/>
    </row>
    <row r="14" spans="1:7" ht="15.5" thickBot="1">
      <c r="A14" s="403" t="s">
        <v>341</v>
      </c>
      <c r="B14" s="440" t="e">
        <f>B10+B12</f>
        <v>#REF!</v>
      </c>
      <c r="C14" s="445" t="e">
        <f>B14/B$14</f>
        <v>#REF!</v>
      </c>
      <c r="D14" s="440" t="e">
        <f>D10+D12</f>
        <v>#REF!</v>
      </c>
      <c r="E14" s="445" t="e">
        <f>D14/D$14</f>
        <v>#REF!</v>
      </c>
      <c r="F14" s="440" t="e">
        <f>F10+F12</f>
        <v>#REF!</v>
      </c>
      <c r="G14" s="445" t="e">
        <f>F14/F$14</f>
        <v>#REF!</v>
      </c>
    </row>
    <row r="15" spans="1:7" ht="15.5" thickBot="1">
      <c r="A15" s="404" t="s">
        <v>342</v>
      </c>
      <c r="B15" s="439" t="s">
        <v>339</v>
      </c>
      <c r="C15" s="430"/>
      <c r="D15" s="446" t="e">
        <f>D14/B14-1</f>
        <v>#REF!</v>
      </c>
      <c r="E15" s="444"/>
      <c r="F15" s="446" t="e">
        <f>F14/D14-1</f>
        <v>#REF!</v>
      </c>
      <c r="G15" s="430"/>
    </row>
    <row r="16" spans="1:7" ht="15.5" thickBot="1"/>
    <row r="17" spans="1:7" ht="15.5" thickBot="1">
      <c r="A17" s="507" t="s">
        <v>333</v>
      </c>
      <c r="B17" s="503" t="s">
        <v>334</v>
      </c>
      <c r="C17" s="504"/>
      <c r="D17" s="503" t="s">
        <v>335</v>
      </c>
      <c r="E17" s="504"/>
      <c r="F17" s="503" t="s">
        <v>336</v>
      </c>
      <c r="G17" s="504"/>
    </row>
    <row r="18" spans="1:7" ht="15.5" thickBot="1">
      <c r="A18" s="508"/>
      <c r="B18" s="401" t="s">
        <v>308</v>
      </c>
      <c r="C18" s="401" t="s">
        <v>307</v>
      </c>
      <c r="D18" s="401" t="s">
        <v>308</v>
      </c>
      <c r="E18" s="401" t="s">
        <v>307</v>
      </c>
      <c r="F18" s="401" t="s">
        <v>308</v>
      </c>
      <c r="G18" s="401" t="s">
        <v>307</v>
      </c>
    </row>
    <row r="19" spans="1:7" ht="15.5" thickBot="1">
      <c r="A19" s="397" t="s">
        <v>323</v>
      </c>
      <c r="B19" s="426" t="e">
        <f>#REF!/10^5</f>
        <v>#REF!</v>
      </c>
      <c r="C19" s="428" t="e">
        <f>B19/B$23</f>
        <v>#REF!</v>
      </c>
      <c r="D19" s="426" t="e">
        <f>#REF!/10^5</f>
        <v>#REF!</v>
      </c>
      <c r="E19" s="428" t="e">
        <f>D19/D$23</f>
        <v>#REF!</v>
      </c>
      <c r="F19" s="426" t="e">
        <f>#REF!/10^5</f>
        <v>#REF!</v>
      </c>
      <c r="G19" s="428" t="e">
        <f>F19/F$23</f>
        <v>#REF!</v>
      </c>
    </row>
    <row r="20" spans="1:7" ht="15.5" thickBot="1">
      <c r="A20" s="398" t="s">
        <v>338</v>
      </c>
      <c r="B20" s="439" t="s">
        <v>339</v>
      </c>
      <c r="C20" s="439"/>
      <c r="D20" s="446" t="e">
        <f>D19/B19-1</f>
        <v>#REF!</v>
      </c>
      <c r="E20" s="439"/>
      <c r="F20" s="446" t="e">
        <f>F19/D19-1</f>
        <v>#REF!</v>
      </c>
      <c r="G20" s="439"/>
    </row>
    <row r="21" spans="1:7" ht="15.5" thickBot="1">
      <c r="A21" s="397" t="s">
        <v>325</v>
      </c>
      <c r="B21" s="426" t="e">
        <f>#REF!/10^5</f>
        <v>#REF!</v>
      </c>
      <c r="C21" s="428" t="e">
        <f>B21/B$23</f>
        <v>#REF!</v>
      </c>
      <c r="D21" s="426" t="e">
        <f>#REF!/10^5</f>
        <v>#REF!</v>
      </c>
      <c r="E21" s="428" t="e">
        <f>D21/D$23</f>
        <v>#REF!</v>
      </c>
      <c r="F21" s="426" t="e">
        <f>#REF!/10^5</f>
        <v>#REF!</v>
      </c>
      <c r="G21" s="428" t="e">
        <f>F21/F$23</f>
        <v>#REF!</v>
      </c>
    </row>
    <row r="22" spans="1:7" ht="15.5" thickBot="1">
      <c r="A22" s="398" t="s">
        <v>338</v>
      </c>
      <c r="B22" s="439" t="s">
        <v>339</v>
      </c>
      <c r="C22" s="426"/>
      <c r="D22" s="446" t="e">
        <f>D21/B21-1</f>
        <v>#REF!</v>
      </c>
      <c r="E22" s="426"/>
      <c r="F22" s="446" t="e">
        <f>F21/D21-1</f>
        <v>#REF!</v>
      </c>
      <c r="G22" s="426"/>
    </row>
    <row r="23" spans="1:7" ht="15.5" thickBot="1">
      <c r="A23" s="405" t="s">
        <v>341</v>
      </c>
      <c r="B23" s="440" t="e">
        <f>SUM(B19,B21)</f>
        <v>#REF!</v>
      </c>
      <c r="C23" s="445" t="e">
        <f>B23/B$23</f>
        <v>#REF!</v>
      </c>
      <c r="D23" s="440" t="e">
        <f>SUM(D19,D21)</f>
        <v>#REF!</v>
      </c>
      <c r="E23" s="445" t="e">
        <f>D23/D$23</f>
        <v>#REF!</v>
      </c>
      <c r="F23" s="440" t="e">
        <f>SUM(F19,F21)</f>
        <v>#REF!</v>
      </c>
      <c r="G23" s="445" t="e">
        <f>F23/F$23</f>
        <v>#REF!</v>
      </c>
    </row>
    <row r="24" spans="1:7" ht="15.5" thickBot="1">
      <c r="A24" s="398" t="s">
        <v>338</v>
      </c>
      <c r="B24" s="439" t="s">
        <v>339</v>
      </c>
      <c r="C24" s="430"/>
      <c r="D24" s="446" t="e">
        <f>D23/B23-1</f>
        <v>#REF!</v>
      </c>
      <c r="E24" s="439"/>
      <c r="F24" s="446" t="e">
        <f>F23/D23-1</f>
        <v>#REF!</v>
      </c>
      <c r="G24" s="430"/>
    </row>
    <row r="25" spans="1:7" ht="15.5" thickBot="1"/>
    <row r="26" spans="1:7" ht="15.5" thickBot="1">
      <c r="A26" s="407" t="s">
        <v>344</v>
      </c>
      <c r="B26" s="408" t="s">
        <v>345</v>
      </c>
      <c r="C26" s="408" t="s">
        <v>346</v>
      </c>
      <c r="D26" s="408" t="s">
        <v>347</v>
      </c>
      <c r="F26" s="442" t="s">
        <v>381</v>
      </c>
      <c r="G26" s="442" t="s">
        <v>382</v>
      </c>
    </row>
    <row r="27" spans="1:7" ht="15.5" thickBot="1">
      <c r="A27" s="409" t="s">
        <v>348</v>
      </c>
      <c r="B27" s="411" t="e">
        <f>#REF!/10</f>
        <v>#REF!</v>
      </c>
      <c r="C27" s="411">
        <v>85442.7</v>
      </c>
      <c r="D27" s="411" t="e">
        <f>#REF!/10</f>
        <v>#REF!</v>
      </c>
      <c r="F27" s="90" t="e">
        <f>C27/B27-1</f>
        <v>#REF!</v>
      </c>
      <c r="G27" s="90" t="e">
        <f>D27/C27-1</f>
        <v>#REF!</v>
      </c>
    </row>
    <row r="28" spans="1:7" ht="15.5" thickBot="1">
      <c r="A28" s="410" t="s">
        <v>349</v>
      </c>
      <c r="B28" s="412" t="e">
        <f>B27/B19/10^4</f>
        <v>#REF!</v>
      </c>
      <c r="C28" s="412" t="e">
        <f>C27/D19/10^4</f>
        <v>#REF!</v>
      </c>
      <c r="D28" s="412" t="e">
        <f>D27/F19/10^4</f>
        <v>#REF!</v>
      </c>
    </row>
    <row r="29" spans="1:7" ht="15.5" thickBot="1">
      <c r="A29" s="409" t="s">
        <v>350</v>
      </c>
      <c r="B29" s="411" t="e">
        <f>#REF!/10</f>
        <v>#REF!</v>
      </c>
      <c r="C29" s="411">
        <v>28289.1</v>
      </c>
      <c r="D29" s="411" t="e">
        <f>#REF!/10</f>
        <v>#REF!</v>
      </c>
      <c r="F29" s="90" t="e">
        <f>C29/B29-1</f>
        <v>#REF!</v>
      </c>
      <c r="G29" s="90" t="e">
        <f>D29/C29-1</f>
        <v>#REF!</v>
      </c>
    </row>
    <row r="30" spans="1:7" ht="15.5" thickBot="1">
      <c r="A30" s="410" t="s">
        <v>351</v>
      </c>
      <c r="B30" s="412" t="e">
        <f>B29/B21/10^4</f>
        <v>#REF!</v>
      </c>
      <c r="C30" s="412" t="e">
        <f>C29/D21/10^4</f>
        <v>#REF!</v>
      </c>
      <c r="D30" s="412" t="e">
        <f>D29/F21/10^4</f>
        <v>#REF!</v>
      </c>
    </row>
    <row r="31" spans="1:7" ht="15.5" thickBot="1">
      <c r="A31" s="409" t="s">
        <v>352</v>
      </c>
      <c r="B31" s="411" t="e">
        <f>SUM(B27,B29)</f>
        <v>#REF!</v>
      </c>
      <c r="C31" s="411">
        <v>113731.8</v>
      </c>
      <c r="D31" s="411" t="e">
        <f>#REF!/10</f>
        <v>#REF!</v>
      </c>
      <c r="F31" s="90" t="e">
        <f>C31/B31-1</f>
        <v>#REF!</v>
      </c>
      <c r="G31" s="90" t="e">
        <f>D31/C31-1</f>
        <v>#REF!</v>
      </c>
    </row>
    <row r="32" spans="1:7" ht="28.5" thickBot="1">
      <c r="A32" s="410" t="s">
        <v>353</v>
      </c>
      <c r="B32" s="412" t="e">
        <f>B31/B14/10^4</f>
        <v>#REF!</v>
      </c>
      <c r="C32" s="412" t="e">
        <f>C31/D14/10^4</f>
        <v>#REF!</v>
      </c>
      <c r="D32" s="412" t="e">
        <f>D31/10^4/F14</f>
        <v>#REF!</v>
      </c>
    </row>
    <row r="34" spans="1:7" ht="15.5" thickBot="1"/>
    <row r="35" spans="1:7" ht="15.5" thickBot="1">
      <c r="A35" s="505" t="s">
        <v>366</v>
      </c>
      <c r="B35" s="503" t="s">
        <v>334</v>
      </c>
      <c r="C35" s="504"/>
      <c r="D35" s="503" t="s">
        <v>335</v>
      </c>
      <c r="E35" s="504"/>
      <c r="F35" s="503" t="s">
        <v>336</v>
      </c>
      <c r="G35" s="504"/>
    </row>
    <row r="36" spans="1:7" ht="15.5" thickBot="1">
      <c r="A36" s="506"/>
      <c r="B36" s="449" t="s">
        <v>308</v>
      </c>
      <c r="C36" s="450" t="s">
        <v>324</v>
      </c>
      <c r="D36" s="449" t="s">
        <v>308</v>
      </c>
      <c r="E36" s="450" t="s">
        <v>324</v>
      </c>
      <c r="F36" s="449" t="s">
        <v>308</v>
      </c>
      <c r="G36" s="450" t="s">
        <v>324</v>
      </c>
    </row>
    <row r="37" spans="1:7" ht="15.5" thickBot="1">
      <c r="A37" s="397" t="s">
        <v>323</v>
      </c>
      <c r="B37" s="424" t="e">
        <f>#REF!/10^4</f>
        <v>#REF!</v>
      </c>
      <c r="C37" s="412" t="e">
        <f>#REF!</f>
        <v>#REF!</v>
      </c>
      <c r="D37" s="424" t="e">
        <f>#REF!/10^4</f>
        <v>#REF!</v>
      </c>
      <c r="E37" s="412" t="e">
        <f>#REF!</f>
        <v>#REF!</v>
      </c>
      <c r="F37" s="424" t="e">
        <f>#REF!/10^4</f>
        <v>#REF!</v>
      </c>
      <c r="G37" s="412" t="e">
        <f>#REF!</f>
        <v>#REF!</v>
      </c>
    </row>
    <row r="38" spans="1:7" ht="15.5" thickBot="1">
      <c r="A38" s="397" t="s">
        <v>325</v>
      </c>
      <c r="B38" s="424" t="e">
        <f>#REF!/10^4</f>
        <v>#REF!</v>
      </c>
      <c r="C38" s="412" t="e">
        <f>#REF!</f>
        <v>#REF!</v>
      </c>
      <c r="D38" s="424" t="e">
        <f>#REF!/10^4</f>
        <v>#REF!</v>
      </c>
      <c r="E38" s="412" t="e">
        <f>#REF!</f>
        <v>#REF!</v>
      </c>
      <c r="F38" s="424" t="e">
        <f>#REF!/10^4</f>
        <v>#REF!</v>
      </c>
      <c r="G38" s="412" t="e">
        <f>#REF!</f>
        <v>#REF!</v>
      </c>
    </row>
    <row r="39" spans="1:7" s="267" customFormat="1" ht="15.5" thickBot="1">
      <c r="A39" s="405" t="s">
        <v>367</v>
      </c>
      <c r="B39" s="447" t="e">
        <f>SUM(B37:B38)</f>
        <v>#REF!</v>
      </c>
      <c r="C39" s="448" t="e">
        <f>#REF!</f>
        <v>#REF!</v>
      </c>
      <c r="D39" s="447" t="e">
        <f>SUM(D37:D38)</f>
        <v>#REF!</v>
      </c>
      <c r="E39" s="448" t="e">
        <f>#REF!</f>
        <v>#REF!</v>
      </c>
      <c r="F39" s="447" t="e">
        <f>SUM(F37:F38)</f>
        <v>#REF!</v>
      </c>
      <c r="G39" s="448" t="e">
        <f>#REF!</f>
        <v>#REF!</v>
      </c>
    </row>
    <row r="41" spans="1:7" ht="15.5" thickBot="1"/>
    <row r="42" spans="1:7" ht="15.5" thickBot="1">
      <c r="A42" s="395" t="s">
        <v>368</v>
      </c>
      <c r="B42" s="396" t="s">
        <v>334</v>
      </c>
      <c r="C42" s="396" t="s">
        <v>335</v>
      </c>
      <c r="D42" s="396" t="s">
        <v>336</v>
      </c>
    </row>
    <row r="43" spans="1:7" ht="15.5" thickBot="1">
      <c r="A43" s="397" t="s">
        <v>369</v>
      </c>
      <c r="B43" s="426" t="e">
        <f>'IS '!#REF!/10</f>
        <v>#REF!</v>
      </c>
      <c r="C43" s="430" t="e">
        <f>'IS '!#REF!/10</f>
        <v>#REF!</v>
      </c>
      <c r="D43" s="430" t="e">
        <f>'IS '!#REF!/10</f>
        <v>#REF!</v>
      </c>
      <c r="F43" s="90" t="e">
        <f>C43/B43-1</f>
        <v>#REF!</v>
      </c>
      <c r="G43" s="90" t="e">
        <f>D43/C43-1</f>
        <v>#REF!</v>
      </c>
    </row>
    <row r="44" spans="1:7" ht="15.5" thickBot="1">
      <c r="A44" s="398" t="s">
        <v>338</v>
      </c>
      <c r="B44" s="425" t="s">
        <v>339</v>
      </c>
      <c r="C44" s="429" t="e">
        <f>C43/B43-1</f>
        <v>#REF!</v>
      </c>
      <c r="D44" s="429" t="e">
        <f>D43/C43-1</f>
        <v>#REF!</v>
      </c>
    </row>
    <row r="45" spans="1:7" ht="15.5" thickBot="1">
      <c r="A45" s="397" t="s">
        <v>370</v>
      </c>
      <c r="B45" s="428" t="e">
        <f>B43/B4/10^4</f>
        <v>#REF!</v>
      </c>
      <c r="C45" s="428" t="e">
        <f>C43/C4/10^4</f>
        <v>#REF!</v>
      </c>
      <c r="D45" s="428" t="e">
        <f>D43/D4/10^4</f>
        <v>#REF!</v>
      </c>
    </row>
    <row r="46" spans="1:7" ht="15.5" thickBot="1"/>
    <row r="47" spans="1:7" ht="16" thickBot="1">
      <c r="A47" s="431" t="s">
        <v>366</v>
      </c>
      <c r="B47" s="432" t="s">
        <v>371</v>
      </c>
      <c r="C47" s="432" t="s">
        <v>372</v>
      </c>
      <c r="D47" s="432" t="s">
        <v>373</v>
      </c>
    </row>
    <row r="48" spans="1:7" ht="16" thickBot="1">
      <c r="A48" s="433" t="s">
        <v>374</v>
      </c>
      <c r="B48" s="435" t="e">
        <f>#REF!/10</f>
        <v>#REF!</v>
      </c>
      <c r="C48" s="435" t="e">
        <f>#REF!/10</f>
        <v>#REF!</v>
      </c>
      <c r="D48" s="435" t="e">
        <f>#REF!/10</f>
        <v>#REF!</v>
      </c>
      <c r="F48" s="90" t="e">
        <f>C48/B48-1</f>
        <v>#REF!</v>
      </c>
      <c r="G48" s="90" t="e">
        <f>D48/C48-1</f>
        <v>#REF!</v>
      </c>
    </row>
    <row r="49" spans="1:7" ht="16" thickBot="1">
      <c r="A49" s="433" t="s">
        <v>375</v>
      </c>
      <c r="B49" s="435" t="e">
        <f>#REF!/10</f>
        <v>#REF!</v>
      </c>
      <c r="C49" s="435" t="e">
        <f>#REF!/10</f>
        <v>#REF!</v>
      </c>
      <c r="D49" s="435" t="e">
        <f>#REF!/10</f>
        <v>#REF!</v>
      </c>
      <c r="F49" s="90" t="e">
        <f>C49/B49-1</f>
        <v>#REF!</v>
      </c>
      <c r="G49" s="90" t="e">
        <f>D49/C49-1</f>
        <v>#REF!</v>
      </c>
    </row>
    <row r="50" spans="1:7" ht="16" thickBot="1">
      <c r="A50" s="434" t="s">
        <v>376</v>
      </c>
      <c r="B50" s="436" t="e">
        <f>B48/B49</f>
        <v>#REF!</v>
      </c>
      <c r="C50" s="436" t="e">
        <f>C48/C49</f>
        <v>#REF!</v>
      </c>
      <c r="D50" s="436" t="e">
        <f>D48/D49</f>
        <v>#REF!</v>
      </c>
    </row>
    <row r="51" spans="1:7" ht="16" thickBot="1">
      <c r="A51" s="434" t="s">
        <v>377</v>
      </c>
      <c r="B51" s="436" t="e">
        <f>B48/B4/10^4</f>
        <v>#REF!</v>
      </c>
      <c r="C51" s="436" t="e">
        <f>C48/C4/10^4</f>
        <v>#REF!</v>
      </c>
      <c r="D51" s="436" t="e">
        <f>D48/D4/10^4</f>
        <v>#REF!</v>
      </c>
    </row>
    <row r="52" spans="1:7" ht="15.5" thickBot="1"/>
    <row r="53" spans="1:7" ht="15.5" thickBot="1">
      <c r="A53" s="395" t="s">
        <v>368</v>
      </c>
      <c r="B53" s="396" t="s">
        <v>334</v>
      </c>
      <c r="C53" s="396" t="s">
        <v>335</v>
      </c>
      <c r="D53" s="396" t="s">
        <v>336</v>
      </c>
      <c r="F53" s="442" t="s">
        <v>381</v>
      </c>
      <c r="G53" s="442" t="s">
        <v>382</v>
      </c>
    </row>
    <row r="54" spans="1:7" ht="15.5" thickBot="1">
      <c r="A54" s="397" t="s">
        <v>304</v>
      </c>
      <c r="B54" s="426" t="e">
        <f>-'IS '!#REF!/10</f>
        <v>#REF!</v>
      </c>
      <c r="C54" s="426">
        <f>-'IS '!F9/10</f>
        <v>-6299.9</v>
      </c>
      <c r="D54" s="426">
        <f>-'IS '!I9/10</f>
        <v>-7299.9</v>
      </c>
    </row>
    <row r="55" spans="1:7" ht="15.5" thickBot="1">
      <c r="A55" s="398" t="s">
        <v>377</v>
      </c>
      <c r="B55" s="427" t="e">
        <f>B54/B4/10^4</f>
        <v>#REF!</v>
      </c>
      <c r="C55" s="427">
        <f>C54/C4/10^4</f>
        <v>-4.6035394472961266E-3</v>
      </c>
      <c r="D55" s="427">
        <f>D54/D4/10^4</f>
        <v>-4.0806857658420119E-3</v>
      </c>
    </row>
    <row r="56" spans="1:7" ht="15.5" thickBot="1">
      <c r="A56" s="397" t="s">
        <v>378</v>
      </c>
      <c r="B56" s="426" t="e">
        <f>#REF!/10</f>
        <v>#REF!</v>
      </c>
      <c r="C56" s="426" t="e">
        <f>#REF!/10</f>
        <v>#REF!</v>
      </c>
      <c r="D56" s="426" t="e">
        <f>#REF!/10</f>
        <v>#REF!</v>
      </c>
    </row>
    <row r="57" spans="1:7" ht="15.5" thickBot="1">
      <c r="A57" s="398" t="s">
        <v>377</v>
      </c>
      <c r="B57" s="429" t="e">
        <f>B56/B4/10^4</f>
        <v>#REF!</v>
      </c>
      <c r="C57" s="429" t="e">
        <f>C56/C4/10^4</f>
        <v>#REF!</v>
      </c>
      <c r="D57" s="429" t="e">
        <f>D56/D4/10^4</f>
        <v>#REF!</v>
      </c>
    </row>
    <row r="58" spans="1:7" ht="15.5" thickBot="1">
      <c r="A58" s="437" t="s">
        <v>379</v>
      </c>
      <c r="B58" s="440" t="e">
        <f>B54+B56</f>
        <v>#REF!</v>
      </c>
      <c r="C58" s="440" t="e">
        <f>C54+C56</f>
        <v>#REF!</v>
      </c>
      <c r="D58" s="440" t="e">
        <f>D54+D56</f>
        <v>#REF!</v>
      </c>
      <c r="F58" s="90" t="e">
        <f>C58/B58-1</f>
        <v>#REF!</v>
      </c>
      <c r="G58" s="90" t="e">
        <f>D58/C58-1</f>
        <v>#REF!</v>
      </c>
    </row>
    <row r="59" spans="1:7" ht="15.5" thickBot="1">
      <c r="A59" s="438" t="s">
        <v>380</v>
      </c>
      <c r="B59" s="441" t="e">
        <f>B58/B4/10^4</f>
        <v>#REF!</v>
      </c>
      <c r="C59" s="441" t="e">
        <f>C58/C4/10^4</f>
        <v>#REF!</v>
      </c>
      <c r="D59" s="441" t="e">
        <f>D58/D4/10^4</f>
        <v>#REF!</v>
      </c>
    </row>
    <row r="60" spans="1:7" ht="33" customHeight="1" thickBot="1"/>
    <row r="61" spans="1:7" ht="15.5" thickBot="1">
      <c r="A61" s="395" t="s">
        <v>333</v>
      </c>
      <c r="B61" s="396" t="s">
        <v>334</v>
      </c>
      <c r="C61" s="396" t="s">
        <v>335</v>
      </c>
      <c r="D61" s="396" t="s">
        <v>336</v>
      </c>
    </row>
    <row r="62" spans="1:7" ht="15.5" thickBot="1">
      <c r="A62" s="397" t="s">
        <v>303</v>
      </c>
      <c r="B62" s="443" t="e">
        <f>-'IS '!#REF!/10^5</f>
        <v>#REF!</v>
      </c>
      <c r="C62" s="443">
        <f>-'IS '!F12/10^5</f>
        <v>5.9887899999999998</v>
      </c>
      <c r="D62" s="426">
        <f>-'IS '!I12/10^5</f>
        <v>7.99979</v>
      </c>
      <c r="F62" s="90" t="e">
        <f>C62/B62-1</f>
        <v>#REF!</v>
      </c>
      <c r="G62" s="90">
        <f>D62/C62-1</f>
        <v>0.33579404186822392</v>
      </c>
    </row>
    <row r="63" spans="1:7" ht="15.5" thickBot="1">
      <c r="A63" s="398" t="s">
        <v>383</v>
      </c>
      <c r="B63" s="427" t="e">
        <f>B62/B31*10^4</f>
        <v>#REF!</v>
      </c>
      <c r="C63" s="427">
        <f>C62/C31*10^4</f>
        <v>0.52657128437253253</v>
      </c>
      <c r="D63" s="427" t="e">
        <f>D62/D31*10^4</f>
        <v>#REF!</v>
      </c>
    </row>
    <row r="64" spans="1:7" ht="15.5" thickBot="1">
      <c r="A64" s="398" t="s">
        <v>384</v>
      </c>
      <c r="B64" s="427" t="e">
        <f>B62/B4</f>
        <v>#REF!</v>
      </c>
      <c r="C64" s="427">
        <f>C62/C4</f>
        <v>4.3762013693189682E-2</v>
      </c>
      <c r="D64" s="427">
        <f>D62/D4</f>
        <v>4.4719282706236076E-2</v>
      </c>
    </row>
    <row r="65" spans="1:4" ht="15.5" thickBot="1"/>
    <row r="66" spans="1:4" ht="15.5" thickBot="1">
      <c r="A66" s="395" t="s">
        <v>333</v>
      </c>
      <c r="B66" s="396" t="s">
        <v>334</v>
      </c>
      <c r="C66" s="396" t="s">
        <v>335</v>
      </c>
      <c r="D66" s="396" t="s">
        <v>336</v>
      </c>
    </row>
    <row r="67" spans="1:4" ht="15.5" thickBot="1">
      <c r="A67" s="397" t="s">
        <v>385</v>
      </c>
      <c r="B67" s="443" t="e">
        <f>(#REF!+#REF!)/10^5</f>
        <v>#REF!</v>
      </c>
      <c r="C67" s="443" t="e">
        <f>(#REF!+#REF!)/10^5</f>
        <v>#REF!</v>
      </c>
      <c r="D67" s="443" t="e">
        <f>(#REF!+#REF!)/10^5</f>
        <v>#REF!</v>
      </c>
    </row>
    <row r="68" spans="1:4" ht="15.5" thickBot="1"/>
    <row r="69" spans="1:4" ht="15.5" thickBot="1">
      <c r="A69" s="395" t="s">
        <v>333</v>
      </c>
      <c r="B69" s="396" t="s">
        <v>334</v>
      </c>
      <c r="C69" s="396" t="s">
        <v>335</v>
      </c>
      <c r="D69" s="396" t="s">
        <v>336</v>
      </c>
    </row>
    <row r="70" spans="1:4" ht="15.5" thickBot="1">
      <c r="A70" s="397" t="s">
        <v>392</v>
      </c>
      <c r="B70" s="443" t="e">
        <f>'IS '!#REF!/10</f>
        <v>#REF!</v>
      </c>
      <c r="C70" s="443" t="e">
        <f>'IS '!#REF!/10</f>
        <v>#REF!</v>
      </c>
      <c r="D70" s="466" t="e">
        <f>-'IS '!#REF!/10</f>
        <v>#REF!</v>
      </c>
    </row>
  </sheetData>
  <mergeCells count="12">
    <mergeCell ref="A35:A36"/>
    <mergeCell ref="B35:C35"/>
    <mergeCell ref="D35:E35"/>
    <mergeCell ref="F35:G35"/>
    <mergeCell ref="A8:A9"/>
    <mergeCell ref="B8:C8"/>
    <mergeCell ref="D8:E8"/>
    <mergeCell ref="F8:G8"/>
    <mergeCell ref="F17:G17"/>
    <mergeCell ref="A17:A18"/>
    <mergeCell ref="B17:C17"/>
    <mergeCell ref="D17:E17"/>
  </mergeCells>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zoomScale="55" zoomScaleNormal="55" workbookViewId="0">
      <selection activeCell="I31" sqref="I31"/>
    </sheetView>
  </sheetViews>
  <sheetFormatPr defaultColWidth="8.6640625" defaultRowHeight="14"/>
  <cols>
    <col min="1" max="1" width="24.1640625" style="474" customWidth="1"/>
    <col min="2" max="2" width="18.9140625" style="488" customWidth="1"/>
    <col min="3" max="6" width="18.9140625" style="473" customWidth="1"/>
    <col min="7" max="7" width="16.83203125" style="473" customWidth="1"/>
    <col min="8" max="8" width="2.4140625" style="473" customWidth="1"/>
    <col min="9" max="9" width="25.4140625" style="473" customWidth="1"/>
    <col min="10" max="14" width="18.9140625" style="473" customWidth="1"/>
    <col min="15" max="15" width="20.5" style="473" customWidth="1"/>
    <col min="16" max="16" width="2.1640625" style="473" customWidth="1"/>
    <col min="17" max="17" width="30.83203125" style="473" customWidth="1"/>
    <col min="18" max="22" width="18.9140625" style="473" customWidth="1"/>
    <col min="23" max="16384" width="8.6640625" style="473"/>
  </cols>
  <sheetData>
    <row r="1" spans="1:22" ht="16" thickBot="1">
      <c r="A1" s="470" t="s">
        <v>401</v>
      </c>
      <c r="B1" s="471" t="s">
        <v>402</v>
      </c>
      <c r="C1" s="472"/>
      <c r="D1" s="472"/>
      <c r="E1" s="472"/>
      <c r="F1" s="472"/>
      <c r="G1" s="472"/>
      <c r="I1" s="474"/>
      <c r="J1" s="471" t="s">
        <v>403</v>
      </c>
      <c r="K1" s="472"/>
      <c r="L1" s="472"/>
      <c r="M1" s="472"/>
      <c r="N1" s="472"/>
      <c r="O1" s="472"/>
      <c r="P1" s="472"/>
      <c r="Q1" s="474"/>
      <c r="R1" s="471" t="s">
        <v>404</v>
      </c>
      <c r="S1" s="472"/>
      <c r="T1" s="472"/>
      <c r="U1" s="472"/>
      <c r="V1" s="472"/>
    </row>
    <row r="2" spans="1:22" ht="15.5">
      <c r="A2" s="475" t="s">
        <v>405</v>
      </c>
      <c r="B2" s="471" t="s">
        <v>406</v>
      </c>
      <c r="C2" s="471" t="s">
        <v>326</v>
      </c>
      <c r="D2" s="471" t="s">
        <v>327</v>
      </c>
      <c r="E2" s="471" t="s">
        <v>397</v>
      </c>
      <c r="F2" s="471" t="s">
        <v>396</v>
      </c>
      <c r="G2" s="471" t="s">
        <v>427</v>
      </c>
      <c r="I2" s="475" t="s">
        <v>405</v>
      </c>
      <c r="J2" s="471" t="s">
        <v>406</v>
      </c>
      <c r="K2" s="471" t="s">
        <v>326</v>
      </c>
      <c r="L2" s="471" t="s">
        <v>327</v>
      </c>
      <c r="M2" s="471" t="s">
        <v>397</v>
      </c>
      <c r="N2" s="471" t="s">
        <v>396</v>
      </c>
      <c r="O2" s="471" t="s">
        <v>427</v>
      </c>
      <c r="Q2" s="475" t="s">
        <v>405</v>
      </c>
      <c r="R2" s="471" t="s">
        <v>406</v>
      </c>
      <c r="S2" s="471" t="s">
        <v>326</v>
      </c>
      <c r="T2" s="471" t="s">
        <v>327</v>
      </c>
      <c r="U2" s="471" t="s">
        <v>397</v>
      </c>
      <c r="V2" s="471" t="s">
        <v>396</v>
      </c>
    </row>
    <row r="3" spans="1:22" s="478" customFormat="1">
      <c r="A3" s="476" t="s">
        <v>407</v>
      </c>
      <c r="B3" s="477">
        <v>1425030770.01</v>
      </c>
      <c r="C3" s="477">
        <v>547582771.67999995</v>
      </c>
      <c r="D3" s="477">
        <v>361622833.10000002</v>
      </c>
      <c r="E3" s="477">
        <v>251534280.5</v>
      </c>
      <c r="F3" s="477">
        <v>112266111.3</v>
      </c>
      <c r="G3" s="493">
        <f>B3-SUM(C3:F3)</f>
        <v>152024773.43000007</v>
      </c>
      <c r="H3" s="493"/>
      <c r="I3" s="476" t="s">
        <v>407</v>
      </c>
      <c r="J3" s="477">
        <v>1349473198.02</v>
      </c>
      <c r="K3" s="477">
        <v>574520382.71000004</v>
      </c>
      <c r="L3" s="477">
        <v>383199172.51999998</v>
      </c>
      <c r="M3" s="477">
        <v>208134971.55000001</v>
      </c>
      <c r="N3" s="477">
        <v>118821693.86</v>
      </c>
      <c r="O3" s="493">
        <f>J3-SUM(K3:N3)</f>
        <v>64796977.380000114</v>
      </c>
      <c r="P3" s="493"/>
      <c r="Q3" s="476" t="s">
        <v>407</v>
      </c>
      <c r="R3" s="479">
        <f t="shared" ref="R3:R21" si="0">IFERROR(B3/J3-1,"na")</f>
        <v>5.5990420632926252E-2</v>
      </c>
      <c r="S3" s="479">
        <f t="shared" ref="S3:S21" si="1">IFERROR(C3/K3-1,"na")</f>
        <v>-4.688712853482413E-2</v>
      </c>
      <c r="T3" s="479">
        <f t="shared" ref="T3:T21" si="2">IFERROR(D3/L3-1,"na")</f>
        <v>-5.6305809008170171E-2</v>
      </c>
      <c r="U3" s="479">
        <f t="shared" ref="U3:U21" si="3">IFERROR(E3/M3-1,"na")</f>
        <v>0.20851521792230021</v>
      </c>
      <c r="V3" s="479">
        <f t="shared" ref="V3:V21" si="4">IFERROR(F3/N3-1,"na")</f>
        <v>-5.5171596591814476E-2</v>
      </c>
    </row>
    <row r="4" spans="1:22">
      <c r="A4" s="476" t="s">
        <v>408</v>
      </c>
      <c r="B4" s="480">
        <v>-1182786.3799999999</v>
      </c>
      <c r="C4" s="480">
        <v>-636371.37</v>
      </c>
      <c r="D4" s="480">
        <v>-105440.49</v>
      </c>
      <c r="E4" s="480">
        <v>-25341.55</v>
      </c>
      <c r="F4" s="480">
        <v>-22961.1</v>
      </c>
      <c r="G4" s="493">
        <f t="shared" ref="G4:G21" si="5">B4-SUM(C4:F4)</f>
        <v>-392671.86999999988</v>
      </c>
      <c r="H4" s="493"/>
      <c r="I4" s="476" t="s">
        <v>408</v>
      </c>
      <c r="J4" s="480">
        <v>-1410234.9</v>
      </c>
      <c r="K4" s="480">
        <v>-526515.84</v>
      </c>
      <c r="L4" s="480">
        <v>-127033.44</v>
      </c>
      <c r="M4" s="480">
        <v>-33580.14</v>
      </c>
      <c r="N4" s="480">
        <v>-22961</v>
      </c>
      <c r="O4" s="493">
        <f t="shared" ref="O4:O21" si="6">J4-SUM(K4:N4)</f>
        <v>-700144.47999999986</v>
      </c>
      <c r="P4" s="493"/>
      <c r="Q4" s="476" t="s">
        <v>408</v>
      </c>
      <c r="R4" s="479">
        <f t="shared" si="0"/>
        <v>-0.1612841378411497</v>
      </c>
      <c r="S4" s="479">
        <f t="shared" si="1"/>
        <v>0.2086462014134276</v>
      </c>
      <c r="T4" s="479">
        <f t="shared" si="2"/>
        <v>-0.16997847181025716</v>
      </c>
      <c r="U4" s="479">
        <f t="shared" si="3"/>
        <v>-0.24534114509349869</v>
      </c>
      <c r="V4" s="479">
        <f t="shared" si="4"/>
        <v>4.3552110098321606E-6</v>
      </c>
    </row>
    <row r="5" spans="1:22">
      <c r="A5" s="481" t="s">
        <v>409</v>
      </c>
      <c r="B5" s="482">
        <f>B3+B4</f>
        <v>1423847983.6299999</v>
      </c>
      <c r="C5" s="482">
        <f>C3+C4</f>
        <v>546946400.30999994</v>
      </c>
      <c r="D5" s="482">
        <f>D3+D4</f>
        <v>361517392.61000001</v>
      </c>
      <c r="E5" s="482">
        <f>E3+E4</f>
        <v>251508938.94999999</v>
      </c>
      <c r="F5" s="482">
        <f>F3+F4</f>
        <v>112243150.2</v>
      </c>
      <c r="G5" s="482">
        <f t="shared" si="5"/>
        <v>151632101.55999994</v>
      </c>
      <c r="H5" s="493"/>
      <c r="I5" s="481" t="s">
        <v>409</v>
      </c>
      <c r="J5" s="482">
        <f>J3+J4</f>
        <v>1348062963.1199999</v>
      </c>
      <c r="K5" s="482">
        <f>K3+K4</f>
        <v>573993866.87</v>
      </c>
      <c r="L5" s="482">
        <f>L3+L4</f>
        <v>383072139.07999998</v>
      </c>
      <c r="M5" s="482">
        <f>M3+M4</f>
        <v>208101391.41000003</v>
      </c>
      <c r="N5" s="482">
        <f>N3+N4</f>
        <v>118798732.86</v>
      </c>
      <c r="O5" s="482">
        <f t="shared" si="6"/>
        <v>64096832.899999857</v>
      </c>
      <c r="P5" s="493"/>
      <c r="Q5" s="481" t="s">
        <v>409</v>
      </c>
      <c r="R5" s="483">
        <f t="shared" si="0"/>
        <v>5.6217715776865962E-2</v>
      </c>
      <c r="S5" s="483">
        <f t="shared" si="1"/>
        <v>-4.7121525370106165E-2</v>
      </c>
      <c r="T5" s="483">
        <f t="shared" si="2"/>
        <v>-5.6268113159486433E-2</v>
      </c>
      <c r="U5" s="483">
        <f t="shared" si="3"/>
        <v>0.20858845414675153</v>
      </c>
      <c r="V5" s="483">
        <f t="shared" si="4"/>
        <v>-5.5182260805134331E-2</v>
      </c>
    </row>
    <row r="6" spans="1:22">
      <c r="A6" s="476" t="s">
        <v>410</v>
      </c>
      <c r="B6" s="480">
        <v>-1370924924.0599999</v>
      </c>
      <c r="C6" s="480">
        <v>-502846958.64999998</v>
      </c>
      <c r="D6" s="480">
        <v>-344165870.60000002</v>
      </c>
      <c r="E6" s="480">
        <v>-234719623.88</v>
      </c>
      <c r="F6" s="480">
        <v>-109628757.03</v>
      </c>
      <c r="G6" s="493">
        <f t="shared" si="5"/>
        <v>-179563713.89999986</v>
      </c>
      <c r="H6" s="493"/>
      <c r="I6" s="476" t="s">
        <v>410</v>
      </c>
      <c r="J6" s="480">
        <v>-1238127695.79</v>
      </c>
      <c r="K6" s="480">
        <v>-514240326.48000002</v>
      </c>
      <c r="L6" s="480">
        <v>-369973211.73000002</v>
      </c>
      <c r="M6" s="480">
        <v>-196473504.88999999</v>
      </c>
      <c r="N6" s="480">
        <v>-115378162.88</v>
      </c>
      <c r="O6" s="493">
        <f t="shared" si="6"/>
        <v>-42062489.809999943</v>
      </c>
      <c r="P6" s="493"/>
      <c r="Q6" s="476" t="s">
        <v>410</v>
      </c>
      <c r="R6" s="479">
        <f t="shared" si="0"/>
        <v>0.10725648793864306</v>
      </c>
      <c r="S6" s="479">
        <f t="shared" si="1"/>
        <v>-2.2155726113485152E-2</v>
      </c>
      <c r="T6" s="479">
        <f t="shared" si="2"/>
        <v>-6.9754620907077292E-2</v>
      </c>
      <c r="U6" s="479">
        <f t="shared" si="3"/>
        <v>0.19466298527841164</v>
      </c>
      <c r="V6" s="479">
        <f t="shared" si="4"/>
        <v>-4.9830970666257746E-2</v>
      </c>
    </row>
    <row r="7" spans="1:22" s="478" customFormat="1">
      <c r="A7" s="481" t="s">
        <v>411</v>
      </c>
      <c r="B7" s="484">
        <f>SUM(B5:B6)</f>
        <v>52923059.569999933</v>
      </c>
      <c r="C7" s="484">
        <f>SUM(C5:C6)</f>
        <v>44099441.659999967</v>
      </c>
      <c r="D7" s="484">
        <f>SUM(D5:D6)</f>
        <v>17351522.00999999</v>
      </c>
      <c r="E7" s="484">
        <f>SUM(E5:E6)</f>
        <v>16789315.069999993</v>
      </c>
      <c r="F7" s="484">
        <f>SUM(F5:F6)</f>
        <v>2614393.1700000018</v>
      </c>
      <c r="G7" s="482">
        <f t="shared" si="5"/>
        <v>-27931612.340000018</v>
      </c>
      <c r="H7" s="493"/>
      <c r="I7" s="481" t="s">
        <v>411</v>
      </c>
      <c r="J7" s="484">
        <f>SUM(J5:J6)</f>
        <v>109935267.32999992</v>
      </c>
      <c r="K7" s="484">
        <f>SUM(K5:K6)</f>
        <v>59753540.389999986</v>
      </c>
      <c r="L7" s="484">
        <f>SUM(L5:L6)</f>
        <v>13098927.349999964</v>
      </c>
      <c r="M7" s="484">
        <f>SUM(M5:M6)</f>
        <v>11627886.520000041</v>
      </c>
      <c r="N7" s="484">
        <f>SUM(N5:N6)</f>
        <v>3420569.9800000042</v>
      </c>
      <c r="O7" s="482">
        <f t="shared" si="6"/>
        <v>22034343.089999929</v>
      </c>
      <c r="P7" s="493"/>
      <c r="Q7" s="481" t="s">
        <v>411</v>
      </c>
      <c r="R7" s="483">
        <f t="shared" si="0"/>
        <v>-0.51859798174559124</v>
      </c>
      <c r="S7" s="483">
        <f t="shared" si="1"/>
        <v>-0.26197776111388038</v>
      </c>
      <c r="T7" s="483">
        <f t="shared" si="2"/>
        <v>0.32465212962647949</v>
      </c>
      <c r="U7" s="483">
        <f t="shared" si="3"/>
        <v>0.44388363621559779</v>
      </c>
      <c r="V7" s="483">
        <f t="shared" si="4"/>
        <v>-0.23568493400623292</v>
      </c>
    </row>
    <row r="8" spans="1:22">
      <c r="A8" s="476" t="s">
        <v>412</v>
      </c>
      <c r="B8" s="480">
        <v>-34550152.079999998</v>
      </c>
      <c r="C8" s="480">
        <v>-18764481.07</v>
      </c>
      <c r="D8" s="480">
        <v>-10527054.189999999</v>
      </c>
      <c r="E8" s="480">
        <v>-5677058.54</v>
      </c>
      <c r="F8" s="480">
        <v>-3152927.46</v>
      </c>
      <c r="G8" s="493">
        <f t="shared" si="5"/>
        <v>3571369.1799999997</v>
      </c>
      <c r="H8" s="493"/>
      <c r="I8" s="476" t="s">
        <v>412</v>
      </c>
      <c r="J8" s="480">
        <v>-20715819.18</v>
      </c>
      <c r="K8" s="480">
        <v>-13574494.289999999</v>
      </c>
      <c r="L8" s="480">
        <v>-6556428.9199999999</v>
      </c>
      <c r="M8" s="480">
        <v>-3330987.27</v>
      </c>
      <c r="N8" s="480">
        <v>-2222617.89</v>
      </c>
      <c r="O8" s="493">
        <f t="shared" si="6"/>
        <v>4968709.1900000013</v>
      </c>
      <c r="P8" s="493"/>
      <c r="Q8" s="476" t="s">
        <v>412</v>
      </c>
      <c r="R8" s="479">
        <f t="shared" si="0"/>
        <v>0.66781490897334628</v>
      </c>
      <c r="S8" s="479">
        <f t="shared" si="1"/>
        <v>0.38233371123249427</v>
      </c>
      <c r="T8" s="479">
        <f t="shared" si="2"/>
        <v>0.60560791834223071</v>
      </c>
      <c r="U8" s="479">
        <f t="shared" si="3"/>
        <v>0.70431709275190357</v>
      </c>
      <c r="V8" s="479">
        <f t="shared" si="4"/>
        <v>0.41856478083149051</v>
      </c>
    </row>
    <row r="9" spans="1:22">
      <c r="A9" s="476" t="s">
        <v>413</v>
      </c>
      <c r="B9" s="480">
        <v>-47951071.189999998</v>
      </c>
      <c r="C9" s="480">
        <v>-9571851.3900000006</v>
      </c>
      <c r="D9" s="480">
        <v>-8090827.8200000003</v>
      </c>
      <c r="E9" s="480">
        <v>-3657171.45</v>
      </c>
      <c r="F9" s="480">
        <v>-2150260.21</v>
      </c>
      <c r="G9" s="493">
        <f t="shared" si="5"/>
        <v>-24480960.319999997</v>
      </c>
      <c r="H9" s="493"/>
      <c r="I9" s="476" t="s">
        <v>413</v>
      </c>
      <c r="J9" s="480">
        <v>-32616793.300000001</v>
      </c>
      <c r="K9" s="480">
        <v>-7614985.8799999999</v>
      </c>
      <c r="L9" s="480">
        <v>-5254025.28</v>
      </c>
      <c r="M9" s="480">
        <v>-3182953.11</v>
      </c>
      <c r="N9" s="480">
        <v>-1367178.31</v>
      </c>
      <c r="O9" s="493">
        <f t="shared" si="6"/>
        <v>-15197650.720000003</v>
      </c>
      <c r="P9" s="493"/>
      <c r="Q9" s="476" t="s">
        <v>413</v>
      </c>
      <c r="R9" s="479">
        <f t="shared" si="0"/>
        <v>0.47013444114385083</v>
      </c>
      <c r="S9" s="479">
        <f t="shared" si="1"/>
        <v>0.25697559271114501</v>
      </c>
      <c r="T9" s="479">
        <f t="shared" si="2"/>
        <v>0.53992936630864485</v>
      </c>
      <c r="U9" s="479">
        <f t="shared" si="3"/>
        <v>0.14898690731890807</v>
      </c>
      <c r="V9" s="479">
        <f t="shared" si="4"/>
        <v>0.57277232550595381</v>
      </c>
    </row>
    <row r="10" spans="1:22">
      <c r="A10" s="476" t="s">
        <v>414</v>
      </c>
      <c r="B10" s="480">
        <v>-15057316.18</v>
      </c>
      <c r="C10" s="480">
        <v>-3712862.27</v>
      </c>
      <c r="D10" s="480">
        <v>-2945476.5</v>
      </c>
      <c r="E10" s="480">
        <v>-2886068.12</v>
      </c>
      <c r="F10" s="480">
        <v>-1304813.5900000001</v>
      </c>
      <c r="G10" s="493">
        <f t="shared" si="5"/>
        <v>-4208095.6999999993</v>
      </c>
      <c r="H10" s="493"/>
      <c r="I10" s="476" t="s">
        <v>414</v>
      </c>
      <c r="J10" s="480">
        <v>-15491070.07</v>
      </c>
      <c r="K10" s="480">
        <v>-4411613.0599999996</v>
      </c>
      <c r="L10" s="480">
        <v>-3707289.87</v>
      </c>
      <c r="M10" s="480">
        <v>-3291037.23</v>
      </c>
      <c r="N10" s="480">
        <v>-1693888.61</v>
      </c>
      <c r="O10" s="493">
        <f t="shared" si="6"/>
        <v>-2387241.3000000007</v>
      </c>
      <c r="P10" s="493"/>
      <c r="Q10" s="476" t="s">
        <v>414</v>
      </c>
      <c r="R10" s="479">
        <f t="shared" si="0"/>
        <v>-2.8000253568022271E-2</v>
      </c>
      <c r="S10" s="479">
        <f t="shared" si="1"/>
        <v>-0.15838895671416831</v>
      </c>
      <c r="T10" s="479">
        <f t="shared" si="2"/>
        <v>-0.2054906405255007</v>
      </c>
      <c r="U10" s="479">
        <f t="shared" si="3"/>
        <v>-0.12305212056200288</v>
      </c>
      <c r="V10" s="479">
        <f t="shared" si="4"/>
        <v>-0.22969339170419245</v>
      </c>
    </row>
    <row r="11" spans="1:22">
      <c r="A11" s="476" t="s">
        <v>415</v>
      </c>
      <c r="B11" s="480"/>
      <c r="C11" s="480"/>
      <c r="D11" s="480"/>
      <c r="E11" s="480"/>
      <c r="F11" s="480"/>
      <c r="G11" s="493">
        <f t="shared" si="5"/>
        <v>0</v>
      </c>
      <c r="H11" s="493"/>
      <c r="I11" s="476" t="s">
        <v>415</v>
      </c>
      <c r="J11" s="480">
        <v>18219.05</v>
      </c>
      <c r="K11" s="480">
        <v>18219.05</v>
      </c>
      <c r="L11" s="480"/>
      <c r="M11" s="480"/>
      <c r="N11" s="480"/>
      <c r="O11" s="493">
        <f t="shared" si="6"/>
        <v>0</v>
      </c>
      <c r="P11" s="493"/>
      <c r="Q11" s="476" t="s">
        <v>415</v>
      </c>
      <c r="R11" s="479">
        <f t="shared" si="0"/>
        <v>-1</v>
      </c>
      <c r="S11" s="479">
        <f t="shared" si="1"/>
        <v>-1</v>
      </c>
      <c r="T11" s="479" t="str">
        <f t="shared" si="2"/>
        <v>na</v>
      </c>
      <c r="U11" s="479" t="str">
        <f t="shared" si="3"/>
        <v>na</v>
      </c>
      <c r="V11" s="479" t="str">
        <f t="shared" si="4"/>
        <v>na</v>
      </c>
    </row>
    <row r="12" spans="1:22" ht="26">
      <c r="A12" s="476" t="s">
        <v>416</v>
      </c>
      <c r="B12" s="480"/>
      <c r="C12" s="480"/>
      <c r="D12" s="480"/>
      <c r="E12" s="480"/>
      <c r="F12" s="480"/>
      <c r="G12" s="493">
        <f t="shared" si="5"/>
        <v>0</v>
      </c>
      <c r="H12" s="493"/>
      <c r="I12" s="476" t="s">
        <v>416</v>
      </c>
      <c r="J12" s="480"/>
      <c r="K12" s="480"/>
      <c r="L12" s="480"/>
      <c r="M12" s="480"/>
      <c r="N12" s="480"/>
      <c r="O12" s="493">
        <f t="shared" si="6"/>
        <v>0</v>
      </c>
      <c r="P12" s="493"/>
      <c r="Q12" s="476" t="s">
        <v>416</v>
      </c>
      <c r="R12" s="479" t="str">
        <f t="shared" si="0"/>
        <v>na</v>
      </c>
      <c r="S12" s="479" t="str">
        <f t="shared" si="1"/>
        <v>na</v>
      </c>
      <c r="T12" s="479" t="str">
        <f t="shared" si="2"/>
        <v>na</v>
      </c>
      <c r="U12" s="479" t="str">
        <f t="shared" si="3"/>
        <v>na</v>
      </c>
      <c r="V12" s="479" t="str">
        <f t="shared" si="4"/>
        <v>na</v>
      </c>
    </row>
    <row r="13" spans="1:22">
      <c r="A13" s="485" t="s">
        <v>417</v>
      </c>
      <c r="B13" s="480">
        <v>7629989.8099999996</v>
      </c>
      <c r="C13" s="480">
        <v>4369663.7699999996</v>
      </c>
      <c r="D13" s="480">
        <v>486576.83</v>
      </c>
      <c r="E13" s="480">
        <v>697773.33</v>
      </c>
      <c r="F13" s="480">
        <v>273559.09000000003</v>
      </c>
      <c r="G13" s="493">
        <f t="shared" si="5"/>
        <v>1802416.79</v>
      </c>
      <c r="H13" s="493"/>
      <c r="I13" s="485" t="s">
        <v>417</v>
      </c>
      <c r="J13" s="480">
        <v>7635329.21</v>
      </c>
      <c r="K13" s="480">
        <v>5414518.9400000004</v>
      </c>
      <c r="L13" s="480">
        <v>729873.33</v>
      </c>
      <c r="M13" s="480">
        <v>273531.02</v>
      </c>
      <c r="N13" s="480">
        <v>47162.53</v>
      </c>
      <c r="O13" s="493">
        <f t="shared" si="6"/>
        <v>1170243.3899999987</v>
      </c>
      <c r="P13" s="493"/>
      <c r="Q13" s="485" t="s">
        <v>417</v>
      </c>
      <c r="R13" s="479">
        <f t="shared" si="0"/>
        <v>-6.9930187070488259E-4</v>
      </c>
      <c r="S13" s="479">
        <f t="shared" si="1"/>
        <v>-0.19297285346646154</v>
      </c>
      <c r="T13" s="479">
        <f t="shared" si="2"/>
        <v>-0.3333407181763991</v>
      </c>
      <c r="U13" s="479">
        <f t="shared" si="3"/>
        <v>1.5509842722774181</v>
      </c>
      <c r="V13" s="479">
        <f t="shared" si="4"/>
        <v>4.8003480729299302</v>
      </c>
    </row>
    <row r="14" spans="1:22">
      <c r="A14" s="485" t="s">
        <v>418</v>
      </c>
      <c r="B14" s="480">
        <v>12402631.76</v>
      </c>
      <c r="C14" s="480">
        <v>4131999.59</v>
      </c>
      <c r="D14" s="480">
        <v>4112179.91</v>
      </c>
      <c r="E14" s="480">
        <v>1964168.61</v>
      </c>
      <c r="F14" s="480">
        <v>877284.23</v>
      </c>
      <c r="G14" s="493">
        <f t="shared" si="5"/>
        <v>1316999.42</v>
      </c>
      <c r="H14" s="493"/>
      <c r="I14" s="485" t="s">
        <v>418</v>
      </c>
      <c r="J14" s="480">
        <v>15927902.189999999</v>
      </c>
      <c r="K14" s="480">
        <v>6949730.3700000001</v>
      </c>
      <c r="L14" s="480">
        <v>18874551.48</v>
      </c>
      <c r="M14" s="480">
        <v>8653064.0999999996</v>
      </c>
      <c r="N14" s="480">
        <v>5286567.75</v>
      </c>
      <c r="O14" s="493">
        <f t="shared" si="6"/>
        <v>-23836011.510000005</v>
      </c>
      <c r="P14" s="493"/>
      <c r="Q14" s="485" t="s">
        <v>418</v>
      </c>
      <c r="R14" s="479">
        <f t="shared" si="0"/>
        <v>-0.22132672513604879</v>
      </c>
      <c r="S14" s="479">
        <f t="shared" si="1"/>
        <v>-0.40544461870971837</v>
      </c>
      <c r="T14" s="479">
        <f t="shared" si="2"/>
        <v>-0.7821309865637136</v>
      </c>
      <c r="U14" s="479">
        <f t="shared" si="3"/>
        <v>-0.77300889172888476</v>
      </c>
      <c r="V14" s="479">
        <f t="shared" si="4"/>
        <v>-0.83405410249400469</v>
      </c>
    </row>
    <row r="15" spans="1:22" s="478" customFormat="1">
      <c r="A15" s="486" t="s">
        <v>419</v>
      </c>
      <c r="B15" s="484">
        <f>SUM(B7:B14)</f>
        <v>-24602858.310000062</v>
      </c>
      <c r="C15" s="484">
        <f>SUM(C7:C14)</f>
        <v>20551910.289999966</v>
      </c>
      <c r="D15" s="484">
        <f>SUM(D7:D14)</f>
        <v>386920.23999999091</v>
      </c>
      <c r="E15" s="484">
        <f>SUM(E7:E14)</f>
        <v>7230958.8999999939</v>
      </c>
      <c r="F15" s="484">
        <f>SUM(F7:F14)</f>
        <v>-2842764.7699999982</v>
      </c>
      <c r="G15" s="484">
        <f t="shared" si="5"/>
        <v>-49929882.970000014</v>
      </c>
      <c r="H15" s="493"/>
      <c r="I15" s="486" t="s">
        <v>419</v>
      </c>
      <c r="J15" s="484">
        <f>SUM(J7:J14)</f>
        <v>64693035.229999915</v>
      </c>
      <c r="K15" s="484">
        <f>SUM(K7:K14)</f>
        <v>46534915.519999973</v>
      </c>
      <c r="L15" s="484">
        <f>SUM(L7:L14)</f>
        <v>17185608.089999966</v>
      </c>
      <c r="M15" s="484">
        <f>SUM(M7:M14)</f>
        <v>10749504.030000042</v>
      </c>
      <c r="N15" s="484">
        <f>SUM(N7:N14)</f>
        <v>3470615.4500000039</v>
      </c>
      <c r="O15" s="484">
        <f t="shared" si="6"/>
        <v>-13247607.860000074</v>
      </c>
      <c r="P15" s="493"/>
      <c r="Q15" s="486" t="s">
        <v>419</v>
      </c>
      <c r="R15" s="483">
        <f t="shared" si="0"/>
        <v>-1.3803014995745793</v>
      </c>
      <c r="S15" s="483">
        <f t="shared" si="1"/>
        <v>-0.55835505318222656</v>
      </c>
      <c r="T15" s="483">
        <f t="shared" si="2"/>
        <v>-0.97748579870006846</v>
      </c>
      <c r="U15" s="483">
        <f t="shared" si="3"/>
        <v>-0.32732162527502529</v>
      </c>
      <c r="V15" s="483">
        <f t="shared" si="4"/>
        <v>-1.8190952904332847</v>
      </c>
    </row>
    <row r="16" spans="1:22">
      <c r="A16" s="476" t="s">
        <v>420</v>
      </c>
      <c r="B16" s="480">
        <v>2212430.9900000002</v>
      </c>
      <c r="C16" s="480">
        <v>617382.22</v>
      </c>
      <c r="D16" s="480">
        <v>575091.14</v>
      </c>
      <c r="E16" s="480">
        <v>347410.87</v>
      </c>
      <c r="F16" s="480">
        <v>526835.66</v>
      </c>
      <c r="G16" s="493">
        <f t="shared" si="5"/>
        <v>145711.10000000009</v>
      </c>
      <c r="H16" s="493"/>
      <c r="I16" s="476" t="s">
        <v>420</v>
      </c>
      <c r="J16" s="480">
        <v>1132270.68</v>
      </c>
      <c r="K16" s="480">
        <v>545102.59</v>
      </c>
      <c r="L16" s="480">
        <v>365054.15</v>
      </c>
      <c r="M16" s="480">
        <v>33818.21</v>
      </c>
      <c r="N16" s="480">
        <v>2437.6</v>
      </c>
      <c r="O16" s="493">
        <f t="shared" si="6"/>
        <v>185858.13</v>
      </c>
      <c r="P16" s="493"/>
      <c r="Q16" s="476" t="s">
        <v>420</v>
      </c>
      <c r="R16" s="479">
        <f t="shared" si="0"/>
        <v>0.95397710907784017</v>
      </c>
      <c r="S16" s="479">
        <f t="shared" si="1"/>
        <v>0.13259821421872164</v>
      </c>
      <c r="T16" s="479">
        <f t="shared" si="2"/>
        <v>0.57535845024635379</v>
      </c>
      <c r="U16" s="479">
        <f t="shared" si="3"/>
        <v>9.2728935091478828</v>
      </c>
      <c r="V16" s="479">
        <f t="shared" si="4"/>
        <v>215.12883984246801</v>
      </c>
    </row>
    <row r="17" spans="1:22">
      <c r="A17" s="476" t="s">
        <v>421</v>
      </c>
      <c r="B17" s="480">
        <v>-1268046.93</v>
      </c>
      <c r="C17" s="480">
        <v>-2690894.69</v>
      </c>
      <c r="D17" s="480">
        <v>-1219894.94</v>
      </c>
      <c r="E17" s="480">
        <v>-1064216.17</v>
      </c>
      <c r="F17" s="480">
        <v>-3663297.09</v>
      </c>
      <c r="G17" s="493">
        <f t="shared" si="5"/>
        <v>7370255.9600000009</v>
      </c>
      <c r="H17" s="493"/>
      <c r="I17" s="476" t="s">
        <v>421</v>
      </c>
      <c r="J17" s="480">
        <v>-4191428.71</v>
      </c>
      <c r="K17" s="480">
        <v>-2356362.31</v>
      </c>
      <c r="L17" s="480">
        <v>-844671.8</v>
      </c>
      <c r="M17" s="480">
        <v>-1650775.11</v>
      </c>
      <c r="N17" s="480">
        <v>-441636.36</v>
      </c>
      <c r="O17" s="493">
        <f t="shared" si="6"/>
        <v>1102016.870000001</v>
      </c>
      <c r="P17" s="493"/>
      <c r="Q17" s="476" t="s">
        <v>421</v>
      </c>
      <c r="R17" s="479">
        <f t="shared" si="0"/>
        <v>-0.69746665928620799</v>
      </c>
      <c r="S17" s="479">
        <f t="shared" si="1"/>
        <v>0.14196983994367152</v>
      </c>
      <c r="T17" s="479">
        <f t="shared" si="2"/>
        <v>0.44422359074850126</v>
      </c>
      <c r="U17" s="479">
        <f t="shared" si="3"/>
        <v>-0.35532334867830673</v>
      </c>
      <c r="V17" s="479">
        <f t="shared" si="4"/>
        <v>7.294826743884947</v>
      </c>
    </row>
    <row r="18" spans="1:22" ht="26">
      <c r="A18" s="476" t="s">
        <v>422</v>
      </c>
      <c r="B18" s="480">
        <v>8262160.7400000002</v>
      </c>
      <c r="C18" s="480">
        <v>1888426.8</v>
      </c>
      <c r="D18" s="480">
        <v>244601.99</v>
      </c>
      <c r="E18" s="480">
        <v>443988.72</v>
      </c>
      <c r="F18" s="480">
        <v>2838791.69</v>
      </c>
      <c r="G18" s="493">
        <f t="shared" si="5"/>
        <v>2846351.540000001</v>
      </c>
      <c r="H18" s="493"/>
      <c r="I18" s="476" t="s">
        <v>422</v>
      </c>
      <c r="J18" s="480">
        <v>4290416.05</v>
      </c>
      <c r="K18" s="480">
        <v>1753713.53</v>
      </c>
      <c r="L18" s="480">
        <v>550509.87</v>
      </c>
      <c r="M18" s="480">
        <v>1098260.6000000001</v>
      </c>
      <c r="N18" s="480">
        <v>429215.05</v>
      </c>
      <c r="O18" s="493">
        <f t="shared" si="6"/>
        <v>458717</v>
      </c>
      <c r="P18" s="493"/>
      <c r="Q18" s="476" t="s">
        <v>422</v>
      </c>
      <c r="R18" s="479">
        <f t="shared" si="0"/>
        <v>0.92572483500755154</v>
      </c>
      <c r="S18" s="479">
        <f t="shared" si="1"/>
        <v>7.6816006545835425E-2</v>
      </c>
      <c r="T18" s="479">
        <f t="shared" si="2"/>
        <v>-0.55568100895266426</v>
      </c>
      <c r="U18" s="479">
        <f t="shared" si="3"/>
        <v>-0.5957346371161818</v>
      </c>
      <c r="V18" s="479">
        <f t="shared" si="4"/>
        <v>5.6139146099373729</v>
      </c>
    </row>
    <row r="19" spans="1:22" s="478" customFormat="1">
      <c r="A19" s="486" t="s">
        <v>423</v>
      </c>
      <c r="B19" s="484">
        <f>SUM(B15:B17)</f>
        <v>-23658474.25000006</v>
      </c>
      <c r="C19" s="484">
        <f>SUM(C15:C17)</f>
        <v>18478397.819999963</v>
      </c>
      <c r="D19" s="484">
        <f>SUM(D15:D17)</f>
        <v>-257883.56000000902</v>
      </c>
      <c r="E19" s="484">
        <f>SUM(E15:E17)</f>
        <v>6514153.599999994</v>
      </c>
      <c r="F19" s="484">
        <f>SUM(F15:F17)</f>
        <v>-5979226.1999999974</v>
      </c>
      <c r="G19" s="484">
        <f t="shared" si="5"/>
        <v>-42413915.910000011</v>
      </c>
      <c r="H19" s="493"/>
      <c r="I19" s="486" t="s">
        <v>423</v>
      </c>
      <c r="J19" s="484">
        <f>SUM(J15:J17)</f>
        <v>61633877.199999914</v>
      </c>
      <c r="K19" s="484">
        <f>SUM(K15:K17)</f>
        <v>44723655.799999975</v>
      </c>
      <c r="L19" s="484">
        <f>SUM(L15:L17)</f>
        <v>16705990.439999964</v>
      </c>
      <c r="M19" s="484">
        <f>SUM(M15:M17)</f>
        <v>9132547.1300000437</v>
      </c>
      <c r="N19" s="484">
        <f>SUM(N15:N17)</f>
        <v>3031416.6900000041</v>
      </c>
      <c r="O19" s="484">
        <f t="shared" si="6"/>
        <v>-11959732.860000059</v>
      </c>
      <c r="P19" s="493"/>
      <c r="Q19" s="486" t="s">
        <v>423</v>
      </c>
      <c r="R19" s="483">
        <f t="shared" si="0"/>
        <v>-1.3838550375993561</v>
      </c>
      <c r="S19" s="483">
        <f t="shared" si="1"/>
        <v>-0.58683167801322778</v>
      </c>
      <c r="T19" s="483">
        <f t="shared" si="2"/>
        <v>-1.0154365920970807</v>
      </c>
      <c r="U19" s="483">
        <f t="shared" si="3"/>
        <v>-0.28671010318673684</v>
      </c>
      <c r="V19" s="483">
        <f t="shared" si="4"/>
        <v>-2.9724197665481578</v>
      </c>
    </row>
    <row r="20" spans="1:22">
      <c r="A20" s="476" t="s">
        <v>424</v>
      </c>
      <c r="B20" s="480">
        <v>-5433226.96</v>
      </c>
      <c r="C20" s="480">
        <v>-2771773.4399999999</v>
      </c>
      <c r="D20" s="480">
        <v>-880045.27</v>
      </c>
      <c r="E20" s="480">
        <v>-1628538.42</v>
      </c>
      <c r="F20" s="480">
        <v>0</v>
      </c>
      <c r="G20" s="493">
        <f t="shared" si="5"/>
        <v>-152869.83000000007</v>
      </c>
      <c r="H20" s="493"/>
      <c r="I20" s="476" t="s">
        <v>424</v>
      </c>
      <c r="J20" s="480">
        <v>-11641338.15</v>
      </c>
      <c r="K20" s="480">
        <v>-6708548.3700000001</v>
      </c>
      <c r="L20" s="480">
        <v>-4176497.61</v>
      </c>
      <c r="M20" s="487">
        <v>0</v>
      </c>
      <c r="N20" s="487">
        <v>0</v>
      </c>
      <c r="O20" s="493">
        <f t="shared" si="6"/>
        <v>-756292.16999999993</v>
      </c>
      <c r="P20" s="493"/>
      <c r="Q20" s="476" t="s">
        <v>424</v>
      </c>
      <c r="R20" s="479">
        <f t="shared" si="0"/>
        <v>-0.53328157897380546</v>
      </c>
      <c r="S20" s="479">
        <f t="shared" si="1"/>
        <v>-0.58682962585540688</v>
      </c>
      <c r="T20" s="479">
        <f t="shared" si="2"/>
        <v>-0.7892862986697603</v>
      </c>
      <c r="U20" s="479" t="str">
        <f t="shared" si="3"/>
        <v>na</v>
      </c>
      <c r="V20" s="479" t="str">
        <f t="shared" si="4"/>
        <v>na</v>
      </c>
    </row>
    <row r="21" spans="1:22" s="478" customFormat="1">
      <c r="A21" s="486" t="s">
        <v>425</v>
      </c>
      <c r="B21" s="499">
        <f>SUM(B19:B20)</f>
        <v>-29091701.21000006</v>
      </c>
      <c r="C21" s="484">
        <f>SUM(C19:C20)</f>
        <v>15706624.379999964</v>
      </c>
      <c r="D21" s="484">
        <f>SUM(D19:D20)</f>
        <v>-1137928.8300000089</v>
      </c>
      <c r="E21" s="484">
        <f>SUM(E19:E20)</f>
        <v>4885615.1799999941</v>
      </c>
      <c r="F21" s="484">
        <f>SUM(F19:F20)</f>
        <v>-5979226.1999999974</v>
      </c>
      <c r="G21" s="499">
        <f t="shared" si="5"/>
        <v>-42566785.74000001</v>
      </c>
      <c r="H21" s="493"/>
      <c r="I21" s="486" t="s">
        <v>425</v>
      </c>
      <c r="J21" s="484">
        <f>SUM(J19:J20)</f>
        <v>49992539.049999915</v>
      </c>
      <c r="K21" s="484">
        <f>SUM(K19:K20)</f>
        <v>38015107.429999977</v>
      </c>
      <c r="L21" s="484">
        <f>SUM(L19:L20)</f>
        <v>12529492.829999965</v>
      </c>
      <c r="M21" s="484">
        <f>SUM(M19:M20)</f>
        <v>9132547.1300000437</v>
      </c>
      <c r="N21" s="484">
        <f>SUM(N19:N20)</f>
        <v>3031416.6900000041</v>
      </c>
      <c r="O21" s="484">
        <f t="shared" si="6"/>
        <v>-12716025.030000076</v>
      </c>
      <c r="P21" s="493"/>
      <c r="Q21" s="486" t="s">
        <v>425</v>
      </c>
      <c r="R21" s="483">
        <f t="shared" si="0"/>
        <v>-1.5819208578484893</v>
      </c>
      <c r="S21" s="483">
        <f t="shared" si="1"/>
        <v>-0.58683204015872559</v>
      </c>
      <c r="T21" s="483">
        <f t="shared" si="2"/>
        <v>-1.0908200232395211</v>
      </c>
      <c r="U21" s="483">
        <f t="shared" si="3"/>
        <v>-0.46503257958002231</v>
      </c>
      <c r="V21" s="483">
        <f t="shared" si="4"/>
        <v>-2.9724197665481578</v>
      </c>
    </row>
    <row r="22" spans="1:22">
      <c r="I22" s="474"/>
      <c r="J22" s="488"/>
    </row>
    <row r="23" spans="1:22">
      <c r="I23" s="474"/>
      <c r="J23" s="488"/>
    </row>
    <row r="24" spans="1:22" ht="16" thickBot="1">
      <c r="A24" s="470" t="s">
        <v>426</v>
      </c>
      <c r="B24" s="471" t="s">
        <v>402</v>
      </c>
      <c r="C24" s="472"/>
      <c r="D24" s="472"/>
      <c r="E24" s="472"/>
      <c r="F24" s="472"/>
      <c r="G24" s="472"/>
      <c r="I24" s="474"/>
      <c r="J24" s="471" t="s">
        <v>403</v>
      </c>
      <c r="K24" s="472"/>
      <c r="L24" s="472"/>
      <c r="M24" s="472"/>
      <c r="N24" s="472"/>
      <c r="O24" s="472"/>
    </row>
    <row r="25" spans="1:22" ht="15.5">
      <c r="A25" s="475" t="s">
        <v>405</v>
      </c>
      <c r="B25" s="471" t="s">
        <v>406</v>
      </c>
      <c r="C25" s="471" t="s">
        <v>326</v>
      </c>
      <c r="D25" s="471" t="s">
        <v>327</v>
      </c>
      <c r="E25" s="471" t="s">
        <v>397</v>
      </c>
      <c r="F25" s="471" t="s">
        <v>396</v>
      </c>
      <c r="G25" s="471" t="s">
        <v>427</v>
      </c>
      <c r="I25" s="475" t="s">
        <v>405</v>
      </c>
      <c r="J25" s="471" t="s">
        <v>406</v>
      </c>
      <c r="K25" s="471" t="s">
        <v>326</v>
      </c>
      <c r="L25" s="471" t="s">
        <v>327</v>
      </c>
      <c r="M25" s="471" t="s">
        <v>397</v>
      </c>
      <c r="N25" s="471" t="s">
        <v>396</v>
      </c>
      <c r="O25" s="471" t="s">
        <v>427</v>
      </c>
    </row>
    <row r="26" spans="1:22">
      <c r="A26" s="476" t="s">
        <v>407</v>
      </c>
      <c r="B26" s="489">
        <f t="shared" ref="B26:B42" si="7">B3/B$3</f>
        <v>1</v>
      </c>
      <c r="C26" s="489">
        <f>C3/C$3</f>
        <v>1</v>
      </c>
      <c r="D26" s="489">
        <f>D3/D$3</f>
        <v>1</v>
      </c>
      <c r="E26" s="489">
        <f>E3/E$3</f>
        <v>1</v>
      </c>
      <c r="F26" s="489">
        <f>F3/F$3</f>
        <v>1</v>
      </c>
      <c r="G26" s="489">
        <f>G3/G$3</f>
        <v>1</v>
      </c>
      <c r="I26" s="476" t="s">
        <v>407</v>
      </c>
      <c r="J26" s="489">
        <f t="shared" ref="J26:O26" si="8">J3/J$3</f>
        <v>1</v>
      </c>
      <c r="K26" s="489">
        <f t="shared" si="8"/>
        <v>1</v>
      </c>
      <c r="L26" s="489">
        <f t="shared" si="8"/>
        <v>1</v>
      </c>
      <c r="M26" s="489">
        <f t="shared" si="8"/>
        <v>1</v>
      </c>
      <c r="N26" s="489">
        <f t="shared" si="8"/>
        <v>1</v>
      </c>
      <c r="O26" s="489">
        <f t="shared" si="8"/>
        <v>1</v>
      </c>
    </row>
    <row r="27" spans="1:22">
      <c r="A27" s="476" t="s">
        <v>408</v>
      </c>
      <c r="B27" s="489">
        <f t="shared" si="7"/>
        <v>-8.3000760747902998E-4</v>
      </c>
      <c r="C27" s="489">
        <f t="shared" ref="C27:G36" si="9">C4/C$3</f>
        <v>-1.1621464423498826E-3</v>
      </c>
      <c r="D27" s="489">
        <f t="shared" si="9"/>
        <v>-2.9157586399098425E-4</v>
      </c>
      <c r="E27" s="489">
        <f t="shared" si="9"/>
        <v>-1.0074789785959214E-4</v>
      </c>
      <c r="F27" s="489">
        <f t="shared" si="9"/>
        <v>-2.0452387398226378E-4</v>
      </c>
      <c r="G27" s="489">
        <f t="shared" si="9"/>
        <v>-2.5829465891676266E-3</v>
      </c>
      <c r="I27" s="476" t="s">
        <v>408</v>
      </c>
      <c r="J27" s="489">
        <f t="shared" ref="J27:N42" si="10">J4/J$3</f>
        <v>-1.0450262384381933E-3</v>
      </c>
      <c r="K27" s="489">
        <f t="shared" si="10"/>
        <v>-9.1644414340260011E-4</v>
      </c>
      <c r="L27" s="489">
        <f t="shared" si="10"/>
        <v>-3.3150760520854168E-4</v>
      </c>
      <c r="M27" s="489">
        <f t="shared" si="10"/>
        <v>-1.6133828808261125E-4</v>
      </c>
      <c r="N27" s="489">
        <f t="shared" si="10"/>
        <v>-1.9323912371636004E-4</v>
      </c>
      <c r="O27" s="489">
        <f t="shared" ref="O27:O42" si="11">O4/O$3</f>
        <v>-1.0805202778117589E-2</v>
      </c>
    </row>
    <row r="28" spans="1:22">
      <c r="A28" s="490" t="s">
        <v>409</v>
      </c>
      <c r="B28" s="491">
        <f t="shared" si="7"/>
        <v>0.99916999239252091</v>
      </c>
      <c r="C28" s="491">
        <f t="shared" si="9"/>
        <v>0.99883785355765009</v>
      </c>
      <c r="D28" s="491">
        <f t="shared" si="9"/>
        <v>0.99970842413600902</v>
      </c>
      <c r="E28" s="491">
        <f t="shared" si="9"/>
        <v>0.99989925210214037</v>
      </c>
      <c r="F28" s="491">
        <f t="shared" si="9"/>
        <v>0.99979547612601782</v>
      </c>
      <c r="G28" s="491">
        <f t="shared" si="9"/>
        <v>0.99741705341083153</v>
      </c>
      <c r="I28" s="481" t="s">
        <v>409</v>
      </c>
      <c r="J28" s="491">
        <f t="shared" si="10"/>
        <v>0.99895497376156173</v>
      </c>
      <c r="K28" s="491">
        <f t="shared" si="10"/>
        <v>0.99908355585659736</v>
      </c>
      <c r="L28" s="491">
        <f t="shared" si="10"/>
        <v>0.9996684923947915</v>
      </c>
      <c r="M28" s="491">
        <f t="shared" si="10"/>
        <v>0.99983866171191749</v>
      </c>
      <c r="N28" s="491">
        <f t="shared" si="10"/>
        <v>0.99980676087628362</v>
      </c>
      <c r="O28" s="491">
        <f t="shared" si="11"/>
        <v>0.98919479722187842</v>
      </c>
    </row>
    <row r="29" spans="1:22">
      <c r="A29" s="476" t="s">
        <v>410</v>
      </c>
      <c r="B29" s="489">
        <f t="shared" si="7"/>
        <v>-0.96203180514507747</v>
      </c>
      <c r="C29" s="489">
        <f t="shared" si="9"/>
        <v>-0.91830310348744315</v>
      </c>
      <c r="D29" s="489">
        <f t="shared" si="9"/>
        <v>-0.95172605017678014</v>
      </c>
      <c r="E29" s="489">
        <f t="shared" si="9"/>
        <v>-0.93315163012144575</v>
      </c>
      <c r="F29" s="489">
        <f t="shared" si="9"/>
        <v>-0.97650801083728289</v>
      </c>
      <c r="G29" s="495">
        <f t="shared" si="9"/>
        <v>-1.1811477159193406</v>
      </c>
      <c r="I29" s="476" t="s">
        <v>410</v>
      </c>
      <c r="J29" s="489">
        <f t="shared" si="10"/>
        <v>-0.91748965270790817</v>
      </c>
      <c r="K29" s="489">
        <f t="shared" si="10"/>
        <v>-0.89507760204144482</v>
      </c>
      <c r="L29" s="489">
        <f t="shared" si="10"/>
        <v>-0.96548541401323185</v>
      </c>
      <c r="M29" s="489">
        <f t="shared" si="10"/>
        <v>-0.94397161335667901</v>
      </c>
      <c r="N29" s="489">
        <f t="shared" si="10"/>
        <v>-0.97101934109728061</v>
      </c>
      <c r="O29" s="489">
        <f t="shared" si="11"/>
        <v>-0.64914277657313568</v>
      </c>
    </row>
    <row r="30" spans="1:22">
      <c r="A30" s="481" t="s">
        <v>411</v>
      </c>
      <c r="B30" s="492">
        <f t="shared" si="7"/>
        <v>3.7138187247443472E-2</v>
      </c>
      <c r="C30" s="492">
        <f t="shared" si="9"/>
        <v>8.0534750070206898E-2</v>
      </c>
      <c r="D30" s="492">
        <f t="shared" si="9"/>
        <v>4.7982373959228816E-2</v>
      </c>
      <c r="E30" s="492">
        <f t="shared" si="9"/>
        <v>6.674762198069456E-2</v>
      </c>
      <c r="F30" s="492">
        <f t="shared" si="9"/>
        <v>2.3287465288734925E-2</v>
      </c>
      <c r="G30" s="492">
        <f t="shared" si="9"/>
        <v>-0.18373066250850986</v>
      </c>
      <c r="I30" s="481" t="s">
        <v>411</v>
      </c>
      <c r="J30" s="492">
        <f t="shared" si="10"/>
        <v>8.1465321053653575E-2</v>
      </c>
      <c r="K30" s="492">
        <f t="shared" si="10"/>
        <v>0.10400595381515247</v>
      </c>
      <c r="L30" s="492">
        <f t="shared" si="10"/>
        <v>3.4183078381559664E-2</v>
      </c>
      <c r="M30" s="492">
        <f t="shared" si="10"/>
        <v>5.5867048355238501E-2</v>
      </c>
      <c r="N30" s="492">
        <f t="shared" si="10"/>
        <v>2.8787419779003006E-2</v>
      </c>
      <c r="O30" s="492">
        <f t="shared" si="11"/>
        <v>0.34005202064874296</v>
      </c>
    </row>
    <row r="31" spans="1:22">
      <c r="A31" s="494" t="s">
        <v>412</v>
      </c>
      <c r="B31" s="495">
        <f t="shared" si="7"/>
        <v>-2.4245197231606126E-2</v>
      </c>
      <c r="C31" s="495">
        <f t="shared" si="9"/>
        <v>-3.4267844133280573E-2</v>
      </c>
      <c r="D31" s="495">
        <f t="shared" si="9"/>
        <v>-2.9110590445180599E-2</v>
      </c>
      <c r="E31" s="495">
        <f t="shared" si="9"/>
        <v>-2.2569721028541875E-2</v>
      </c>
      <c r="F31" s="495">
        <f t="shared" si="9"/>
        <v>-2.8084409653904172E-2</v>
      </c>
      <c r="G31" s="498">
        <f t="shared" si="9"/>
        <v>2.349202106618787E-2</v>
      </c>
      <c r="I31" s="476" t="s">
        <v>412</v>
      </c>
      <c r="J31" s="489">
        <f t="shared" si="10"/>
        <v>-1.5351041584519843E-2</v>
      </c>
      <c r="K31" s="489">
        <f t="shared" si="10"/>
        <v>-2.3627524276805301E-2</v>
      </c>
      <c r="L31" s="489">
        <f t="shared" si="10"/>
        <v>-1.710971575664821E-2</v>
      </c>
      <c r="M31" s="489">
        <f t="shared" si="10"/>
        <v>-1.6003976867480924E-2</v>
      </c>
      <c r="N31" s="489">
        <f t="shared" si="10"/>
        <v>-1.8705489021379956E-2</v>
      </c>
      <c r="O31" s="489">
        <f t="shared" si="11"/>
        <v>7.6681187779194415E-2</v>
      </c>
    </row>
    <row r="32" spans="1:22">
      <c r="A32" s="476" t="s">
        <v>413</v>
      </c>
      <c r="B32" s="495">
        <f t="shared" si="7"/>
        <v>-3.3649147933601117E-2</v>
      </c>
      <c r="C32" s="495">
        <f t="shared" si="9"/>
        <v>-1.7480190913664578E-2</v>
      </c>
      <c r="D32" s="495">
        <f t="shared" si="9"/>
        <v>-2.2373664158984764E-2</v>
      </c>
      <c r="E32" s="489">
        <f t="shared" si="9"/>
        <v>-1.4539455388467419E-2</v>
      </c>
      <c r="F32" s="495">
        <f t="shared" si="9"/>
        <v>-1.9153243887231712E-2</v>
      </c>
      <c r="G32" s="489">
        <f t="shared" si="9"/>
        <v>-0.16103270386567803</v>
      </c>
      <c r="I32" s="476" t="s">
        <v>413</v>
      </c>
      <c r="J32" s="489">
        <f t="shared" si="10"/>
        <v>-2.4170019343738459E-2</v>
      </c>
      <c r="K32" s="489">
        <f t="shared" si="10"/>
        <v>-1.3254509516407893E-2</v>
      </c>
      <c r="L32" s="489">
        <f t="shared" si="10"/>
        <v>-1.3710951528022366E-2</v>
      </c>
      <c r="M32" s="489">
        <f t="shared" si="10"/>
        <v>-1.5292735700763112E-2</v>
      </c>
      <c r="N32" s="489">
        <f t="shared" si="10"/>
        <v>-1.1506133817708901E-2</v>
      </c>
      <c r="O32" s="489">
        <f t="shared" si="11"/>
        <v>-0.23454258723942928</v>
      </c>
    </row>
    <row r="33" spans="1:15">
      <c r="A33" s="476" t="s">
        <v>414</v>
      </c>
      <c r="B33" s="489">
        <f t="shared" si="7"/>
        <v>-1.0566309511965371E-2</v>
      </c>
      <c r="C33" s="489">
        <f t="shared" si="9"/>
        <v>-6.7804585206521929E-3</v>
      </c>
      <c r="D33" s="489">
        <f t="shared" si="9"/>
        <v>-8.1451618382334928E-3</v>
      </c>
      <c r="E33" s="489">
        <f t="shared" si="9"/>
        <v>-1.1473856025759479E-2</v>
      </c>
      <c r="F33" s="489">
        <f t="shared" si="9"/>
        <v>-1.1622506336869978E-2</v>
      </c>
      <c r="G33" s="489">
        <f t="shared" si="9"/>
        <v>-2.7680328706015934E-2</v>
      </c>
      <c r="I33" s="476" t="s">
        <v>414</v>
      </c>
      <c r="J33" s="489">
        <f t="shared" si="10"/>
        <v>-1.147934623135095E-2</v>
      </c>
      <c r="K33" s="489">
        <f t="shared" si="10"/>
        <v>-7.6787755365449661E-3</v>
      </c>
      <c r="L33" s="489">
        <f t="shared" si="10"/>
        <v>-9.674576919412604E-3</v>
      </c>
      <c r="M33" s="489">
        <f t="shared" si="10"/>
        <v>-1.5812033919582795E-2</v>
      </c>
      <c r="N33" s="489">
        <f t="shared" si="10"/>
        <v>-1.4255718421215242E-2</v>
      </c>
      <c r="O33" s="489">
        <f t="shared" si="11"/>
        <v>-3.6841862020817559E-2</v>
      </c>
    </row>
    <row r="34" spans="1:15">
      <c r="A34" s="476" t="s">
        <v>415</v>
      </c>
      <c r="B34" s="489">
        <f t="shared" si="7"/>
        <v>0</v>
      </c>
      <c r="C34" s="489">
        <f t="shared" si="9"/>
        <v>0</v>
      </c>
      <c r="D34" s="489">
        <f t="shared" si="9"/>
        <v>0</v>
      </c>
      <c r="E34" s="489">
        <f t="shared" si="9"/>
        <v>0</v>
      </c>
      <c r="F34" s="489">
        <f t="shared" si="9"/>
        <v>0</v>
      </c>
      <c r="G34" s="489">
        <f t="shared" si="9"/>
        <v>0</v>
      </c>
      <c r="I34" s="476" t="s">
        <v>415</v>
      </c>
      <c r="J34" s="489">
        <f t="shared" si="10"/>
        <v>1.3500860948355036E-5</v>
      </c>
      <c r="K34" s="489">
        <f t="shared" si="10"/>
        <v>3.1711755663151826E-5</v>
      </c>
      <c r="L34" s="489">
        <f t="shared" si="10"/>
        <v>0</v>
      </c>
      <c r="M34" s="489">
        <f t="shared" si="10"/>
        <v>0</v>
      </c>
      <c r="N34" s="489">
        <f t="shared" si="10"/>
        <v>0</v>
      </c>
      <c r="O34" s="489">
        <f t="shared" si="11"/>
        <v>0</v>
      </c>
    </row>
    <row r="35" spans="1:15" ht="26">
      <c r="A35" s="476" t="s">
        <v>416</v>
      </c>
      <c r="B35" s="489">
        <f t="shared" si="7"/>
        <v>0</v>
      </c>
      <c r="C35" s="489">
        <f t="shared" si="9"/>
        <v>0</v>
      </c>
      <c r="D35" s="489">
        <f t="shared" si="9"/>
        <v>0</v>
      </c>
      <c r="E35" s="489">
        <f t="shared" si="9"/>
        <v>0</v>
      </c>
      <c r="F35" s="489">
        <f t="shared" si="9"/>
        <v>0</v>
      </c>
      <c r="G35" s="489">
        <f t="shared" si="9"/>
        <v>0</v>
      </c>
      <c r="I35" s="476" t="s">
        <v>416</v>
      </c>
      <c r="J35" s="489">
        <f t="shared" si="10"/>
        <v>0</v>
      </c>
      <c r="K35" s="489">
        <f t="shared" si="10"/>
        <v>0</v>
      </c>
      <c r="L35" s="489">
        <f t="shared" si="10"/>
        <v>0</v>
      </c>
      <c r="M35" s="489">
        <f t="shared" si="10"/>
        <v>0</v>
      </c>
      <c r="N35" s="489">
        <f t="shared" si="10"/>
        <v>0</v>
      </c>
      <c r="O35" s="489">
        <f t="shared" si="11"/>
        <v>0</v>
      </c>
    </row>
    <row r="36" spans="1:15">
      <c r="A36" s="485" t="s">
        <v>417</v>
      </c>
      <c r="B36" s="489">
        <f t="shared" si="7"/>
        <v>5.3542631994861816E-3</v>
      </c>
      <c r="C36" s="489">
        <f t="shared" si="9"/>
        <v>7.9799146284199977E-3</v>
      </c>
      <c r="D36" s="489">
        <f t="shared" si="9"/>
        <v>1.3455368009504154E-3</v>
      </c>
      <c r="E36" s="489">
        <f t="shared" si="9"/>
        <v>2.7740685230377574E-3</v>
      </c>
      <c r="F36" s="489">
        <f t="shared" si="9"/>
        <v>2.436702285598807E-3</v>
      </c>
      <c r="G36" s="489">
        <f t="shared" si="9"/>
        <v>1.1856072857953802E-2</v>
      </c>
      <c r="I36" s="485" t="s">
        <v>417</v>
      </c>
      <c r="J36" s="489">
        <f t="shared" si="10"/>
        <v>5.6580073032964674E-3</v>
      </c>
      <c r="K36" s="489">
        <f t="shared" si="10"/>
        <v>9.4244157438937732E-3</v>
      </c>
      <c r="L36" s="489">
        <f t="shared" si="10"/>
        <v>1.9046839929225221E-3</v>
      </c>
      <c r="M36" s="489">
        <f t="shared" si="10"/>
        <v>1.314200194051916E-3</v>
      </c>
      <c r="N36" s="489">
        <f t="shared" si="10"/>
        <v>3.9691851267133584E-4</v>
      </c>
      <c r="O36" s="489">
        <f t="shared" si="11"/>
        <v>1.8060153996646143E-2</v>
      </c>
    </row>
    <row r="37" spans="1:15">
      <c r="A37" s="496" t="s">
        <v>418</v>
      </c>
      <c r="B37" s="495">
        <f t="shared" si="7"/>
        <v>8.7034133023758953E-3</v>
      </c>
      <c r="C37" s="495">
        <f t="shared" ref="C37:G42" si="12">C14/C$3</f>
        <v>7.5458904182155043E-3</v>
      </c>
      <c r="D37" s="495">
        <f t="shared" si="12"/>
        <v>1.1371460907898074E-2</v>
      </c>
      <c r="E37" s="495">
        <f t="shared" si="12"/>
        <v>7.8087511813325185E-3</v>
      </c>
      <c r="F37" s="495">
        <f t="shared" si="12"/>
        <v>7.8143281159503385E-3</v>
      </c>
      <c r="G37" s="495">
        <f t="shared" si="12"/>
        <v>8.6630579364514789E-3</v>
      </c>
      <c r="I37" s="485" t="s">
        <v>418</v>
      </c>
      <c r="J37" s="489">
        <f t="shared" si="10"/>
        <v>1.1803051897118107E-2</v>
      </c>
      <c r="K37" s="489">
        <f t="shared" si="10"/>
        <v>1.2096577561301261E-2</v>
      </c>
      <c r="L37" s="489">
        <f t="shared" si="10"/>
        <v>4.9255198950135776E-2</v>
      </c>
      <c r="M37" s="489">
        <f t="shared" si="10"/>
        <v>4.1574292083448768E-2</v>
      </c>
      <c r="N37" s="489">
        <f t="shared" si="10"/>
        <v>4.4491604001444592E-2</v>
      </c>
      <c r="O37" s="489">
        <f t="shared" si="11"/>
        <v>-0.36785684261496276</v>
      </c>
    </row>
    <row r="38" spans="1:15">
      <c r="A38" s="486" t="s">
        <v>419</v>
      </c>
      <c r="B38" s="492">
        <f t="shared" si="7"/>
        <v>-1.7264790927867063E-2</v>
      </c>
      <c r="C38" s="492">
        <f t="shared" si="12"/>
        <v>3.7532061549245065E-2</v>
      </c>
      <c r="D38" s="492">
        <f t="shared" si="12"/>
        <v>1.0699552256784497E-3</v>
      </c>
      <c r="E38" s="492">
        <f t="shared" si="12"/>
        <v>2.8747409242296077E-2</v>
      </c>
      <c r="F38" s="492">
        <f t="shared" si="12"/>
        <v>-2.5321664187721787E-2</v>
      </c>
      <c r="G38" s="492">
        <f t="shared" si="12"/>
        <v>-0.32843254321961063</v>
      </c>
      <c r="I38" s="486" t="s">
        <v>419</v>
      </c>
      <c r="J38" s="492">
        <f t="shared" si="10"/>
        <v>4.793947395540725E-2</v>
      </c>
      <c r="K38" s="492">
        <f t="shared" si="10"/>
        <v>8.0997849546252471E-2</v>
      </c>
      <c r="L38" s="492">
        <f t="shared" si="10"/>
        <v>4.4847717120534786E-2</v>
      </c>
      <c r="M38" s="492">
        <f t="shared" si="10"/>
        <v>5.1646794144912363E-2</v>
      </c>
      <c r="N38" s="492">
        <f t="shared" si="10"/>
        <v>2.9208601032814835E-2</v>
      </c>
      <c r="O38" s="492">
        <f t="shared" si="11"/>
        <v>-0.20444792945062604</v>
      </c>
    </row>
    <row r="39" spans="1:15">
      <c r="A39" s="476" t="s">
        <v>420</v>
      </c>
      <c r="B39" s="489">
        <f t="shared" si="7"/>
        <v>1.5525496266894467E-3</v>
      </c>
      <c r="C39" s="489">
        <f t="shared" si="12"/>
        <v>1.1274683060350005E-3</v>
      </c>
      <c r="D39" s="489">
        <f t="shared" si="12"/>
        <v>1.5903064943937578E-3</v>
      </c>
      <c r="E39" s="489">
        <f t="shared" si="12"/>
        <v>1.3811670890719805E-3</v>
      </c>
      <c r="F39" s="489">
        <f t="shared" si="12"/>
        <v>4.6927399007540048E-3</v>
      </c>
      <c r="G39" s="489">
        <f t="shared" si="12"/>
        <v>9.5846944358113373E-4</v>
      </c>
      <c r="I39" s="476" t="s">
        <v>420</v>
      </c>
      <c r="J39" s="489">
        <f t="shared" si="10"/>
        <v>8.3904643801841481E-4</v>
      </c>
      <c r="K39" s="489">
        <f t="shared" si="10"/>
        <v>9.4879591117161591E-4</v>
      </c>
      <c r="L39" s="489">
        <f t="shared" si="10"/>
        <v>9.5264858637174397E-4</v>
      </c>
      <c r="M39" s="489">
        <f t="shared" si="10"/>
        <v>1.6248211316028594E-4</v>
      </c>
      <c r="N39" s="489">
        <f t="shared" si="10"/>
        <v>2.0514772351857465E-5</v>
      </c>
      <c r="O39" s="489">
        <f t="shared" si="11"/>
        <v>2.868314812125264E-3</v>
      </c>
    </row>
    <row r="40" spans="1:15">
      <c r="A40" s="476" t="s">
        <v>421</v>
      </c>
      <c r="B40" s="489">
        <f t="shared" si="7"/>
        <v>-8.8983828046821864E-4</v>
      </c>
      <c r="C40" s="489">
        <f t="shared" si="12"/>
        <v>-4.9141332218036304E-3</v>
      </c>
      <c r="D40" s="489">
        <f t="shared" si="12"/>
        <v>-3.3733902517783239E-3</v>
      </c>
      <c r="E40" s="489">
        <f t="shared" si="12"/>
        <v>-4.2308991358336939E-3</v>
      </c>
      <c r="F40" s="489">
        <f t="shared" si="12"/>
        <v>-3.2630479915803409E-2</v>
      </c>
      <c r="G40" s="489">
        <f t="shared" si="12"/>
        <v>4.8480624530538384E-2</v>
      </c>
      <c r="I40" s="476" t="s">
        <v>421</v>
      </c>
      <c r="J40" s="489">
        <f t="shared" si="10"/>
        <v>-3.1059740320517879E-3</v>
      </c>
      <c r="K40" s="489">
        <f t="shared" si="10"/>
        <v>-4.1014424917095033E-3</v>
      </c>
      <c r="L40" s="489">
        <f t="shared" si="10"/>
        <v>-2.2042631106044853E-3</v>
      </c>
      <c r="M40" s="489">
        <f t="shared" si="10"/>
        <v>-7.9312721822119951E-3</v>
      </c>
      <c r="N40" s="489">
        <f t="shared" si="10"/>
        <v>-3.7167990596090293E-3</v>
      </c>
      <c r="O40" s="489">
        <f t="shared" si="11"/>
        <v>1.7007226487390809E-2</v>
      </c>
    </row>
    <row r="41" spans="1:15" ht="26">
      <c r="A41" s="476" t="s">
        <v>422</v>
      </c>
      <c r="B41" s="489">
        <f t="shared" si="7"/>
        <v>5.7978823432296989E-3</v>
      </c>
      <c r="C41" s="489">
        <f t="shared" si="12"/>
        <v>3.4486599974762745E-3</v>
      </c>
      <c r="D41" s="489">
        <f t="shared" si="12"/>
        <v>6.764008453314669E-4</v>
      </c>
      <c r="E41" s="489">
        <f t="shared" si="12"/>
        <v>1.7651221102644098E-3</v>
      </c>
      <c r="F41" s="489">
        <f t="shared" si="12"/>
        <v>2.528627434519503E-2</v>
      </c>
      <c r="G41" s="489">
        <f t="shared" si="12"/>
        <v>1.8722945450141425E-2</v>
      </c>
      <c r="I41" s="476" t="s">
        <v>422</v>
      </c>
      <c r="J41" s="489">
        <f t="shared" si="10"/>
        <v>3.1793266115214933E-3</v>
      </c>
      <c r="K41" s="489">
        <f t="shared" si="10"/>
        <v>3.0524827017063727E-3</v>
      </c>
      <c r="L41" s="489">
        <f t="shared" si="10"/>
        <v>1.4366154978355747E-3</v>
      </c>
      <c r="M41" s="489">
        <f t="shared" si="10"/>
        <v>5.2766749951781468E-3</v>
      </c>
      <c r="N41" s="489">
        <f t="shared" si="10"/>
        <v>3.6122616675176894E-3</v>
      </c>
      <c r="O41" s="489">
        <f t="shared" si="11"/>
        <v>7.0792962657789827E-3</v>
      </c>
    </row>
    <row r="42" spans="1:15">
      <c r="A42" s="486" t="s">
        <v>423</v>
      </c>
      <c r="B42" s="492">
        <f t="shared" si="7"/>
        <v>-1.6602079581645834E-2</v>
      </c>
      <c r="C42" s="492">
        <f t="shared" si="12"/>
        <v>3.3745396633476428E-2</v>
      </c>
      <c r="D42" s="492">
        <f t="shared" si="12"/>
        <v>-7.1312853170611647E-4</v>
      </c>
      <c r="E42" s="492">
        <f t="shared" si="12"/>
        <v>2.5897677195534364E-2</v>
      </c>
      <c r="F42" s="492">
        <f t="shared" si="12"/>
        <v>-5.3259404202771185E-2</v>
      </c>
      <c r="G42" s="497">
        <f t="shared" si="12"/>
        <v>-0.27899344924549113</v>
      </c>
      <c r="I42" s="486" t="s">
        <v>423</v>
      </c>
      <c r="J42" s="492">
        <f t="shared" si="10"/>
        <v>4.567254636137387E-2</v>
      </c>
      <c r="K42" s="492">
        <f t="shared" si="10"/>
        <v>7.7845202965714594E-2</v>
      </c>
      <c r="L42" s="492">
        <f t="shared" si="10"/>
        <v>4.359610259630204E-2</v>
      </c>
      <c r="M42" s="492">
        <f t="shared" si="10"/>
        <v>4.3878004075860663E-2</v>
      </c>
      <c r="N42" s="492">
        <f t="shared" si="10"/>
        <v>2.5512316745557664E-2</v>
      </c>
      <c r="O42" s="492">
        <f t="shared" si="11"/>
        <v>-0.18457238815110974</v>
      </c>
    </row>
    <row r="43" spans="1:15">
      <c r="A43" s="476" t="s">
        <v>424</v>
      </c>
      <c r="B43" s="489">
        <f t="shared" ref="B43:F44" si="13">B20/B$3</f>
        <v>-3.8127085213478392E-3</v>
      </c>
      <c r="C43" s="489">
        <f t="shared" si="13"/>
        <v>-5.0618346364260476E-3</v>
      </c>
      <c r="D43" s="489">
        <f t="shared" si="13"/>
        <v>-2.4335998433944019E-3</v>
      </c>
      <c r="E43" s="489">
        <f t="shared" si="13"/>
        <v>-6.4744193783956216E-3</v>
      </c>
      <c r="F43" s="489">
        <f t="shared" si="13"/>
        <v>0</v>
      </c>
      <c r="G43" s="489">
        <f>G20/G$3</f>
        <v>-1.0055586767270474E-3</v>
      </c>
      <c r="I43" s="476" t="s">
        <v>424</v>
      </c>
      <c r="J43" s="489">
        <f t="shared" ref="J43:O44" si="14">J20/J$3</f>
        <v>-8.6265797402131656E-3</v>
      </c>
      <c r="K43" s="489">
        <f t="shared" si="14"/>
        <v>-1.1676780444857196E-2</v>
      </c>
      <c r="L43" s="489">
        <f t="shared" si="14"/>
        <v>-1.0899025649075533E-2</v>
      </c>
      <c r="M43" s="489">
        <f t="shared" si="14"/>
        <v>0</v>
      </c>
      <c r="N43" s="489">
        <f t="shared" si="14"/>
        <v>0</v>
      </c>
      <c r="O43" s="489">
        <f t="shared" si="14"/>
        <v>-1.1671719894660287E-2</v>
      </c>
    </row>
    <row r="44" spans="1:15">
      <c r="A44" s="486" t="s">
        <v>425</v>
      </c>
      <c r="B44" s="492">
        <f t="shared" si="13"/>
        <v>-2.0414788102993672E-2</v>
      </c>
      <c r="C44" s="492">
        <f t="shared" si="13"/>
        <v>2.8683561997050383E-2</v>
      </c>
      <c r="D44" s="492">
        <f t="shared" si="13"/>
        <v>-3.146728375100518E-3</v>
      </c>
      <c r="E44" s="492">
        <f t="shared" si="13"/>
        <v>1.9423257817138741E-2</v>
      </c>
      <c r="F44" s="492">
        <f t="shared" si="13"/>
        <v>-5.3259404202771185E-2</v>
      </c>
      <c r="G44" s="492">
        <f>G21/G$3</f>
        <v>-0.27999900792221816</v>
      </c>
      <c r="I44" s="486" t="s">
        <v>425</v>
      </c>
      <c r="J44" s="492">
        <f t="shared" si="14"/>
        <v>3.7045966621160706E-2</v>
      </c>
      <c r="K44" s="492">
        <f t="shared" si="14"/>
        <v>6.6168422520857403E-2</v>
      </c>
      <c r="L44" s="492">
        <f t="shared" si="14"/>
        <v>3.2697076947226504E-2</v>
      </c>
      <c r="M44" s="492">
        <f t="shared" si="14"/>
        <v>4.3878004075860663E-2</v>
      </c>
      <c r="N44" s="492">
        <f t="shared" si="14"/>
        <v>2.5512316745557664E-2</v>
      </c>
      <c r="O44" s="492">
        <f t="shared" si="14"/>
        <v>-0.19624410804577028</v>
      </c>
    </row>
  </sheetData>
  <phoneticPr fontId="20"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2"/>
  <sheetViews>
    <sheetView showGridLines="0" tabSelected="1" zoomScale="110" zoomScaleNormal="110" zoomScaleSheetLayoutView="120" workbookViewId="0">
      <pane xSplit="4" ySplit="6" topLeftCell="E28" activePane="bottomRight" state="frozen"/>
      <selection pane="topRight" activeCell="E1" sqref="E1"/>
      <selection pane="bottomLeft" activeCell="A8" sqref="A8"/>
      <selection pane="bottomRight" activeCell="M22" sqref="M22"/>
    </sheetView>
  </sheetViews>
  <sheetFormatPr defaultColWidth="8" defaultRowHeight="14"/>
  <cols>
    <col min="1" max="2" width="2.33203125" style="3" customWidth="1"/>
    <col min="3" max="3" width="44.33203125" style="3" customWidth="1"/>
    <col min="4" max="4" width="8.1640625" style="3" customWidth="1"/>
    <col min="5" max="5" width="2" style="3" customWidth="1"/>
    <col min="6" max="7" width="11.33203125" style="3" customWidth="1"/>
    <col min="8" max="8" width="2.08203125" style="3" customWidth="1"/>
    <col min="9" max="10" width="11.33203125" style="3" customWidth="1"/>
    <col min="11" max="11" width="2.4140625" style="3" customWidth="1"/>
    <col min="12" max="12" width="9.83203125" style="3" bestFit="1" customWidth="1"/>
    <col min="13" max="13" width="14.08203125" style="3" bestFit="1" customWidth="1"/>
    <col min="14" max="16384" width="8" style="3"/>
  </cols>
  <sheetData>
    <row r="1" spans="1:14">
      <c r="B1" s="259" t="e">
        <f>pjname</f>
        <v>#REF!</v>
      </c>
      <c r="C1" s="64"/>
      <c r="D1" s="64"/>
      <c r="E1" s="64"/>
      <c r="F1" s="64"/>
      <c r="G1" s="64"/>
      <c r="H1" s="64"/>
      <c r="I1" s="64"/>
      <c r="J1" s="64"/>
      <c r="K1" s="64"/>
      <c r="L1" s="64"/>
    </row>
    <row r="2" spans="1:14">
      <c r="B2" s="12" t="s">
        <v>50</v>
      </c>
      <c r="C2" s="79"/>
      <c r="D2" s="79"/>
      <c r="E2" s="79"/>
    </row>
    <row r="3" spans="1:14" s="9" customFormat="1" ht="16">
      <c r="B3" s="4" t="s">
        <v>40</v>
      </c>
      <c r="C3" s="4"/>
      <c r="D3" s="5" t="s">
        <v>40</v>
      </c>
      <c r="E3" s="5"/>
      <c r="F3" s="509"/>
      <c r="G3" s="509"/>
      <c r="H3" s="509"/>
      <c r="I3" s="509"/>
      <c r="J3" s="509"/>
      <c r="K3" s="509"/>
      <c r="L3" s="509"/>
    </row>
    <row r="4" spans="1:14" s="77" customFormat="1" ht="16">
      <c r="B4" s="73" t="s">
        <v>42</v>
      </c>
      <c r="C4" s="74"/>
      <c r="D4" s="75"/>
      <c r="E4" s="75"/>
      <c r="F4" s="535" t="s">
        <v>435</v>
      </c>
      <c r="G4" s="71"/>
      <c r="H4" s="76"/>
      <c r="I4" s="535" t="s">
        <v>436</v>
      </c>
      <c r="J4" s="71"/>
      <c r="K4" s="76"/>
      <c r="L4" s="76" t="s">
        <v>434</v>
      </c>
    </row>
    <row r="5" spans="1:14" s="9" customFormat="1" ht="16">
      <c r="B5" s="5"/>
      <c r="C5" s="4"/>
      <c r="D5" s="5"/>
      <c r="E5" s="5"/>
      <c r="F5" s="8" t="s">
        <v>29</v>
      </c>
      <c r="G5" s="8" t="s">
        <v>46</v>
      </c>
      <c r="H5" s="5"/>
      <c r="I5" s="8" t="s">
        <v>29</v>
      </c>
      <c r="J5" s="8" t="s">
        <v>46</v>
      </c>
      <c r="K5" s="5" t="s">
        <v>40</v>
      </c>
      <c r="L5" s="5"/>
    </row>
    <row r="6" spans="1:14" s="9" customFormat="1" ht="13">
      <c r="B6" s="37" t="s">
        <v>4</v>
      </c>
      <c r="F6" s="520">
        <v>13684905</v>
      </c>
      <c r="G6" s="521">
        <f t="shared" ref="G6:G15" si="0">F6/F$6</f>
        <v>1</v>
      </c>
      <c r="I6" s="520">
        <v>17888905</v>
      </c>
      <c r="J6" s="521">
        <f t="shared" ref="J6:J15" si="1">I6/I$6</f>
        <v>1</v>
      </c>
      <c r="L6" s="529">
        <f>IFERROR(I6/F6-1,"")</f>
        <v>0.30719979422582755</v>
      </c>
      <c r="N6" s="264"/>
    </row>
    <row r="7" spans="1:14" s="9" customFormat="1" ht="13">
      <c r="B7" s="36" t="s">
        <v>428</v>
      </c>
      <c r="D7" s="12"/>
      <c r="E7" s="12"/>
      <c r="F7" s="522">
        <v>-12395450</v>
      </c>
      <c r="G7" s="523">
        <f t="shared" si="0"/>
        <v>-0.90577537805340991</v>
      </c>
      <c r="H7" s="19"/>
      <c r="I7" s="522">
        <v>-16395450</v>
      </c>
      <c r="J7" s="523">
        <f t="shared" si="1"/>
        <v>-0.91651501307654104</v>
      </c>
      <c r="K7" s="19"/>
      <c r="L7" s="529">
        <f t="shared" ref="L7:L26" si="2">IFERROR(I7/F7-1,"")</f>
        <v>0.32269905489514294</v>
      </c>
      <c r="M7" s="500"/>
    </row>
    <row r="8" spans="1:14" s="9" customFormat="1" ht="13">
      <c r="B8" s="37" t="s">
        <v>429</v>
      </c>
      <c r="D8" s="12"/>
      <c r="E8" s="12"/>
      <c r="F8" s="524">
        <f>SUM(F6:F7)</f>
        <v>1289455</v>
      </c>
      <c r="G8" s="521">
        <f t="shared" si="0"/>
        <v>9.4224621946590051E-2</v>
      </c>
      <c r="H8" s="19"/>
      <c r="I8" s="524">
        <f>SUM(I6:I7)</f>
        <v>1493455</v>
      </c>
      <c r="J8" s="521">
        <f t="shared" si="1"/>
        <v>8.3484986923458987E-2</v>
      </c>
      <c r="K8" s="19"/>
      <c r="L8" s="529">
        <f t="shared" si="2"/>
        <v>0.15820637401072557</v>
      </c>
      <c r="M8" s="501"/>
    </row>
    <row r="9" spans="1:14" s="20" customFormat="1" ht="13">
      <c r="B9" s="36" t="s">
        <v>2</v>
      </c>
      <c r="F9" s="525">
        <v>62999</v>
      </c>
      <c r="G9" s="521">
        <f t="shared" si="0"/>
        <v>4.6035394472961266E-3</v>
      </c>
      <c r="I9" s="525">
        <v>72999</v>
      </c>
      <c r="J9" s="521">
        <f t="shared" si="1"/>
        <v>4.0806857658420119E-3</v>
      </c>
      <c r="L9" s="529">
        <f t="shared" si="2"/>
        <v>0.15873267829648086</v>
      </c>
      <c r="M9" s="500"/>
      <c r="N9" s="500"/>
    </row>
    <row r="10" spans="1:14" s="9" customFormat="1" ht="13">
      <c r="B10" s="36" t="s">
        <v>430</v>
      </c>
      <c r="F10" s="525">
        <v>-18011</v>
      </c>
      <c r="G10" s="521">
        <f t="shared" si="0"/>
        <v>-1.316121668363792E-3</v>
      </c>
      <c r="H10" s="18"/>
      <c r="I10" s="525">
        <v>-17011</v>
      </c>
      <c r="J10" s="521">
        <f t="shared" si="1"/>
        <v>-9.5092460941572439E-4</v>
      </c>
      <c r="K10" s="18"/>
      <c r="L10" s="529">
        <f t="shared" si="2"/>
        <v>-5.5521625673199737E-2</v>
      </c>
      <c r="M10" s="500"/>
      <c r="N10" s="500"/>
    </row>
    <row r="11" spans="1:14" s="9" customFormat="1" ht="13">
      <c r="B11" s="36" t="s">
        <v>38</v>
      </c>
      <c r="F11" s="525">
        <v>-50594</v>
      </c>
      <c r="G11" s="521">
        <f t="shared" si="0"/>
        <v>-3.6970662200431791E-3</v>
      </c>
      <c r="H11" s="34"/>
      <c r="I11" s="525">
        <v>-40594</v>
      </c>
      <c r="J11" s="521">
        <f>I11/I$6</f>
        <v>-2.2692277699501453E-3</v>
      </c>
      <c r="K11" s="18"/>
      <c r="L11" s="529">
        <f t="shared" si="2"/>
        <v>-0.19765189548167772</v>
      </c>
      <c r="M11" s="501"/>
      <c r="N11" s="500"/>
    </row>
    <row r="12" spans="1:14" s="9" customFormat="1" ht="13">
      <c r="B12" s="36" t="s">
        <v>431</v>
      </c>
      <c r="F12" s="525">
        <v>-598879</v>
      </c>
      <c r="G12" s="521">
        <f t="shared" si="0"/>
        <v>-4.3762013693189689E-2</v>
      </c>
      <c r="H12" s="34"/>
      <c r="I12" s="525">
        <v>-799979</v>
      </c>
      <c r="J12" s="521">
        <f t="shared" si="1"/>
        <v>-4.4719282706236069E-2</v>
      </c>
      <c r="K12" s="18"/>
      <c r="L12" s="529">
        <f t="shared" si="2"/>
        <v>0.3357940418682237</v>
      </c>
      <c r="M12" s="501"/>
    </row>
    <row r="13" spans="1:14" s="9" customFormat="1" ht="13">
      <c r="B13" s="36" t="s">
        <v>23</v>
      </c>
      <c r="C13" s="12"/>
      <c r="F13" s="525">
        <v>-334067</v>
      </c>
      <c r="G13" s="521">
        <f t="shared" si="0"/>
        <v>-2.4411349585546995E-2</v>
      </c>
      <c r="H13" s="18"/>
      <c r="I13" s="525">
        <v>-434867</v>
      </c>
      <c r="J13" s="521">
        <f t="shared" si="1"/>
        <v>-2.4309313510245595E-2</v>
      </c>
      <c r="K13" s="18"/>
      <c r="L13" s="529">
        <f t="shared" si="2"/>
        <v>0.30173587932959567</v>
      </c>
      <c r="M13" s="500"/>
      <c r="N13" s="264"/>
    </row>
    <row r="14" spans="1:14" s="9" customFormat="1" ht="13">
      <c r="B14" s="36" t="s">
        <v>30</v>
      </c>
      <c r="F14" s="525">
        <v>-14321</v>
      </c>
      <c r="G14" s="521">
        <f t="shared" si="0"/>
        <v>-1.0464815064481631E-3</v>
      </c>
      <c r="H14" s="34"/>
      <c r="I14" s="525">
        <v>-13321</v>
      </c>
      <c r="J14" s="521">
        <f t="shared" si="1"/>
        <v>-7.4465150326417408E-4</v>
      </c>
      <c r="K14" s="18"/>
      <c r="L14" s="529">
        <f t="shared" si="2"/>
        <v>-6.9827526010753482E-2</v>
      </c>
    </row>
    <row r="15" spans="1:14" s="9" customFormat="1" ht="13">
      <c r="A15" s="119"/>
      <c r="B15" s="36" t="s">
        <v>432</v>
      </c>
      <c r="F15" s="525">
        <v>-1262</v>
      </c>
      <c r="G15" s="521">
        <f t="shared" si="0"/>
        <v>-9.2218396839437318E-5</v>
      </c>
      <c r="H15" s="18"/>
      <c r="I15" s="525">
        <v>-1212</v>
      </c>
      <c r="J15" s="521">
        <f t="shared" si="1"/>
        <v>-6.7751491776606791E-5</v>
      </c>
      <c r="K15" s="18"/>
      <c r="L15" s="529">
        <f t="shared" si="2"/>
        <v>-3.961965134706813E-2</v>
      </c>
    </row>
    <row r="16" spans="1:14" s="9" customFormat="1" ht="13">
      <c r="B16" s="36" t="s">
        <v>168</v>
      </c>
      <c r="F16" s="525"/>
      <c r="G16" s="521">
        <f>F16/F$6</f>
        <v>0</v>
      </c>
      <c r="H16" s="34"/>
      <c r="I16" s="525"/>
      <c r="J16" s="521">
        <f>I16/I$6</f>
        <v>0</v>
      </c>
      <c r="K16" s="18"/>
      <c r="L16" s="529" t="str">
        <f t="shared" si="2"/>
        <v/>
      </c>
    </row>
    <row r="17" spans="1:12" s="9" customFormat="1" ht="13">
      <c r="B17" s="36" t="s">
        <v>24</v>
      </c>
      <c r="F17" s="525">
        <v>-42876</v>
      </c>
      <c r="G17" s="521">
        <f>F17/F$6</f>
        <v>-3.1330871496733077E-3</v>
      </c>
      <c r="H17" s="34"/>
      <c r="I17" s="525">
        <v>-45876</v>
      </c>
      <c r="J17" s="521">
        <f>I17/I$6</f>
        <v>-2.5644945847719579E-3</v>
      </c>
      <c r="K17" s="18"/>
      <c r="L17" s="529">
        <f t="shared" si="2"/>
        <v>6.9969213546039688E-2</v>
      </c>
    </row>
    <row r="18" spans="1:12" s="12" customFormat="1" ht="13">
      <c r="A18" s="119"/>
      <c r="B18" s="37" t="s">
        <v>185</v>
      </c>
      <c r="F18" s="526">
        <f>SUM(F8:F17)</f>
        <v>292444</v>
      </c>
      <c r="G18" s="527">
        <f t="shared" ref="G18:G26" si="3">F18/F$6</f>
        <v>2.1369823173781624E-2</v>
      </c>
      <c r="H18" s="19"/>
      <c r="I18" s="526">
        <f>SUM(I8:I17)</f>
        <v>213594</v>
      </c>
      <c r="J18" s="527">
        <f>I18/I$6</f>
        <v>1.1940026513640718E-2</v>
      </c>
      <c r="K18" s="19"/>
      <c r="L18" s="529">
        <f t="shared" si="2"/>
        <v>-0.26962426994569899</v>
      </c>
    </row>
    <row r="19" spans="1:12" s="9" customFormat="1" ht="13">
      <c r="A19" s="119"/>
      <c r="B19" s="36" t="s">
        <v>21</v>
      </c>
      <c r="F19" s="528">
        <v>-61988</v>
      </c>
      <c r="G19" s="521">
        <f t="shared" si="3"/>
        <v>-4.5296624273241208E-3</v>
      </c>
      <c r="H19" s="18"/>
      <c r="I19" s="528">
        <v>-60988</v>
      </c>
      <c r="J19" s="521">
        <f>I19/I$6</f>
        <v>-3.4092640102901771E-3</v>
      </c>
      <c r="K19" s="18"/>
      <c r="L19" s="529">
        <f t="shared" si="2"/>
        <v>-1.6132154610569827E-2</v>
      </c>
    </row>
    <row r="20" spans="1:12" s="12" customFormat="1" ht="13.5" thickBot="1">
      <c r="A20" s="119"/>
      <c r="B20" s="37" t="s">
        <v>279</v>
      </c>
      <c r="F20" s="530">
        <f>SUM(F18:F19)</f>
        <v>230456</v>
      </c>
      <c r="G20" s="531">
        <f t="shared" si="3"/>
        <v>1.6840160746457503E-2</v>
      </c>
      <c r="H20" s="19"/>
      <c r="I20" s="530">
        <f>SUM(I18:I19)</f>
        <v>152606</v>
      </c>
      <c r="J20" s="531">
        <f t="shared" ref="J20:J26" si="4">I20/I$6</f>
        <v>8.5307625033505408E-3</v>
      </c>
      <c r="K20" s="19"/>
      <c r="L20" s="529">
        <f t="shared" si="2"/>
        <v>-0.33780851876280071</v>
      </c>
    </row>
    <row r="21" spans="1:12" s="9" customFormat="1" ht="13.5" thickTop="1">
      <c r="A21" s="119"/>
      <c r="B21" s="36" t="s">
        <v>433</v>
      </c>
      <c r="F21" s="528">
        <v>-63679</v>
      </c>
      <c r="G21" s="521">
        <f t="shared" si="3"/>
        <v>-4.6532292332317985E-3</v>
      </c>
      <c r="H21" s="18" t="s">
        <v>40</v>
      </c>
      <c r="I21" s="528">
        <v>-23679</v>
      </c>
      <c r="J21" s="521">
        <f t="shared" si="4"/>
        <v>-1.3236696153286073E-3</v>
      </c>
      <c r="K21" s="18" t="s">
        <v>40</v>
      </c>
      <c r="L21" s="529">
        <f t="shared" si="2"/>
        <v>-0.62815056769107547</v>
      </c>
    </row>
    <row r="22" spans="1:12" s="9" customFormat="1" ht="14.5" customHeight="1">
      <c r="A22" s="119"/>
      <c r="B22" s="36" t="s">
        <v>294</v>
      </c>
      <c r="F22" s="528">
        <v>16039</v>
      </c>
      <c r="G22" s="521">
        <f t="shared" si="3"/>
        <v>1.1720212891503448E-3</v>
      </c>
      <c r="H22" s="18" t="s">
        <v>40</v>
      </c>
      <c r="I22" s="528">
        <v>11039</v>
      </c>
      <c r="J22" s="521">
        <f t="shared" si="4"/>
        <v>6.1708640076069501E-4</v>
      </c>
      <c r="K22" s="18" t="s">
        <v>40</v>
      </c>
      <c r="L22" s="529">
        <f t="shared" si="2"/>
        <v>-0.31174013342477713</v>
      </c>
    </row>
    <row r="23" spans="1:12" s="9" customFormat="1" ht="13.5" thickBot="1">
      <c r="A23" s="119"/>
      <c r="B23" s="37" t="s">
        <v>295</v>
      </c>
      <c r="F23" s="530">
        <f>SUM(F21:F22)</f>
        <v>-47640</v>
      </c>
      <c r="G23" s="531">
        <f t="shared" si="3"/>
        <v>-3.4812079440814533E-3</v>
      </c>
      <c r="H23" s="263"/>
      <c r="I23" s="530">
        <f>SUM(I21:I22)</f>
        <v>-12640</v>
      </c>
      <c r="J23" s="531">
        <f t="shared" si="4"/>
        <v>-7.0658321456791237E-4</v>
      </c>
      <c r="K23" s="18"/>
      <c r="L23" s="529">
        <f t="shared" si="2"/>
        <v>-0.73467674223341728</v>
      </c>
    </row>
    <row r="24" spans="1:12" s="9" customFormat="1" ht="13.5" thickTop="1">
      <c r="A24" s="119"/>
      <c r="B24" s="36" t="s">
        <v>35</v>
      </c>
      <c r="F24" s="528">
        <v>181468</v>
      </c>
      <c r="G24" s="521">
        <f t="shared" si="3"/>
        <v>1.3260450109080042E-2</v>
      </c>
      <c r="H24" s="18" t="s">
        <v>40</v>
      </c>
      <c r="I24" s="528">
        <v>180468</v>
      </c>
      <c r="J24" s="521">
        <f t="shared" si="4"/>
        <v>1.0088264206221678E-2</v>
      </c>
      <c r="K24" s="18" t="s">
        <v>40</v>
      </c>
      <c r="L24" s="529">
        <f t="shared" si="2"/>
        <v>-5.5106134414882879E-3</v>
      </c>
    </row>
    <row r="25" spans="1:12" s="9" customFormat="1" ht="13">
      <c r="A25" s="119"/>
      <c r="B25" s="36" t="s">
        <v>288</v>
      </c>
      <c r="F25" s="528">
        <v>1348</v>
      </c>
      <c r="G25" s="521">
        <f t="shared" si="3"/>
        <v>9.8502693296007531E-5</v>
      </c>
      <c r="H25" s="18" t="s">
        <v>40</v>
      </c>
      <c r="I25" s="528">
        <v>1048</v>
      </c>
      <c r="J25" s="521">
        <f t="shared" si="4"/>
        <v>5.8583798169871212E-5</v>
      </c>
      <c r="K25" s="18" t="s">
        <v>40</v>
      </c>
      <c r="L25" s="529">
        <f t="shared" si="2"/>
        <v>-0.22255192878338281</v>
      </c>
    </row>
    <row r="26" spans="1:12" s="9" customFormat="1" ht="13">
      <c r="B26" s="37" t="s">
        <v>186</v>
      </c>
      <c r="F26" s="532">
        <f>SUM(F24:F25)</f>
        <v>182816</v>
      </c>
      <c r="G26" s="527">
        <f t="shared" si="3"/>
        <v>1.3358952802376048E-2</v>
      </c>
      <c r="H26" s="18"/>
      <c r="I26" s="532">
        <f>SUM(I24:I25)</f>
        <v>181516</v>
      </c>
      <c r="J26" s="527">
        <f t="shared" si="4"/>
        <v>1.014684800439155E-2</v>
      </c>
      <c r="K26" s="18"/>
      <c r="L26" s="529">
        <f t="shared" si="2"/>
        <v>-7.1109749693680779E-3</v>
      </c>
    </row>
    <row r="27" spans="1:12" s="9" customFormat="1" ht="13">
      <c r="B27" s="37"/>
      <c r="F27" s="49"/>
      <c r="G27" s="265"/>
      <c r="H27" s="18"/>
      <c r="I27" s="49"/>
      <c r="J27" s="265"/>
      <c r="K27" s="18"/>
      <c r="L27" s="18"/>
    </row>
    <row r="28" spans="1:12" s="9" customFormat="1">
      <c r="B28" s="48" t="s">
        <v>165</v>
      </c>
      <c r="C28" s="12"/>
      <c r="D28" s="79"/>
      <c r="E28" s="79"/>
      <c r="F28" s="533">
        <f>F20</f>
        <v>230456</v>
      </c>
      <c r="G28" s="521">
        <f>F28/F$6</f>
        <v>1.6840160746457503E-2</v>
      </c>
      <c r="H28" s="47"/>
      <c r="I28" s="533">
        <f>I20</f>
        <v>152606</v>
      </c>
      <c r="J28" s="521">
        <f>I28/I$6</f>
        <v>8.5307625033505408E-3</v>
      </c>
      <c r="K28" s="47"/>
      <c r="L28" s="47"/>
    </row>
    <row r="29" spans="1:12" s="9" customFormat="1">
      <c r="B29" s="9" t="s">
        <v>166</v>
      </c>
      <c r="D29" s="3"/>
      <c r="E29" s="3"/>
      <c r="F29" s="119"/>
      <c r="K29" s="65"/>
      <c r="L29" s="65"/>
    </row>
    <row r="30" spans="1:12" s="9" customFormat="1">
      <c r="C30" s="266" t="s">
        <v>297</v>
      </c>
      <c r="D30" s="3"/>
      <c r="E30" s="3"/>
      <c r="F30" s="534">
        <v>0</v>
      </c>
      <c r="G30" s="521">
        <f>F30/F$6</f>
        <v>0</v>
      </c>
      <c r="H30" s="34"/>
      <c r="I30" s="528"/>
      <c r="J30" s="521">
        <f>I30/I$6</f>
        <v>0</v>
      </c>
      <c r="K30" s="34"/>
      <c r="L30" s="34"/>
    </row>
    <row r="31" spans="1:12" s="9" customFormat="1">
      <c r="B31" s="12" t="s">
        <v>169</v>
      </c>
      <c r="C31" s="12"/>
      <c r="D31" s="79"/>
      <c r="E31" s="79"/>
      <c r="F31" s="533">
        <f>SUM(F28:F30)</f>
        <v>230456</v>
      </c>
      <c r="G31" s="521">
        <f>F31/F$6</f>
        <v>1.6840160746457503E-2</v>
      </c>
      <c r="H31" s="12"/>
      <c r="I31" s="533">
        <f>SUM(I28:I30)</f>
        <v>152606</v>
      </c>
      <c r="J31" s="521">
        <f>I31/I$6</f>
        <v>8.5307625033505408E-3</v>
      </c>
      <c r="K31" s="12"/>
      <c r="L31" s="502"/>
    </row>
    <row r="32" spans="1:12" s="9" customFormat="1">
      <c r="B32" s="3"/>
      <c r="C32" s="3"/>
      <c r="D32" s="3"/>
      <c r="E32" s="3"/>
      <c r="F32" s="47"/>
      <c r="G32" s="50"/>
      <c r="I32" s="119"/>
    </row>
    <row r="33" spans="2:10" s="9" customFormat="1" ht="12.5">
      <c r="F33" s="42"/>
      <c r="I33" s="42"/>
    </row>
    <row r="34" spans="2:10" s="9" customFormat="1" ht="13">
      <c r="B34" s="12"/>
      <c r="F34" s="40"/>
      <c r="G34" s="30"/>
      <c r="I34" s="40"/>
      <c r="J34" s="30"/>
    </row>
    <row r="35" spans="2:10" s="9" customFormat="1" ht="13">
      <c r="B35" s="12"/>
    </row>
    <row r="36" spans="2:10" s="9" customFormat="1" ht="12.5">
      <c r="F36" s="40"/>
      <c r="G36" s="30"/>
      <c r="I36" s="40"/>
      <c r="J36" s="30"/>
    </row>
    <row r="37" spans="2:10" s="9" customFormat="1" ht="12.5">
      <c r="F37" s="42"/>
      <c r="I37" s="42"/>
    </row>
    <row r="38" spans="2:10" s="9" customFormat="1" ht="13">
      <c r="B38" s="12"/>
      <c r="F38" s="40"/>
      <c r="G38" s="30"/>
      <c r="I38" s="40"/>
      <c r="J38" s="30"/>
    </row>
    <row r="39" spans="2:10" s="9" customFormat="1" ht="12.5"/>
    <row r="40" spans="2:10" s="9" customFormat="1" ht="13">
      <c r="B40" s="12"/>
      <c r="F40" s="40"/>
      <c r="G40" s="30"/>
      <c r="I40" s="40"/>
      <c r="J40" s="30"/>
    </row>
    <row r="41" spans="2:10" s="9" customFormat="1" ht="12.5"/>
    <row r="42" spans="2:10" s="9" customFormat="1" ht="12.5">
      <c r="F42" s="45"/>
      <c r="I42" s="45"/>
    </row>
  </sheetData>
  <dataConsolidate/>
  <mergeCells count="1">
    <mergeCell ref="F3:L3"/>
  </mergeCells>
  <phoneticPr fontId="87" type="noConversion"/>
  <pageMargins left="0.7" right="0.7" top="0.75" bottom="0.75" header="0.3" footer="0.3"/>
  <pageSetup scale="38"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H99"/>
  <sheetViews>
    <sheetView showGridLines="0" topLeftCell="A36" zoomScale="90" workbookViewId="0">
      <selection activeCell="E62" sqref="E62"/>
    </sheetView>
  </sheetViews>
  <sheetFormatPr defaultColWidth="8" defaultRowHeight="14" outlineLevelRow="1" outlineLevelCol="1"/>
  <cols>
    <col min="1" max="2" width="2.33203125" style="117" customWidth="1"/>
    <col min="3" max="3" width="3.33203125" style="117" customWidth="1"/>
    <col min="4" max="4" width="33.83203125" style="117" customWidth="1"/>
    <col min="5" max="5" width="10.83203125" style="117" customWidth="1"/>
    <col min="6" max="6" width="11.83203125" style="117" hidden="1" customWidth="1"/>
    <col min="7" max="7" width="2.83203125" style="117" hidden="1" customWidth="1"/>
    <col min="8" max="8" width="11.83203125" style="117" customWidth="1"/>
    <col min="9" max="9" width="9.83203125" style="117" hidden="1" customWidth="1"/>
    <col min="10" max="10" width="2.83203125" style="117" hidden="1" customWidth="1"/>
    <col min="11" max="11" width="11.83203125" style="117" customWidth="1"/>
    <col min="12" max="12" width="9.83203125" style="117" hidden="1" customWidth="1"/>
    <col min="13" max="13" width="2.83203125" style="117" hidden="1" customWidth="1"/>
    <col min="14" max="14" width="11.83203125" style="117" customWidth="1"/>
    <col min="15" max="15" width="9.83203125" style="117" hidden="1" customWidth="1"/>
    <col min="16" max="16" width="2.83203125" style="117" hidden="1" customWidth="1"/>
    <col min="17" max="17" width="11.83203125" style="117" customWidth="1"/>
    <col min="18" max="18" width="9.83203125" style="117" hidden="1" customWidth="1"/>
    <col min="19" max="19" width="2.83203125" style="117" hidden="1" customWidth="1" outlineLevel="1"/>
    <col min="20" max="20" width="11.83203125" style="117" hidden="1" customWidth="1" outlineLevel="1"/>
    <col min="21" max="21" width="9.83203125" style="117" hidden="1" customWidth="1" outlineLevel="1"/>
    <col min="22" max="22" width="2.83203125" style="117" hidden="1" customWidth="1" outlineLevel="1"/>
    <col min="23" max="23" width="11.83203125" style="117" hidden="1" customWidth="1" outlineLevel="1"/>
    <col min="24" max="24" width="9.83203125" style="117" hidden="1" customWidth="1" outlineLevel="1"/>
    <col min="25" max="25" width="2.83203125" style="117" customWidth="1" collapsed="1"/>
    <col min="26" max="26" width="10.83203125" style="117" customWidth="1"/>
    <col min="27" max="27" width="1.33203125" style="117" customWidth="1"/>
    <col min="28" max="28" width="10.83203125" style="117" customWidth="1"/>
    <col min="29" max="29" width="1.33203125" style="117" customWidth="1"/>
    <col min="30" max="30" width="10.83203125" style="117" customWidth="1"/>
    <col min="31" max="31" width="1.33203125" style="117" customWidth="1"/>
    <col min="32" max="32" width="10.83203125" style="117" hidden="1" customWidth="1" outlineLevel="1"/>
    <col min="33" max="33" width="1.33203125" style="117" hidden="1" customWidth="1" outlineLevel="1"/>
    <col min="34" max="34" width="8" style="117" collapsed="1"/>
    <col min="35" max="16384" width="8" style="117"/>
  </cols>
  <sheetData>
    <row r="2" spans="2:33" ht="20">
      <c r="B2" s="139" t="e">
        <f>#REF!</f>
        <v>#REF!</v>
      </c>
    </row>
    <row r="3" spans="2:33">
      <c r="B3" s="510" t="s">
        <v>50</v>
      </c>
      <c r="C3" s="510"/>
      <c r="D3" s="510"/>
      <c r="E3" s="510"/>
      <c r="F3" s="510"/>
      <c r="G3" s="510"/>
    </row>
    <row r="4" spans="2:33" s="119" customFormat="1" ht="16">
      <c r="B4" s="119" t="s">
        <v>40</v>
      </c>
      <c r="D4" s="48" t="s">
        <v>40</v>
      </c>
      <c r="E4" s="140" t="s">
        <v>190</v>
      </c>
      <c r="F4" s="140"/>
      <c r="G4" s="140"/>
      <c r="H4" s="140"/>
      <c r="I4" s="140"/>
      <c r="J4" s="140"/>
      <c r="K4" s="140"/>
      <c r="L4" s="140"/>
      <c r="M4" s="141"/>
      <c r="N4" s="140" t="s">
        <v>189</v>
      </c>
      <c r="O4" s="140"/>
      <c r="P4" s="140"/>
      <c r="Q4" s="140"/>
      <c r="R4" s="140"/>
      <c r="S4" s="141"/>
      <c r="T4" s="511" t="s">
        <v>41</v>
      </c>
      <c r="U4" s="511"/>
      <c r="V4" s="511"/>
      <c r="W4" s="511"/>
      <c r="X4" s="511"/>
      <c r="Y4" s="141"/>
      <c r="Z4" s="141"/>
      <c r="AB4" s="141"/>
      <c r="AD4" s="141"/>
      <c r="AF4" s="141"/>
    </row>
    <row r="5" spans="2:33" s="143" customFormat="1" ht="16">
      <c r="B5" s="142" t="s">
        <v>42</v>
      </c>
      <c r="D5" s="144"/>
      <c r="E5" s="145" t="s">
        <v>43</v>
      </c>
      <c r="F5" s="145"/>
      <c r="G5" s="146"/>
      <c r="H5" s="145" t="s">
        <v>44</v>
      </c>
      <c r="I5" s="145"/>
      <c r="J5" s="146"/>
      <c r="K5" s="145" t="s">
        <v>113</v>
      </c>
      <c r="L5" s="145"/>
      <c r="M5" s="146"/>
      <c r="N5" s="145" t="s">
        <v>113</v>
      </c>
      <c r="O5" s="145"/>
      <c r="P5" s="146"/>
      <c r="Q5" s="145" t="s">
        <v>158</v>
      </c>
      <c r="R5" s="145"/>
      <c r="S5" s="146"/>
      <c r="T5" s="145" t="s">
        <v>113</v>
      </c>
      <c r="U5" s="145"/>
      <c r="V5" s="146"/>
      <c r="W5" s="145" t="s">
        <v>158</v>
      </c>
      <c r="X5" s="145"/>
      <c r="Y5" s="146"/>
      <c r="Z5" s="145" t="s">
        <v>45</v>
      </c>
      <c r="AA5" s="145"/>
      <c r="AB5" s="145"/>
      <c r="AC5" s="145"/>
      <c r="AD5" s="145"/>
      <c r="AE5" s="145"/>
      <c r="AF5" s="145"/>
      <c r="AG5" s="144"/>
    </row>
    <row r="6" spans="2:33" s="119" customFormat="1" ht="16">
      <c r="B6" s="48"/>
      <c r="D6" s="48"/>
      <c r="E6" s="147" t="s">
        <v>29</v>
      </c>
      <c r="F6" s="147" t="s">
        <v>46</v>
      </c>
      <c r="G6" s="141" t="s">
        <v>40</v>
      </c>
      <c r="H6" s="147" t="s">
        <v>29</v>
      </c>
      <c r="I6" s="147" t="s">
        <v>46</v>
      </c>
      <c r="J6" s="141" t="s">
        <v>40</v>
      </c>
      <c r="K6" s="147" t="s">
        <v>29</v>
      </c>
      <c r="L6" s="147" t="s">
        <v>46</v>
      </c>
      <c r="M6" s="141" t="s">
        <v>40</v>
      </c>
      <c r="N6" s="147" t="s">
        <v>29</v>
      </c>
      <c r="O6" s="147" t="s">
        <v>46</v>
      </c>
      <c r="P6" s="141" t="s">
        <v>40</v>
      </c>
      <c r="Q6" s="147" t="s">
        <v>29</v>
      </c>
      <c r="R6" s="147" t="s">
        <v>46</v>
      </c>
      <c r="S6" s="141" t="s">
        <v>40</v>
      </c>
      <c r="T6" s="147" t="s">
        <v>29</v>
      </c>
      <c r="U6" s="147" t="s">
        <v>46</v>
      </c>
      <c r="V6" s="141" t="s">
        <v>40</v>
      </c>
      <c r="W6" s="147" t="s">
        <v>29</v>
      </c>
      <c r="X6" s="147" t="s">
        <v>46</v>
      </c>
      <c r="Y6" s="141" t="s">
        <v>40</v>
      </c>
      <c r="Z6" s="147" t="s">
        <v>47</v>
      </c>
      <c r="AA6" s="48"/>
      <c r="AB6" s="147" t="s">
        <v>53</v>
      </c>
      <c r="AC6" s="48"/>
      <c r="AD6" s="147" t="s">
        <v>202</v>
      </c>
      <c r="AE6" s="48"/>
      <c r="AF6" s="147" t="s">
        <v>52</v>
      </c>
      <c r="AG6" s="48"/>
    </row>
    <row r="7" spans="2:33" s="119" customFormat="1" ht="13">
      <c r="B7" s="37" t="s">
        <v>4</v>
      </c>
      <c r="E7" s="47">
        <v>518835</v>
      </c>
      <c r="F7" s="236">
        <f>E7/E$7</f>
        <v>1</v>
      </c>
      <c r="G7" s="48"/>
      <c r="H7" s="47">
        <v>600201</v>
      </c>
      <c r="I7" s="236">
        <f>H7/H$7</f>
        <v>1</v>
      </c>
      <c r="K7" s="149">
        <v>796762</v>
      </c>
      <c r="L7" s="236">
        <f>K7/K$7</f>
        <v>1</v>
      </c>
      <c r="N7" s="149">
        <v>248012</v>
      </c>
      <c r="O7" s="236">
        <f>N7/N$7</f>
        <v>1</v>
      </c>
      <c r="Q7" s="149">
        <v>315608</v>
      </c>
      <c r="R7" s="236">
        <f>Q7/Q$7</f>
        <v>1</v>
      </c>
      <c r="T7" s="150"/>
      <c r="U7" s="22"/>
      <c r="W7" s="150"/>
      <c r="X7" s="22"/>
      <c r="Z7" s="236">
        <f>IFERROR((H7/E7-1),"na")</f>
        <v>0.15682442394981067</v>
      </c>
      <c r="AB7" s="236">
        <f>IFERROR((K7/H7-1),"na")</f>
        <v>0.32749195686111809</v>
      </c>
      <c r="AD7" s="236">
        <f>IFERROR((Q7/N7-1),"na")</f>
        <v>0.2725513281615406</v>
      </c>
      <c r="AF7" s="137"/>
    </row>
    <row r="8" spans="2:33" s="119" customFormat="1" ht="13">
      <c r="B8" s="36" t="s">
        <v>115</v>
      </c>
      <c r="C8" s="48"/>
      <c r="E8" s="65">
        <v>-333334</v>
      </c>
      <c r="F8" s="236">
        <f>E8/E$7</f>
        <v>-0.64246629467942606</v>
      </c>
      <c r="H8" s="65">
        <v>-403507</v>
      </c>
      <c r="I8" s="236">
        <f>H8/H$7</f>
        <v>-0.67228645070568027</v>
      </c>
      <c r="K8" s="151">
        <v>-602969</v>
      </c>
      <c r="L8" s="236">
        <f>K8/K$7</f>
        <v>-0.75677429395478202</v>
      </c>
      <c r="N8" s="151">
        <v>-185383</v>
      </c>
      <c r="O8" s="236">
        <f>N8/N$7</f>
        <v>-0.74747592858410072</v>
      </c>
      <c r="Q8" s="151">
        <v>-244050</v>
      </c>
      <c r="R8" s="236">
        <f>Q8/Q$7</f>
        <v>-0.77326937213251878</v>
      </c>
      <c r="T8" s="151"/>
      <c r="U8" s="22"/>
      <c r="W8" s="151"/>
      <c r="X8" s="22"/>
      <c r="Z8" s="236">
        <f>IFERROR((H8/E8-1),"na")</f>
        <v>0.2105185789628421</v>
      </c>
      <c r="AB8" s="236">
        <f t="shared" ref="AB8:AB30" si="0">IFERROR((K8/H8-1),"na")</f>
        <v>0.49432104027935075</v>
      </c>
      <c r="AD8" s="236">
        <f t="shared" ref="AD8:AD28" si="1">IFERROR((Q8/N8-1),"na")</f>
        <v>0.31646375341859834</v>
      </c>
      <c r="AF8" s="137"/>
    </row>
    <row r="9" spans="2:33" s="119" customFormat="1" ht="13">
      <c r="B9" s="37" t="s">
        <v>48</v>
      </c>
      <c r="C9" s="48"/>
      <c r="D9" s="48"/>
      <c r="E9" s="47">
        <f>E7+E8</f>
        <v>185501</v>
      </c>
      <c r="F9" s="236">
        <f>E9/E$7</f>
        <v>0.35753370532057399</v>
      </c>
      <c r="G9" s="48"/>
      <c r="H9" s="47">
        <f>H7+H8</f>
        <v>196694</v>
      </c>
      <c r="I9" s="236">
        <f>H9/H$7</f>
        <v>0.32771354929431973</v>
      </c>
      <c r="J9" s="48"/>
      <c r="K9" s="47">
        <f>K7+K8</f>
        <v>193793</v>
      </c>
      <c r="L9" s="236">
        <f>K9/K$7</f>
        <v>0.24322570604521801</v>
      </c>
      <c r="M9" s="48"/>
      <c r="N9" s="47">
        <f>N7+N8</f>
        <v>62629</v>
      </c>
      <c r="O9" s="236">
        <f>N9/N$7</f>
        <v>0.25252407141589922</v>
      </c>
      <c r="P9" s="48"/>
      <c r="Q9" s="47">
        <f>Q7+Q8</f>
        <v>71558</v>
      </c>
      <c r="R9" s="236">
        <f>Q9/Q$7</f>
        <v>0.22673062786748119</v>
      </c>
      <c r="S9" s="48"/>
      <c r="T9" s="49"/>
      <c r="U9" s="72"/>
      <c r="V9" s="48"/>
      <c r="W9" s="49"/>
      <c r="X9" s="72"/>
      <c r="Y9" s="48"/>
      <c r="Z9" s="236">
        <f t="shared" ref="Z9:Z28" si="2">IFERROR((H9/E9-1),"na")</f>
        <v>6.0339297362278277E-2</v>
      </c>
      <c r="AA9" s="48"/>
      <c r="AB9" s="236">
        <f t="shared" si="0"/>
        <v>-1.4748797624736909E-2</v>
      </c>
      <c r="AC9" s="48"/>
      <c r="AD9" s="236">
        <f t="shared" si="1"/>
        <v>0.14256973606476242</v>
      </c>
      <c r="AE9" s="48"/>
      <c r="AF9" s="152"/>
    </row>
    <row r="10" spans="2:33" s="119" customFormat="1" ht="13">
      <c r="B10" s="37"/>
      <c r="C10" s="48"/>
      <c r="D10" s="48"/>
      <c r="E10" s="47"/>
      <c r="F10" s="236"/>
      <c r="G10" s="48"/>
      <c r="H10" s="47"/>
      <c r="I10" s="236"/>
      <c r="J10" s="48"/>
      <c r="K10" s="47"/>
      <c r="L10" s="236"/>
      <c r="M10" s="48"/>
      <c r="N10" s="47"/>
      <c r="O10" s="236"/>
      <c r="P10" s="48"/>
      <c r="Q10" s="47"/>
      <c r="R10" s="236"/>
      <c r="S10" s="48"/>
      <c r="T10" s="49"/>
      <c r="U10" s="72"/>
      <c r="V10" s="48"/>
      <c r="W10" s="49"/>
      <c r="X10" s="72"/>
      <c r="Y10" s="48"/>
      <c r="Z10" s="236"/>
      <c r="AA10" s="48"/>
      <c r="AB10" s="236"/>
      <c r="AC10" s="48"/>
      <c r="AD10" s="236"/>
      <c r="AE10" s="48"/>
      <c r="AF10" s="152"/>
    </row>
    <row r="11" spans="2:33" s="119" customFormat="1" ht="13">
      <c r="B11" s="36" t="s">
        <v>179</v>
      </c>
      <c r="E11" s="65">
        <v>-83023</v>
      </c>
      <c r="F11" s="236">
        <f t="shared" ref="F11:F21" si="3">E11/E$7</f>
        <v>-0.16001811751327494</v>
      </c>
      <c r="H11" s="65">
        <v>-93430</v>
      </c>
      <c r="I11" s="236">
        <f>H11/H$7</f>
        <v>-0.15566451905278397</v>
      </c>
      <c r="K11" s="65">
        <v>-77149</v>
      </c>
      <c r="L11" s="236">
        <f>K11/K$7</f>
        <v>-9.682816198563686E-2</v>
      </c>
      <c r="N11" s="65">
        <v>-27726</v>
      </c>
      <c r="O11" s="236">
        <f t="shared" ref="O11:O21" si="4">N11/N$7</f>
        <v>-0.11179297775914068</v>
      </c>
      <c r="Q11" s="65">
        <v>-32562</v>
      </c>
      <c r="R11" s="236">
        <f t="shared" ref="R11:R21" si="5">Q11/Q$7</f>
        <v>-0.10317228967580036</v>
      </c>
      <c r="T11" s="151"/>
      <c r="U11" s="22"/>
      <c r="W11" s="151"/>
      <c r="X11" s="22"/>
      <c r="Z11" s="236" t="str">
        <f>IFERROR((#REF!/E11-1),"na")</f>
        <v>na</v>
      </c>
      <c r="AB11" s="236" t="str">
        <f>IFERROR((K11/#REF!-1),"na")</f>
        <v>na</v>
      </c>
      <c r="AD11" s="236">
        <f>IFERROR((Q11/N11-1),"na")</f>
        <v>0.17442112096948703</v>
      </c>
      <c r="AF11" s="137"/>
    </row>
    <row r="12" spans="2:33" s="119" customFormat="1" ht="13">
      <c r="B12" s="36" t="s">
        <v>23</v>
      </c>
      <c r="E12" s="65">
        <v>-37155</v>
      </c>
      <c r="F12" s="236">
        <f t="shared" si="3"/>
        <v>-7.1612362311717595E-2</v>
      </c>
      <c r="H12" s="65">
        <v>-45819</v>
      </c>
      <c r="I12" s="236">
        <f t="shared" ref="I12:I21" si="6">H12/H$7</f>
        <v>-7.633942629219212E-2</v>
      </c>
      <c r="K12" s="65">
        <v>-39754</v>
      </c>
      <c r="L12" s="236">
        <f t="shared" ref="L12:L21" si="7">K12/K$7</f>
        <v>-4.989444777737894E-2</v>
      </c>
      <c r="N12" s="151">
        <v>-13003</v>
      </c>
      <c r="O12" s="236">
        <f t="shared" si="4"/>
        <v>-5.242891472993242E-2</v>
      </c>
      <c r="Q12" s="151">
        <v>-20105</v>
      </c>
      <c r="R12" s="236">
        <f t="shared" si="5"/>
        <v>-6.3702441002762927E-2</v>
      </c>
      <c r="T12" s="151"/>
      <c r="U12" s="22"/>
      <c r="W12" s="151"/>
      <c r="X12" s="22"/>
      <c r="Z12" s="236">
        <f>IFERROR((H11/E12-1),"na")</f>
        <v>1.5146009958282871</v>
      </c>
      <c r="AB12" s="236">
        <f>IFERROR((K12/H11-1),"na")</f>
        <v>-0.57450497698811942</v>
      </c>
      <c r="AD12" s="236">
        <f t="shared" si="1"/>
        <v>0.54618165038837185</v>
      </c>
      <c r="AF12" s="137"/>
    </row>
    <row r="13" spans="2:33" s="119" customFormat="1" ht="13">
      <c r="B13" s="36" t="s">
        <v>30</v>
      </c>
      <c r="D13" s="37"/>
      <c r="E13" s="65">
        <v>-40788</v>
      </c>
      <c r="F13" s="236">
        <f t="shared" si="3"/>
        <v>-7.8614588452976378E-2</v>
      </c>
      <c r="H13" s="65">
        <v>-50580</v>
      </c>
      <c r="I13" s="236">
        <f t="shared" si="6"/>
        <v>-8.4271768957399268E-2</v>
      </c>
      <c r="K13" s="65">
        <v>-53022</v>
      </c>
      <c r="L13" s="236">
        <f t="shared" si="7"/>
        <v>-6.6546848368772601E-2</v>
      </c>
      <c r="N13" s="151">
        <v>-21398</v>
      </c>
      <c r="O13" s="236">
        <f t="shared" si="4"/>
        <v>-8.6278083318549109E-2</v>
      </c>
      <c r="Q13" s="151">
        <v>-26233</v>
      </c>
      <c r="R13" s="236">
        <f t="shared" si="5"/>
        <v>-8.3118932346455093E-2</v>
      </c>
      <c r="T13" s="151"/>
      <c r="U13" s="22"/>
      <c r="W13" s="151"/>
      <c r="X13" s="22"/>
      <c r="Z13" s="236">
        <f>IFERROR((H12/E13-1),"na")</f>
        <v>0.1233451015004412</v>
      </c>
      <c r="AB13" s="236">
        <f>IFERROR((K13/H12-1),"na")</f>
        <v>0.15720552609179594</v>
      </c>
      <c r="AD13" s="236">
        <f t="shared" si="1"/>
        <v>0.225955696794093</v>
      </c>
      <c r="AF13" s="137"/>
    </row>
    <row r="14" spans="2:33" s="119" customFormat="1" ht="13">
      <c r="B14" s="36" t="s">
        <v>180</v>
      </c>
      <c r="D14" s="37"/>
      <c r="E14" s="65">
        <v>-2464</v>
      </c>
      <c r="F14" s="236">
        <f t="shared" si="3"/>
        <v>-4.7491013520676133E-3</v>
      </c>
      <c r="H14" s="65">
        <v>-2888</v>
      </c>
      <c r="I14" s="236">
        <f t="shared" si="6"/>
        <v>-4.8117214066621013E-3</v>
      </c>
      <c r="J14" s="65"/>
      <c r="K14" s="65">
        <v>-4342</v>
      </c>
      <c r="L14" s="236">
        <f t="shared" si="7"/>
        <v>-5.4495570822905709E-3</v>
      </c>
      <c r="N14" s="151">
        <v>-2153</v>
      </c>
      <c r="O14" s="236">
        <f t="shared" si="4"/>
        <v>-8.6810315629888869E-3</v>
      </c>
      <c r="Q14" s="151">
        <v>-775</v>
      </c>
      <c r="R14" s="236">
        <f t="shared" si="5"/>
        <v>-2.4555778053788244E-3</v>
      </c>
      <c r="T14" s="151"/>
      <c r="U14" s="22"/>
      <c r="W14" s="151"/>
      <c r="X14" s="22"/>
      <c r="Z14" s="236">
        <f>IFERROR((H13/E14-1),"na")</f>
        <v>19.527597402597401</v>
      </c>
      <c r="AB14" s="236">
        <f>IFERROR((K14/H13-1),"na")</f>
        <v>-0.91415579280347958</v>
      </c>
      <c r="AD14" s="236">
        <f t="shared" si="1"/>
        <v>-0.64003715745471434</v>
      </c>
      <c r="AF14" s="137"/>
    </row>
    <row r="15" spans="2:33" s="119" customFormat="1" ht="13">
      <c r="B15" s="36" t="s">
        <v>2</v>
      </c>
      <c r="E15" s="65">
        <v>7043</v>
      </c>
      <c r="F15" s="236">
        <f t="shared" si="3"/>
        <v>1.357464319099521E-2</v>
      </c>
      <c r="H15" s="65">
        <v>7378</v>
      </c>
      <c r="I15" s="236">
        <f t="shared" si="6"/>
        <v>1.2292548662864607E-2</v>
      </c>
      <c r="J15" s="65"/>
      <c r="K15" s="65">
        <v>9671</v>
      </c>
      <c r="L15" s="236">
        <f t="shared" si="7"/>
        <v>1.2137878061453734E-2</v>
      </c>
      <c r="N15" s="65">
        <v>2232</v>
      </c>
      <c r="O15" s="236">
        <f t="shared" si="4"/>
        <v>8.9995645371998122E-3</v>
      </c>
      <c r="Q15" s="65">
        <v>3618</v>
      </c>
      <c r="R15" s="236">
        <f t="shared" si="5"/>
        <v>1.1463587741755595E-2</v>
      </c>
      <c r="T15" s="151"/>
      <c r="U15" s="22"/>
      <c r="W15" s="151"/>
      <c r="X15" s="22"/>
      <c r="Z15" s="236">
        <f>IFERROR((H14/E15-1),"na")</f>
        <v>-1.4100525344313501</v>
      </c>
      <c r="AB15" s="236">
        <f>IFERROR((K15/H14-1),"na")</f>
        <v>-4.3486842105263159</v>
      </c>
      <c r="AD15" s="236">
        <f t="shared" si="1"/>
        <v>0.62096774193548376</v>
      </c>
      <c r="AF15" s="137"/>
    </row>
    <row r="16" spans="2:33" s="119" customFormat="1" ht="13">
      <c r="B16" s="36" t="s">
        <v>181</v>
      </c>
      <c r="E16" s="65">
        <v>1318</v>
      </c>
      <c r="F16" s="236">
        <f t="shared" si="3"/>
        <v>2.5403066485491536E-3</v>
      </c>
      <c r="H16" s="65">
        <v>601</v>
      </c>
      <c r="I16" s="236">
        <f t="shared" si="6"/>
        <v>1.0013312207077295E-3</v>
      </c>
      <c r="J16" s="65"/>
      <c r="K16" s="65">
        <v>466</v>
      </c>
      <c r="L16" s="236">
        <f t="shared" si="7"/>
        <v>5.8486725019516492E-4</v>
      </c>
      <c r="N16" s="151">
        <v>58</v>
      </c>
      <c r="O16" s="236">
        <f t="shared" si="4"/>
        <v>2.3385965195232489E-4</v>
      </c>
      <c r="Q16" s="151">
        <v>652</v>
      </c>
      <c r="R16" s="236">
        <f t="shared" si="5"/>
        <v>2.065853844009024E-3</v>
      </c>
      <c r="T16" s="151"/>
      <c r="U16" s="22"/>
      <c r="W16" s="151"/>
      <c r="X16" s="22"/>
      <c r="Z16" s="236">
        <f t="shared" si="2"/>
        <v>-0.54400606980273136</v>
      </c>
      <c r="AB16" s="236">
        <f t="shared" si="0"/>
        <v>-0.22462562396006658</v>
      </c>
      <c r="AD16" s="236">
        <f t="shared" si="1"/>
        <v>10.241379310344827</v>
      </c>
      <c r="AF16" s="137"/>
    </row>
    <row r="17" spans="2:33" s="119" customFormat="1" ht="13">
      <c r="B17" s="37" t="s">
        <v>182</v>
      </c>
      <c r="E17" s="47">
        <f>E9+SUM(E11:E16)</f>
        <v>30432</v>
      </c>
      <c r="F17" s="236">
        <f t="shared" si="3"/>
        <v>5.8654485530081818E-2</v>
      </c>
      <c r="H17" s="47">
        <f>H9+SUM(H11:H16)</f>
        <v>11956</v>
      </c>
      <c r="I17" s="236">
        <f t="shared" si="6"/>
        <v>1.9919993468854601E-2</v>
      </c>
      <c r="J17" s="65"/>
      <c r="K17" s="47">
        <f>K9+SUM(K11:K16)</f>
        <v>29663</v>
      </c>
      <c r="L17" s="236">
        <f t="shared" si="7"/>
        <v>3.7229436142787932E-2</v>
      </c>
      <c r="N17" s="47">
        <f>N9+SUM(N11:N16)</f>
        <v>639</v>
      </c>
      <c r="O17" s="236">
        <f t="shared" si="4"/>
        <v>2.5764882344402689E-3</v>
      </c>
      <c r="Q17" s="47">
        <f>Q9+SUM(Q11:Q16)</f>
        <v>-3847</v>
      </c>
      <c r="R17" s="236">
        <f t="shared" si="5"/>
        <v>-1.2189171377151403E-2</v>
      </c>
      <c r="T17" s="151"/>
      <c r="U17" s="22"/>
      <c r="W17" s="151"/>
      <c r="X17" s="22"/>
      <c r="Z17" s="236">
        <f t="shared" si="2"/>
        <v>-0.60712407991587802</v>
      </c>
      <c r="AB17" s="236">
        <f t="shared" si="0"/>
        <v>1.4810137169621949</v>
      </c>
      <c r="AD17" s="236">
        <f t="shared" si="1"/>
        <v>-7.0203442879499214</v>
      </c>
      <c r="AF17" s="137"/>
    </row>
    <row r="18" spans="2:33" s="119" customFormat="1" ht="13">
      <c r="B18" s="37"/>
      <c r="E18" s="65"/>
      <c r="F18" s="236"/>
      <c r="H18" s="65"/>
      <c r="I18" s="236"/>
      <c r="J18" s="65"/>
      <c r="K18" s="151"/>
      <c r="L18" s="236"/>
      <c r="N18" s="151"/>
      <c r="O18" s="236"/>
      <c r="Q18" s="151"/>
      <c r="R18" s="236"/>
      <c r="T18" s="151"/>
      <c r="U18" s="22"/>
      <c r="W18" s="151"/>
      <c r="X18" s="22"/>
      <c r="Z18" s="236"/>
      <c r="AB18" s="236"/>
      <c r="AD18" s="236"/>
      <c r="AF18" s="137"/>
    </row>
    <row r="19" spans="2:33" s="119" customFormat="1" ht="13">
      <c r="B19" s="36" t="s">
        <v>183</v>
      </c>
      <c r="E19" s="65">
        <v>441</v>
      </c>
      <c r="F19" s="236">
        <f t="shared" si="3"/>
        <v>8.4998120789846481E-4</v>
      </c>
      <c r="H19" s="65">
        <v>379</v>
      </c>
      <c r="I19" s="236">
        <f t="shared" si="6"/>
        <v>6.3145512919838523E-4</v>
      </c>
      <c r="K19" s="151">
        <v>706</v>
      </c>
      <c r="L19" s="236">
        <f t="shared" si="7"/>
        <v>8.8608643484503532E-4</v>
      </c>
      <c r="N19" s="151">
        <v>172</v>
      </c>
      <c r="O19" s="236">
        <f t="shared" si="4"/>
        <v>6.9351482992758412E-4</v>
      </c>
      <c r="Q19" s="151">
        <v>260</v>
      </c>
      <c r="R19" s="236">
        <f t="shared" si="5"/>
        <v>8.238067476109604E-4</v>
      </c>
      <c r="T19" s="151"/>
      <c r="U19" s="22"/>
      <c r="W19" s="151"/>
      <c r="X19" s="22"/>
      <c r="Z19" s="236">
        <f t="shared" si="2"/>
        <v>-0.14058956916099774</v>
      </c>
      <c r="AB19" s="236">
        <f t="shared" si="0"/>
        <v>0.86279683377308714</v>
      </c>
      <c r="AD19" s="236">
        <f t="shared" si="1"/>
        <v>0.51162790697674421</v>
      </c>
      <c r="AF19" s="137"/>
    </row>
    <row r="20" spans="2:33" s="119" customFormat="1" ht="13">
      <c r="B20" s="36" t="s">
        <v>24</v>
      </c>
      <c r="E20" s="65">
        <v>-328</v>
      </c>
      <c r="F20" s="236">
        <f t="shared" si="3"/>
        <v>-6.32185569593416E-4</v>
      </c>
      <c r="H20" s="65">
        <v>-1754</v>
      </c>
      <c r="I20" s="236">
        <f t="shared" si="6"/>
        <v>-2.9223543446278829E-3</v>
      </c>
      <c r="K20" s="65">
        <v>-3011</v>
      </c>
      <c r="L20" s="236">
        <f t="shared" si="7"/>
        <v>-3.779045687419832E-3</v>
      </c>
      <c r="N20" s="65">
        <v>-1333</v>
      </c>
      <c r="O20" s="236">
        <f t="shared" si="4"/>
        <v>-5.3747399319387769E-3</v>
      </c>
      <c r="Q20" s="65">
        <v>-858</v>
      </c>
      <c r="R20" s="236">
        <f t="shared" si="5"/>
        <v>-2.7185622671161693E-3</v>
      </c>
      <c r="T20" s="151"/>
      <c r="U20" s="22"/>
      <c r="W20" s="151"/>
      <c r="X20" s="22"/>
      <c r="Z20" s="236">
        <f t="shared" si="2"/>
        <v>4.3475609756097562</v>
      </c>
      <c r="AA20" s="236"/>
      <c r="AB20" s="236">
        <f t="shared" si="0"/>
        <v>0.71664766248574696</v>
      </c>
      <c r="AC20" s="236">
        <f>IFERROR((K20/H20-1),"na")</f>
        <v>0.71664766248574696</v>
      </c>
      <c r="AD20" s="236">
        <f t="shared" si="1"/>
        <v>-0.3563390847711928</v>
      </c>
      <c r="AF20" s="137"/>
    </row>
    <row r="21" spans="2:33" s="119" customFormat="1" ht="13">
      <c r="B21" s="36" t="s">
        <v>184</v>
      </c>
      <c r="E21" s="65">
        <f>SUM(E19:E20)</f>
        <v>113</v>
      </c>
      <c r="F21" s="236">
        <f t="shared" si="3"/>
        <v>2.177956383050488E-4</v>
      </c>
      <c r="H21" s="65">
        <f>SUM(H19:H20)</f>
        <v>-1375</v>
      </c>
      <c r="I21" s="236">
        <f t="shared" si="6"/>
        <v>-2.2908992154294979E-3</v>
      </c>
      <c r="K21" s="65">
        <f>SUM(K19:K20)</f>
        <v>-2305</v>
      </c>
      <c r="L21" s="236">
        <f t="shared" si="7"/>
        <v>-2.8929592525747966E-3</v>
      </c>
      <c r="N21" s="65">
        <f>SUM(N19:N20)</f>
        <v>-1161</v>
      </c>
      <c r="O21" s="236">
        <f t="shared" si="4"/>
        <v>-4.6812251020111927E-3</v>
      </c>
      <c r="Q21" s="65">
        <f>SUM(Q19:Q20)</f>
        <v>-598</v>
      </c>
      <c r="R21" s="236">
        <f t="shared" si="5"/>
        <v>-1.894755519505209E-3</v>
      </c>
      <c r="T21" s="151"/>
      <c r="U21" s="22"/>
      <c r="W21" s="151"/>
      <c r="X21" s="22"/>
      <c r="Z21" s="236">
        <f t="shared" si="2"/>
        <v>-13.168141592920353</v>
      </c>
      <c r="AB21" s="236">
        <f t="shared" si="0"/>
        <v>0.67636363636363628</v>
      </c>
      <c r="AD21" s="236">
        <f t="shared" si="1"/>
        <v>-0.4849267872523686</v>
      </c>
      <c r="AF21" s="137"/>
    </row>
    <row r="22" spans="2:33" s="119" customFormat="1" ht="13">
      <c r="B22" s="37"/>
      <c r="E22" s="65"/>
      <c r="F22" s="236"/>
      <c r="H22" s="65"/>
      <c r="I22" s="236"/>
      <c r="K22" s="65"/>
      <c r="L22" s="236"/>
      <c r="N22" s="65"/>
      <c r="O22" s="236"/>
      <c r="Q22" s="65"/>
      <c r="R22" s="236"/>
      <c r="T22" s="151"/>
      <c r="U22" s="22"/>
      <c r="W22" s="151"/>
      <c r="X22" s="22"/>
      <c r="Z22" s="236"/>
      <c r="AB22" s="236"/>
      <c r="AD22" s="236"/>
      <c r="AF22" s="137"/>
    </row>
    <row r="23" spans="2:33" s="48" customFormat="1" ht="13">
      <c r="B23" s="37" t="s">
        <v>185</v>
      </c>
      <c r="E23" s="47">
        <f>E17+E21</f>
        <v>30545</v>
      </c>
      <c r="F23" s="236">
        <f>E23/E$7</f>
        <v>5.8872281168386865E-2</v>
      </c>
      <c r="H23" s="47">
        <f>H17+H21</f>
        <v>10581</v>
      </c>
      <c r="I23" s="236">
        <f>H23/H$7</f>
        <v>1.7629094253425102E-2</v>
      </c>
      <c r="K23" s="47">
        <f>K17+K21</f>
        <v>27358</v>
      </c>
      <c r="L23" s="236">
        <f>K23/K$7</f>
        <v>3.4336476890213137E-2</v>
      </c>
      <c r="N23" s="47">
        <f>N17+N21</f>
        <v>-522</v>
      </c>
      <c r="O23" s="236">
        <f>N23/N$7</f>
        <v>-2.1047368675709238E-3</v>
      </c>
      <c r="Q23" s="47">
        <f>Q17+Q21</f>
        <v>-4445</v>
      </c>
      <c r="R23" s="236">
        <f>Q23/Q$7</f>
        <v>-1.4083926896656612E-2</v>
      </c>
      <c r="T23" s="49"/>
      <c r="U23" s="72"/>
      <c r="W23" s="49"/>
      <c r="X23" s="237"/>
      <c r="Z23" s="236">
        <f t="shared" si="2"/>
        <v>-0.65359305942052703</v>
      </c>
      <c r="AB23" s="236">
        <f t="shared" si="0"/>
        <v>1.5855779226916171</v>
      </c>
      <c r="AD23" s="236">
        <f t="shared" si="1"/>
        <v>7.5153256704980844</v>
      </c>
      <c r="AF23" s="152"/>
    </row>
    <row r="24" spans="2:33" s="119" customFormat="1" ht="13">
      <c r="B24" s="36" t="s">
        <v>21</v>
      </c>
      <c r="E24" s="65">
        <v>-741</v>
      </c>
      <c r="F24" s="236">
        <f>E24/E$7</f>
        <v>-1.4281997166729306E-3</v>
      </c>
      <c r="H24" s="65">
        <v>2897</v>
      </c>
      <c r="I24" s="236">
        <f>H24/H$7</f>
        <v>4.8267163833449131E-3</v>
      </c>
      <c r="K24" s="65">
        <v>1949</v>
      </c>
      <c r="L24" s="236">
        <f>K24/K$7</f>
        <v>2.4461507953441554E-3</v>
      </c>
      <c r="N24" s="65">
        <v>2233</v>
      </c>
      <c r="O24" s="236">
        <f>N24/N$7</f>
        <v>9.0035966001645075E-3</v>
      </c>
      <c r="Q24" s="65">
        <v>2554</v>
      </c>
      <c r="R24" s="236">
        <f>Q24/Q$7</f>
        <v>8.0923170515322801E-3</v>
      </c>
      <c r="T24" s="151"/>
      <c r="U24" s="22"/>
      <c r="W24" s="151"/>
      <c r="X24" s="22"/>
      <c r="Z24" s="236">
        <f t="shared" si="2"/>
        <v>-4.9095816464237512</v>
      </c>
      <c r="AB24" s="236">
        <f t="shared" si="0"/>
        <v>-0.32723507076285818</v>
      </c>
      <c r="AD24" s="236">
        <f t="shared" si="1"/>
        <v>0.14375279892521275</v>
      </c>
      <c r="AF24" s="137"/>
    </row>
    <row r="25" spans="2:33" s="48" customFormat="1" ht="13">
      <c r="B25" s="37" t="s">
        <v>186</v>
      </c>
      <c r="E25" s="47">
        <f>SUM(E23:E24)</f>
        <v>29804</v>
      </c>
      <c r="F25" s="236">
        <f>E25/E$7</f>
        <v>5.7444081451713938E-2</v>
      </c>
      <c r="H25" s="47">
        <f>SUM(H23:H24)</f>
        <v>13478</v>
      </c>
      <c r="I25" s="236">
        <f>H25/H$7</f>
        <v>2.2455810636770015E-2</v>
      </c>
      <c r="K25" s="47">
        <f>SUM(K23:K24)</f>
        <v>29307</v>
      </c>
      <c r="L25" s="236">
        <f>K25/K$7</f>
        <v>3.678262768555729E-2</v>
      </c>
      <c r="N25" s="47">
        <f>SUM(N23:N24)</f>
        <v>1711</v>
      </c>
      <c r="O25" s="236">
        <f>N25/N$7</f>
        <v>6.8988597325935841E-3</v>
      </c>
      <c r="Q25" s="47">
        <f>SUM(Q23:Q24)</f>
        <v>-1891</v>
      </c>
      <c r="R25" s="236">
        <f>Q25/Q$7</f>
        <v>-5.9916098451243318E-3</v>
      </c>
      <c r="T25" s="49"/>
      <c r="U25" s="72"/>
      <c r="W25" s="49"/>
      <c r="X25" s="237"/>
      <c r="Z25" s="236">
        <f t="shared" si="2"/>
        <v>-0.54777882163467995</v>
      </c>
      <c r="AB25" s="236">
        <f t="shared" si="0"/>
        <v>1.1744324083691944</v>
      </c>
      <c r="AD25" s="236">
        <f>IFERROR((Q25/N25-1),"na")</f>
        <v>-2.1052016364699009</v>
      </c>
      <c r="AF25" s="152"/>
    </row>
    <row r="26" spans="2:33" s="48" customFormat="1" ht="13" hidden="1">
      <c r="B26" s="37"/>
      <c r="E26" s="47"/>
      <c r="F26" s="236"/>
      <c r="H26" s="47"/>
      <c r="I26" s="236"/>
      <c r="K26" s="47"/>
      <c r="L26" s="236"/>
      <c r="N26" s="47"/>
      <c r="O26" s="236"/>
      <c r="Q26" s="47"/>
      <c r="R26" s="236"/>
      <c r="T26" s="49"/>
      <c r="U26" s="72"/>
      <c r="W26" s="49"/>
      <c r="X26" s="237"/>
      <c r="Z26" s="236"/>
      <c r="AB26" s="236"/>
      <c r="AD26" s="236"/>
      <c r="AF26" s="152"/>
    </row>
    <row r="27" spans="2:33" s="119" customFormat="1" ht="13" hidden="1">
      <c r="B27" s="36" t="s">
        <v>35</v>
      </c>
      <c r="E27" s="65">
        <v>30012</v>
      </c>
      <c r="F27" s="236">
        <f>E27/E$7</f>
        <v>5.7844979617797568E-2</v>
      </c>
      <c r="H27" s="65">
        <v>14398</v>
      </c>
      <c r="I27" s="236">
        <f>H27/H$7</f>
        <v>2.3988630475457389E-2</v>
      </c>
      <c r="K27" s="65">
        <v>27748</v>
      </c>
      <c r="L27" s="236">
        <f>K27/K$7</f>
        <v>3.4825958065269176E-2</v>
      </c>
      <c r="N27" s="65">
        <v>401</v>
      </c>
      <c r="O27" s="236">
        <f>N27/N$7</f>
        <v>1.6168572488427979E-3</v>
      </c>
      <c r="Q27" s="65">
        <v>-1881</v>
      </c>
      <c r="R27" s="236">
        <f>Q27/Q$7</f>
        <v>-5.9599249702162174E-3</v>
      </c>
      <c r="T27" s="151"/>
      <c r="U27" s="22"/>
      <c r="W27" s="151"/>
      <c r="X27" s="22"/>
      <c r="Z27" s="236">
        <f t="shared" si="2"/>
        <v>-0.5202585632413701</v>
      </c>
      <c r="AB27" s="236">
        <f t="shared" si="0"/>
        <v>0.92721211279344362</v>
      </c>
      <c r="AD27" s="236">
        <f t="shared" si="1"/>
        <v>-5.690773067331671</v>
      </c>
      <c r="AF27" s="137"/>
    </row>
    <row r="28" spans="2:33" s="119" customFormat="1" ht="13" hidden="1">
      <c r="B28" s="36" t="s">
        <v>36</v>
      </c>
      <c r="E28" s="65">
        <v>-208</v>
      </c>
      <c r="F28" s="236">
        <f>E28/E$7</f>
        <v>-4.0089816608362966E-4</v>
      </c>
      <c r="G28" s="119" t="s">
        <v>40</v>
      </c>
      <c r="H28" s="65">
        <v>-920</v>
      </c>
      <c r="I28" s="236">
        <f>H28/H$7</f>
        <v>-1.532819838687373E-3</v>
      </c>
      <c r="J28" s="119" t="s">
        <v>40</v>
      </c>
      <c r="K28" s="65">
        <v>1559</v>
      </c>
      <c r="L28" s="236">
        <f>K28/K$7</f>
        <v>1.9566696202881163E-3</v>
      </c>
      <c r="M28" s="119" t="s">
        <v>40</v>
      </c>
      <c r="N28" s="65">
        <v>1310</v>
      </c>
      <c r="O28" s="236">
        <f>N28/N$7</f>
        <v>5.282002483750786E-3</v>
      </c>
      <c r="Q28" s="65">
        <v>-10</v>
      </c>
      <c r="R28" s="236">
        <f>Q28/Q$7</f>
        <v>-3.1684874908113863E-5</v>
      </c>
      <c r="S28" s="119" t="s">
        <v>40</v>
      </c>
      <c r="T28" s="238"/>
      <c r="U28" s="150"/>
      <c r="W28" s="151"/>
      <c r="X28" s="22"/>
      <c r="Y28" s="119" t="s">
        <v>40</v>
      </c>
      <c r="Z28" s="236">
        <f t="shared" si="2"/>
        <v>3.4230769230769234</v>
      </c>
      <c r="AA28" s="119" t="s">
        <v>40</v>
      </c>
      <c r="AB28" s="236">
        <f t="shared" si="0"/>
        <v>-2.6945652173913044</v>
      </c>
      <c r="AC28" s="119" t="s">
        <v>40</v>
      </c>
      <c r="AD28" s="236">
        <f t="shared" si="1"/>
        <v>-1.0076335877862594</v>
      </c>
      <c r="AF28" s="137"/>
      <c r="AG28" s="119" t="s">
        <v>40</v>
      </c>
    </row>
    <row r="29" spans="2:33" s="119" customFormat="1" ht="13" hidden="1">
      <c r="B29" s="36"/>
      <c r="E29" s="65"/>
      <c r="F29" s="236"/>
      <c r="H29" s="65"/>
      <c r="I29" s="236"/>
      <c r="K29" s="151"/>
      <c r="L29" s="236"/>
      <c r="N29" s="151"/>
      <c r="O29" s="236"/>
      <c r="Q29" s="151"/>
      <c r="R29" s="236"/>
      <c r="T29" s="238"/>
      <c r="U29" s="150"/>
      <c r="W29" s="151"/>
      <c r="X29" s="22"/>
      <c r="Z29" s="236"/>
      <c r="AB29" s="236"/>
      <c r="AD29" s="236"/>
      <c r="AF29" s="137"/>
    </row>
    <row r="30" spans="2:33" s="119" customFormat="1" ht="13" hidden="1">
      <c r="B30" s="37" t="s">
        <v>186</v>
      </c>
      <c r="E30" s="47">
        <f>SUM(E27:E28)</f>
        <v>29804</v>
      </c>
      <c r="F30" s="236">
        <f>E30/E$7</f>
        <v>5.7444081451713938E-2</v>
      </c>
      <c r="G30" s="48"/>
      <c r="H30" s="49">
        <f>SUM(H27:H28)</f>
        <v>13478</v>
      </c>
      <c r="I30" s="236">
        <f>H30/H$7</f>
        <v>2.2455810636770015E-2</v>
      </c>
      <c r="K30" s="49">
        <f>SUM(K27:K28)</f>
        <v>29307</v>
      </c>
      <c r="L30" s="236">
        <f>K30/K$7</f>
        <v>3.678262768555729E-2</v>
      </c>
      <c r="N30" s="49">
        <f>SUM(N27:N28)</f>
        <v>1711</v>
      </c>
      <c r="O30" s="236">
        <f>N30/N$7</f>
        <v>6.8988597325935841E-3</v>
      </c>
      <c r="Q30" s="49">
        <f>SUM(Q27:Q28)</f>
        <v>-1891</v>
      </c>
      <c r="R30" s="236">
        <f>Q30/Q$7</f>
        <v>-5.9916098451243318E-3</v>
      </c>
      <c r="T30" s="238"/>
      <c r="U30" s="239"/>
      <c r="W30" s="151"/>
      <c r="X30" s="22"/>
      <c r="Z30" s="236">
        <f>IFERROR((H30/E30-1),"na")</f>
        <v>-0.54777882163467995</v>
      </c>
      <c r="AB30" s="236">
        <f t="shared" si="0"/>
        <v>1.1744324083691944</v>
      </c>
      <c r="AD30" s="236">
        <f>IFERROR((Q30/N30-1),"na")</f>
        <v>-2.1052016364699009</v>
      </c>
      <c r="AF30" s="137"/>
    </row>
    <row r="31" spans="2:33" s="119" customFormat="1" ht="12.5" hidden="1">
      <c r="B31" s="135"/>
      <c r="C31" s="153"/>
      <c r="D31" s="153"/>
      <c r="E31" s="151"/>
      <c r="F31" s="154"/>
      <c r="H31" s="151"/>
      <c r="I31" s="239"/>
      <c r="K31" s="151"/>
      <c r="L31" s="239"/>
      <c r="N31" s="151"/>
      <c r="O31" s="239"/>
      <c r="Q31" s="151"/>
      <c r="R31" s="22"/>
      <c r="T31" s="238"/>
      <c r="U31" s="239"/>
      <c r="W31" s="151"/>
      <c r="X31" s="22"/>
      <c r="Z31" s="151"/>
      <c r="AB31" s="151"/>
      <c r="AD31" s="22"/>
      <c r="AF31" s="137"/>
    </row>
    <row r="32" spans="2:33" s="119" customFormat="1" ht="13" hidden="1">
      <c r="B32" s="37" t="s">
        <v>187</v>
      </c>
      <c r="E32" s="155"/>
      <c r="F32" s="155"/>
      <c r="H32" s="155"/>
      <c r="I32" s="155"/>
      <c r="K32" s="155"/>
      <c r="L32" s="155"/>
      <c r="N32" s="155"/>
      <c r="O32" s="155"/>
      <c r="Q32" s="155"/>
      <c r="R32" s="155"/>
      <c r="T32" s="155"/>
      <c r="U32" s="155"/>
      <c r="W32" s="155"/>
      <c r="X32" s="155"/>
      <c r="Z32" s="22"/>
      <c r="AB32" s="22"/>
      <c r="AD32" s="22"/>
      <c r="AF32" s="137"/>
    </row>
    <row r="33" spans="2:33" s="119" customFormat="1" ht="12.5" hidden="1">
      <c r="B33" s="36" t="s">
        <v>188</v>
      </c>
      <c r="E33" s="154" t="s">
        <v>122</v>
      </c>
      <c r="H33" s="154" t="s">
        <v>122</v>
      </c>
      <c r="K33" s="154" t="s">
        <v>122</v>
      </c>
      <c r="N33" s="154" t="s">
        <v>122</v>
      </c>
      <c r="Q33" s="154" t="s">
        <v>122</v>
      </c>
      <c r="W33" s="156"/>
      <c r="AB33" s="119" t="s">
        <v>171</v>
      </c>
      <c r="AD33" s="22"/>
      <c r="AF33" s="137"/>
    </row>
    <row r="34" spans="2:33" s="119" customFormat="1" ht="13" hidden="1">
      <c r="B34" s="37"/>
      <c r="W34" s="156"/>
      <c r="AD34" s="22"/>
      <c r="AF34" s="137"/>
    </row>
    <row r="35" spans="2:33" s="119" customFormat="1" ht="13" hidden="1">
      <c r="B35" s="37"/>
      <c r="W35" s="156"/>
      <c r="AD35" s="22"/>
      <c r="AF35" s="137"/>
    </row>
    <row r="36" spans="2:33" s="119" customFormat="1" ht="13">
      <c r="B36" s="37"/>
      <c r="W36" s="156"/>
      <c r="AD36" s="137"/>
      <c r="AF36" s="137"/>
    </row>
    <row r="37" spans="2:33" s="119" customFormat="1" ht="13" outlineLevel="1">
      <c r="B37" s="37"/>
      <c r="W37" s="156"/>
      <c r="AD37" s="137"/>
      <c r="AF37" s="137"/>
    </row>
    <row r="38" spans="2:33" s="119" customFormat="1" ht="16">
      <c r="B38" s="119" t="s">
        <v>40</v>
      </c>
      <c r="D38" s="48" t="s">
        <v>40</v>
      </c>
      <c r="E38" s="140" t="s">
        <v>190</v>
      </c>
      <c r="F38" s="140"/>
      <c r="G38" s="140"/>
      <c r="H38" s="140"/>
      <c r="I38" s="140"/>
      <c r="J38" s="140"/>
      <c r="K38" s="140"/>
      <c r="L38" s="140"/>
      <c r="M38" s="141"/>
      <c r="N38" s="140" t="s">
        <v>189</v>
      </c>
      <c r="O38" s="140"/>
      <c r="P38" s="140"/>
      <c r="Q38" s="140"/>
      <c r="R38" s="140"/>
      <c r="S38" s="141"/>
      <c r="T38" s="511" t="s">
        <v>41</v>
      </c>
      <c r="U38" s="511"/>
      <c r="V38" s="511"/>
      <c r="W38" s="511"/>
      <c r="X38" s="511"/>
      <c r="Y38" s="141"/>
      <c r="Z38" s="141"/>
      <c r="AB38" s="141"/>
      <c r="AD38" s="141"/>
      <c r="AF38" s="141"/>
    </row>
    <row r="39" spans="2:33" s="143" customFormat="1" ht="16">
      <c r="B39" s="142" t="s">
        <v>42</v>
      </c>
      <c r="D39" s="144"/>
      <c r="E39" s="145" t="s">
        <v>43</v>
      </c>
      <c r="F39" s="145"/>
      <c r="G39" s="146"/>
      <c r="H39" s="145" t="s">
        <v>44</v>
      </c>
      <c r="I39" s="145"/>
      <c r="J39" s="146"/>
      <c r="K39" s="145" t="s">
        <v>113</v>
      </c>
      <c r="L39" s="145"/>
      <c r="M39" s="146"/>
      <c r="N39" s="145" t="s">
        <v>113</v>
      </c>
      <c r="O39" s="145"/>
      <c r="P39" s="146"/>
      <c r="Q39" s="145" t="s">
        <v>158</v>
      </c>
      <c r="R39" s="145"/>
      <c r="S39" s="146"/>
      <c r="T39" s="145" t="s">
        <v>113</v>
      </c>
      <c r="U39" s="145"/>
      <c r="V39" s="146"/>
      <c r="W39" s="145" t="s">
        <v>158</v>
      </c>
      <c r="X39" s="145"/>
      <c r="Y39" s="146"/>
      <c r="Z39" s="145" t="s">
        <v>45</v>
      </c>
      <c r="AA39" s="145"/>
      <c r="AB39" s="145"/>
      <c r="AC39" s="145"/>
      <c r="AD39" s="145"/>
      <c r="AE39" s="145"/>
      <c r="AF39" s="145"/>
      <c r="AG39" s="144"/>
    </row>
    <row r="40" spans="2:33" s="119" customFormat="1" ht="16">
      <c r="B40" s="48"/>
      <c r="D40" s="48"/>
      <c r="E40" s="147" t="s">
        <v>29</v>
      </c>
      <c r="F40" s="147" t="s">
        <v>46</v>
      </c>
      <c r="G40" s="141" t="s">
        <v>40</v>
      </c>
      <c r="H40" s="147" t="s">
        <v>29</v>
      </c>
      <c r="I40" s="147" t="s">
        <v>46</v>
      </c>
      <c r="J40" s="141" t="s">
        <v>40</v>
      </c>
      <c r="K40" s="147" t="s">
        <v>29</v>
      </c>
      <c r="L40" s="147" t="s">
        <v>46</v>
      </c>
      <c r="M40" s="141" t="s">
        <v>40</v>
      </c>
      <c r="N40" s="147" t="s">
        <v>29</v>
      </c>
      <c r="O40" s="147" t="s">
        <v>46</v>
      </c>
      <c r="P40" s="141" t="s">
        <v>40</v>
      </c>
      <c r="Q40" s="147" t="s">
        <v>29</v>
      </c>
      <c r="R40" s="147" t="s">
        <v>46</v>
      </c>
      <c r="S40" s="141" t="s">
        <v>40</v>
      </c>
      <c r="T40" s="147" t="s">
        <v>29</v>
      </c>
      <c r="U40" s="147" t="s">
        <v>46</v>
      </c>
      <c r="V40" s="141" t="s">
        <v>40</v>
      </c>
      <c r="W40" s="147" t="s">
        <v>29</v>
      </c>
      <c r="X40" s="147" t="s">
        <v>46</v>
      </c>
      <c r="Y40" s="141" t="s">
        <v>40</v>
      </c>
      <c r="Z40" s="147" t="s">
        <v>47</v>
      </c>
      <c r="AA40" s="48"/>
      <c r="AB40" s="147" t="s">
        <v>53</v>
      </c>
      <c r="AC40" s="48"/>
      <c r="AD40" s="147" t="s">
        <v>202</v>
      </c>
      <c r="AE40" s="48"/>
      <c r="AF40" s="147" t="s">
        <v>52</v>
      </c>
      <c r="AG40" s="48"/>
    </row>
    <row r="41" spans="2:33" s="119" customFormat="1" ht="13" outlineLevel="1">
      <c r="B41" s="157" t="s">
        <v>164</v>
      </c>
      <c r="N41" s="158"/>
      <c r="Q41" s="158"/>
    </row>
    <row r="42" spans="2:33" s="119" customFormat="1" outlineLevel="1">
      <c r="B42" s="48" t="s">
        <v>165</v>
      </c>
      <c r="C42" s="159"/>
      <c r="D42" s="159"/>
      <c r="E42" s="47">
        <f>E25</f>
        <v>29804</v>
      </c>
      <c r="F42" s="236">
        <f>E42/E$7</f>
        <v>5.7444081451713938E-2</v>
      </c>
      <c r="G42" s="47"/>
      <c r="H42" s="47">
        <f t="shared" ref="H42:X42" si="8">H25</f>
        <v>13478</v>
      </c>
      <c r="I42" s="236">
        <f>H42/H$7</f>
        <v>2.2455810636770015E-2</v>
      </c>
      <c r="J42" s="47"/>
      <c r="K42" s="47">
        <f t="shared" si="8"/>
        <v>29307</v>
      </c>
      <c r="L42" s="236">
        <f>K42/K$7</f>
        <v>3.678262768555729E-2</v>
      </c>
      <c r="M42" s="47"/>
      <c r="N42" s="47">
        <f t="shared" si="8"/>
        <v>1711</v>
      </c>
      <c r="O42" s="236">
        <f>N42/N$7</f>
        <v>6.8988597325935841E-3</v>
      </c>
      <c r="P42" s="47"/>
      <c r="Q42" s="47">
        <f t="shared" si="8"/>
        <v>-1891</v>
      </c>
      <c r="R42" s="236">
        <f>Q42/Q$7</f>
        <v>-5.9916098451243318E-3</v>
      </c>
      <c r="S42" s="47">
        <f t="shared" si="8"/>
        <v>0</v>
      </c>
      <c r="T42" s="47">
        <f t="shared" si="8"/>
        <v>0</v>
      </c>
      <c r="U42" s="47">
        <f t="shared" si="8"/>
        <v>0</v>
      </c>
      <c r="V42" s="47">
        <f t="shared" si="8"/>
        <v>0</v>
      </c>
      <c r="W42" s="47">
        <f t="shared" si="8"/>
        <v>0</v>
      </c>
      <c r="X42" s="47">
        <f t="shared" si="8"/>
        <v>0</v>
      </c>
      <c r="Y42" s="159"/>
      <c r="Z42" s="236">
        <f>IFERROR((H42/E42-1),"na")</f>
        <v>-0.54777882163467995</v>
      </c>
      <c r="AB42" s="236">
        <f>IFERROR((K42/H42-1),"na")</f>
        <v>1.1744324083691944</v>
      </c>
      <c r="AD42" s="236">
        <f>IFERROR((Q42/N42-1),"na")</f>
        <v>-2.1052016364699009</v>
      </c>
      <c r="AF42" s="137"/>
    </row>
    <row r="43" spans="2:33" s="119" customFormat="1" outlineLevel="1">
      <c r="B43" s="117" t="s">
        <v>166</v>
      </c>
      <c r="C43" s="117"/>
      <c r="D43" s="117"/>
      <c r="M43" s="65"/>
      <c r="N43" s="65"/>
      <c r="O43" s="65"/>
      <c r="P43" s="65"/>
      <c r="Q43" s="65"/>
      <c r="Y43" s="117"/>
      <c r="Z43" s="117"/>
      <c r="AB43" s="22"/>
      <c r="AD43" s="22"/>
      <c r="AF43" s="137"/>
    </row>
    <row r="44" spans="2:33" s="119" customFormat="1" hidden="1" outlineLevel="1">
      <c r="B44" s="117"/>
      <c r="C44" s="117" t="s">
        <v>167</v>
      </c>
      <c r="D44" s="117"/>
      <c r="E44" s="65"/>
      <c r="F44" s="236"/>
      <c r="H44" s="65"/>
      <c r="I44" s="236"/>
      <c r="K44" s="65"/>
      <c r="L44" s="236"/>
      <c r="M44" s="65"/>
      <c r="N44" s="65"/>
      <c r="O44" s="236"/>
      <c r="P44" s="65"/>
      <c r="Q44" s="65"/>
      <c r="R44" s="236"/>
      <c r="T44" s="120"/>
      <c r="V44" s="120"/>
      <c r="X44" s="120"/>
      <c r="Y44" s="117"/>
      <c r="Z44" s="236"/>
      <c r="AB44" s="236"/>
      <c r="AD44" s="236"/>
      <c r="AF44" s="137"/>
    </row>
    <row r="45" spans="2:33" s="119" customFormat="1" outlineLevel="1">
      <c r="B45" s="117"/>
      <c r="C45" s="121" t="s">
        <v>168</v>
      </c>
      <c r="D45" s="117"/>
      <c r="E45" s="65" t="e">
        <f>#REF!</f>
        <v>#REF!</v>
      </c>
      <c r="F45" s="236" t="e">
        <f>E45/E$7</f>
        <v>#REF!</v>
      </c>
      <c r="G45" s="65"/>
      <c r="H45" s="65" t="e">
        <f>#REF!</f>
        <v>#REF!</v>
      </c>
      <c r="I45" s="236" t="e">
        <f>H45/H$7</f>
        <v>#REF!</v>
      </c>
      <c r="J45" s="65"/>
      <c r="K45" s="65" t="e">
        <f>#REF!</f>
        <v>#REF!</v>
      </c>
      <c r="L45" s="236" t="e">
        <f>K45/K$7</f>
        <v>#REF!</v>
      </c>
      <c r="M45" s="65"/>
      <c r="N45" s="65" t="e">
        <f>#REF!</f>
        <v>#REF!</v>
      </c>
      <c r="O45" s="236" t="e">
        <f>N45/N$7</f>
        <v>#REF!</v>
      </c>
      <c r="P45" s="65"/>
      <c r="Q45" s="65" t="e">
        <f>#REF!</f>
        <v>#REF!</v>
      </c>
      <c r="R45" s="236" t="e">
        <f>Q45/Q$7</f>
        <v>#REF!</v>
      </c>
      <c r="S45" s="65" t="e">
        <f>#REF!</f>
        <v>#REF!</v>
      </c>
      <c r="T45" s="65" t="e">
        <f>#REF!</f>
        <v>#REF!</v>
      </c>
      <c r="U45" s="65" t="e">
        <f>#REF!</f>
        <v>#REF!</v>
      </c>
      <c r="V45" s="65" t="e">
        <f>#REF!</f>
        <v>#REF!</v>
      </c>
      <c r="W45" s="65" t="e">
        <f>#REF!</f>
        <v>#REF!</v>
      </c>
      <c r="X45" s="65" t="e">
        <f>#REF!</f>
        <v>#REF!</v>
      </c>
      <c r="Y45" s="65"/>
      <c r="Z45" s="236" t="str">
        <f>IFERROR((H45/E45-1),"na")</f>
        <v>na</v>
      </c>
      <c r="AB45" s="236" t="str">
        <f>IFERROR((K45/H45-1),"na")</f>
        <v>na</v>
      </c>
      <c r="AD45" s="236" t="str">
        <f>IFERROR((Q45/N45-1),"na")</f>
        <v>na</v>
      </c>
      <c r="AE45" s="65" t="e">
        <f>#REF!</f>
        <v>#REF!</v>
      </c>
      <c r="AF45" s="65" t="e">
        <f>#REF!</f>
        <v>#REF!</v>
      </c>
      <c r="AG45" s="65" t="e">
        <f>#REF!</f>
        <v>#REF!</v>
      </c>
    </row>
    <row r="46" spans="2:33" s="119" customFormat="1" outlineLevel="1">
      <c r="B46" s="159" t="s">
        <v>169</v>
      </c>
      <c r="C46" s="159"/>
      <c r="D46" s="159"/>
      <c r="E46" s="47" t="e">
        <f>SUM(E42:E45)</f>
        <v>#REF!</v>
      </c>
      <c r="F46" s="236" t="e">
        <f>E46/E$7</f>
        <v>#REF!</v>
      </c>
      <c r="G46" s="48"/>
      <c r="H46" s="47" t="e">
        <f>SUM(H42:H45)</f>
        <v>#REF!</v>
      </c>
      <c r="I46" s="236" t="e">
        <f>H46/H$7</f>
        <v>#REF!</v>
      </c>
      <c r="J46" s="48"/>
      <c r="K46" s="47" t="e">
        <f>SUM(K42:K45)</f>
        <v>#REF!</v>
      </c>
      <c r="L46" s="236" t="e">
        <f>K46/K$7</f>
        <v>#REF!</v>
      </c>
      <c r="M46" s="48"/>
      <c r="N46" s="47" t="e">
        <f>SUM(N42:N45)</f>
        <v>#REF!</v>
      </c>
      <c r="O46" s="236" t="e">
        <f>N46/N$7</f>
        <v>#REF!</v>
      </c>
      <c r="P46" s="48"/>
      <c r="Q46" s="47" t="e">
        <f>SUM(Q42:Q45)</f>
        <v>#REF!</v>
      </c>
      <c r="R46" s="236" t="e">
        <f>Q46/Q$7</f>
        <v>#REF!</v>
      </c>
      <c r="S46" s="48"/>
      <c r="T46" s="118"/>
      <c r="U46" s="48"/>
      <c r="V46" s="118"/>
      <c r="W46" s="48"/>
      <c r="X46" s="118"/>
      <c r="Y46" s="159"/>
      <c r="Z46" s="236" t="str">
        <f>IFERROR((H46/E46-1),"na")</f>
        <v>na</v>
      </c>
      <c r="AB46" s="236" t="str">
        <f>IFERROR((K46/H46-1),"na")</f>
        <v>na</v>
      </c>
      <c r="AD46" s="236" t="str">
        <f>IFERROR((Q46/N46-1),"na")</f>
        <v>na</v>
      </c>
      <c r="AF46" s="137"/>
    </row>
    <row r="47" spans="2:33" s="119" customFormat="1" outlineLevel="1">
      <c r="B47" s="117"/>
      <c r="C47" s="117"/>
      <c r="D47" s="117"/>
      <c r="Y47" s="117"/>
      <c r="Z47" s="117"/>
      <c r="AD47" s="22"/>
      <c r="AF47" s="137"/>
    </row>
    <row r="48" spans="2:33" s="119" customFormat="1" ht="13" outlineLevel="1">
      <c r="B48" s="157" t="s">
        <v>173</v>
      </c>
      <c r="N48" s="158"/>
      <c r="Q48" s="158"/>
    </row>
    <row r="49" spans="2:32" s="119" customFormat="1" outlineLevel="1">
      <c r="B49" s="117" t="s">
        <v>185</v>
      </c>
      <c r="C49" s="121"/>
      <c r="D49" s="117"/>
      <c r="E49" s="65">
        <f>E23</f>
        <v>30545</v>
      </c>
      <c r="F49" s="148">
        <f>E49/E$7</f>
        <v>5.8872281168386865E-2</v>
      </c>
      <c r="G49" s="65"/>
      <c r="H49" s="65">
        <f>H23</f>
        <v>10581</v>
      </c>
      <c r="I49" s="148">
        <f>H49/H$7</f>
        <v>1.7629094253425102E-2</v>
      </c>
      <c r="J49" s="65"/>
      <c r="K49" s="65">
        <f>K23</f>
        <v>27358</v>
      </c>
      <c r="L49" s="148">
        <f>K49/K$7</f>
        <v>3.4336476890213137E-2</v>
      </c>
      <c r="M49" s="65"/>
      <c r="N49" s="65">
        <f>N23</f>
        <v>-522</v>
      </c>
      <c r="O49" s="148">
        <f>N49/N$7</f>
        <v>-2.1047368675709238E-3</v>
      </c>
      <c r="P49" s="65"/>
      <c r="Q49" s="65">
        <f>Q23</f>
        <v>-4445</v>
      </c>
      <c r="R49" s="148">
        <f>Q49/Q$7</f>
        <v>-1.4083926896656612E-2</v>
      </c>
      <c r="T49" s="120"/>
      <c r="V49" s="120"/>
      <c r="X49" s="120"/>
      <c r="Y49" s="117"/>
      <c r="Z49" s="148">
        <f>IFERROR((H49/E49-1),"na")</f>
        <v>-0.65359305942052703</v>
      </c>
      <c r="AB49" s="148">
        <f>IFERROR((K49/H49-1),"na")</f>
        <v>1.5855779226916171</v>
      </c>
      <c r="AD49" s="148">
        <f>IFERROR((Q49/N49-1),"na")</f>
        <v>7.5153256704980844</v>
      </c>
      <c r="AF49" s="137"/>
    </row>
    <row r="50" spans="2:32" s="119" customFormat="1" outlineLevel="1">
      <c r="B50" s="117" t="s">
        <v>166</v>
      </c>
      <c r="C50" s="121"/>
      <c r="D50" s="117"/>
      <c r="E50" s="123"/>
      <c r="H50" s="123"/>
      <c r="K50" s="123"/>
      <c r="N50" s="123"/>
      <c r="O50" s="148"/>
      <c r="Q50" s="123"/>
      <c r="T50" s="120"/>
      <c r="X50" s="120"/>
      <c r="Y50" s="117"/>
      <c r="Z50" s="117"/>
      <c r="AD50" s="137"/>
      <c r="AF50" s="137"/>
    </row>
    <row r="51" spans="2:32" s="119" customFormat="1" outlineLevel="1">
      <c r="B51" s="117"/>
      <c r="C51" s="121" t="s">
        <v>170</v>
      </c>
      <c r="D51" s="117"/>
      <c r="E51" s="65">
        <f>E21</f>
        <v>113</v>
      </c>
      <c r="F51" s="148">
        <f>E51/E$7</f>
        <v>2.177956383050488E-4</v>
      </c>
      <c r="G51" s="65"/>
      <c r="H51" s="65">
        <f t="shared" ref="H51:X51" si="9">H21</f>
        <v>-1375</v>
      </c>
      <c r="I51" s="148">
        <f>H51/H$7</f>
        <v>-2.2908992154294979E-3</v>
      </c>
      <c r="J51" s="65"/>
      <c r="K51" s="65">
        <f t="shared" si="9"/>
        <v>-2305</v>
      </c>
      <c r="L51" s="148">
        <f>K51/K$7</f>
        <v>-2.8929592525747966E-3</v>
      </c>
      <c r="M51" s="65"/>
      <c r="N51" s="65">
        <f t="shared" si="9"/>
        <v>-1161</v>
      </c>
      <c r="O51" s="148">
        <f>N51/N$7</f>
        <v>-4.6812251020111927E-3</v>
      </c>
      <c r="P51" s="65"/>
      <c r="Q51" s="65">
        <f t="shared" si="9"/>
        <v>-598</v>
      </c>
      <c r="R51" s="148">
        <f>Q51/Q$7</f>
        <v>-1.894755519505209E-3</v>
      </c>
      <c r="S51" s="65">
        <f t="shared" si="9"/>
        <v>0</v>
      </c>
      <c r="T51" s="65">
        <f t="shared" si="9"/>
        <v>0</v>
      </c>
      <c r="U51" s="65">
        <f t="shared" si="9"/>
        <v>0</v>
      </c>
      <c r="V51" s="65">
        <f t="shared" si="9"/>
        <v>0</v>
      </c>
      <c r="W51" s="65">
        <f t="shared" si="9"/>
        <v>0</v>
      </c>
      <c r="X51" s="65">
        <f t="shared" si="9"/>
        <v>0</v>
      </c>
      <c r="Y51" s="117"/>
      <c r="Z51" s="148">
        <f>IFERROR((H51/E51-1),"na")</f>
        <v>-13.168141592920353</v>
      </c>
      <c r="AB51" s="148">
        <f>IFERROR((K51/H51-1),"na")</f>
        <v>0.67636363636363628</v>
      </c>
      <c r="AD51" s="148">
        <f>IFERROR((Q51/N51-1),"na")</f>
        <v>-0.4849267872523686</v>
      </c>
      <c r="AF51" s="137"/>
    </row>
    <row r="52" spans="2:32" s="119" customFormat="1" outlineLevel="1">
      <c r="B52" s="159" t="s">
        <v>174</v>
      </c>
      <c r="C52" s="122"/>
      <c r="D52" s="159"/>
      <c r="E52" s="47">
        <f>E49-E51</f>
        <v>30432</v>
      </c>
      <c r="F52" s="148">
        <f>E52/E$7</f>
        <v>5.8654485530081818E-2</v>
      </c>
      <c r="G52" s="48"/>
      <c r="H52" s="47">
        <f>H49-H51</f>
        <v>11956</v>
      </c>
      <c r="I52" s="148">
        <f>H52/H$7</f>
        <v>1.9919993468854601E-2</v>
      </c>
      <c r="J52" s="48"/>
      <c r="K52" s="47">
        <f>K49-K51</f>
        <v>29663</v>
      </c>
      <c r="L52" s="148">
        <f>K52/K$7</f>
        <v>3.7229436142787932E-2</v>
      </c>
      <c r="M52" s="48"/>
      <c r="N52" s="47">
        <f>N49-N51</f>
        <v>639</v>
      </c>
      <c r="O52" s="148">
        <f>N52/N$7</f>
        <v>2.5764882344402689E-3</v>
      </c>
      <c r="P52" s="48"/>
      <c r="Q52" s="47">
        <f>Q49-Q51</f>
        <v>-3847</v>
      </c>
      <c r="R52" s="148">
        <f>Q52/Q$7</f>
        <v>-1.2189171377151403E-2</v>
      </c>
      <c r="S52" s="48"/>
      <c r="T52" s="118"/>
      <c r="U52" s="48"/>
      <c r="V52" s="118"/>
      <c r="W52" s="48"/>
      <c r="X52" s="118"/>
      <c r="Y52" s="159"/>
      <c r="Z52" s="148">
        <f>IFERROR((H52/E52-1),"na")</f>
        <v>-0.60712407991587802</v>
      </c>
      <c r="AB52" s="148">
        <f>IFERROR((K52/H52-1),"na")</f>
        <v>1.4810137169621949</v>
      </c>
      <c r="AD52" s="148">
        <f>IFERROR((Q52/N52-1),"na")</f>
        <v>-7.0203442879499214</v>
      </c>
      <c r="AF52" s="137"/>
    </row>
    <row r="53" spans="2:32" s="119" customFormat="1" ht="13" outlineLevel="1">
      <c r="E53" s="150"/>
      <c r="F53" s="137"/>
      <c r="H53" s="150"/>
      <c r="I53" s="137"/>
      <c r="K53" s="150"/>
      <c r="L53" s="148"/>
      <c r="M53" s="65"/>
      <c r="N53" s="150"/>
      <c r="O53" s="137"/>
      <c r="Q53" s="150"/>
      <c r="R53" s="137"/>
      <c r="T53" s="160"/>
      <c r="U53" s="137"/>
      <c r="W53" s="161"/>
      <c r="X53" s="137"/>
      <c r="Z53" s="137"/>
      <c r="AB53" s="137"/>
      <c r="AD53" s="137"/>
      <c r="AF53" s="137"/>
    </row>
    <row r="54" spans="2:32" s="119" customFormat="1" ht="13" outlineLevel="1">
      <c r="B54" s="46" t="s">
        <v>201</v>
      </c>
      <c r="C54" s="48"/>
      <c r="E54" s="65" t="e">
        <f>#REF!</f>
        <v>#REF!</v>
      </c>
      <c r="F54" s="148" t="e">
        <f>E54/E$7</f>
        <v>#REF!</v>
      </c>
      <c r="G54" s="65"/>
      <c r="H54" s="65" t="e">
        <f>#REF!</f>
        <v>#REF!</v>
      </c>
      <c r="I54" s="148" t="e">
        <f>H54/H$7</f>
        <v>#REF!</v>
      </c>
      <c r="J54" s="65"/>
      <c r="K54" s="65" t="e">
        <f>#REF!</f>
        <v>#REF!</v>
      </c>
      <c r="L54" s="148" t="e">
        <f>K54/K$7</f>
        <v>#REF!</v>
      </c>
      <c r="M54" s="65"/>
      <c r="N54" s="65" t="e">
        <f>#REF!</f>
        <v>#REF!</v>
      </c>
      <c r="O54" s="148" t="e">
        <f>N54/N$7</f>
        <v>#REF!</v>
      </c>
      <c r="P54" s="65"/>
      <c r="Q54" s="65" t="e">
        <f>#REF!</f>
        <v>#REF!</v>
      </c>
      <c r="R54" s="148" t="e">
        <f>Q54/Q$7</f>
        <v>#REF!</v>
      </c>
      <c r="S54" s="65"/>
      <c r="T54" s="65" t="e">
        <f>#REF!</f>
        <v>#REF!</v>
      </c>
      <c r="U54" s="65" t="e">
        <f>#REF!</f>
        <v>#REF!</v>
      </c>
      <c r="V54" s="65" t="e">
        <f>#REF!</f>
        <v>#REF!</v>
      </c>
      <c r="W54" s="65" t="e">
        <f>#REF!</f>
        <v>#REF!</v>
      </c>
      <c r="X54" s="65" t="e">
        <f>#REF!</f>
        <v>#REF!</v>
      </c>
      <c r="Y54" s="48"/>
      <c r="Z54" s="148" t="str">
        <f>IFERROR((H54/E54-1),"na")</f>
        <v>na</v>
      </c>
      <c r="AB54" s="148" t="str">
        <f>IFERROR((K54/H54-1),"na")</f>
        <v>na</v>
      </c>
      <c r="AD54" s="148" t="str">
        <f>IFERROR((Q54/N54-1),"na")</f>
        <v>na</v>
      </c>
      <c r="AE54" s="48"/>
      <c r="AF54" s="152"/>
    </row>
    <row r="55" spans="2:32" s="119" customFormat="1" outlineLevel="1">
      <c r="B55" s="159" t="s">
        <v>204</v>
      </c>
      <c r="D55" s="162"/>
      <c r="E55" s="47" t="e">
        <f>SUM(E52:E54)</f>
        <v>#REF!</v>
      </c>
      <c r="F55" s="148" t="e">
        <f>E55/E$7</f>
        <v>#REF!</v>
      </c>
      <c r="G55" s="162"/>
      <c r="H55" s="47" t="e">
        <f>SUM(H52:H54)</f>
        <v>#REF!</v>
      </c>
      <c r="I55" s="148" t="e">
        <f>H55/H$7</f>
        <v>#REF!</v>
      </c>
      <c r="K55" s="47" t="e">
        <f>SUM(K52:K54)</f>
        <v>#REF!</v>
      </c>
      <c r="L55" s="148" t="e">
        <f>K55/K$7</f>
        <v>#REF!</v>
      </c>
      <c r="N55" s="47" t="e">
        <f>SUM(N52:N54)</f>
        <v>#REF!</v>
      </c>
      <c r="O55" s="148" t="e">
        <f>N55/N$7</f>
        <v>#REF!</v>
      </c>
      <c r="Q55" s="47" t="e">
        <f>SUM(Q52:Q54)</f>
        <v>#REF!</v>
      </c>
      <c r="R55" s="148" t="e">
        <f>Q55/Q$7</f>
        <v>#REF!</v>
      </c>
      <c r="T55" s="154"/>
      <c r="U55" s="137"/>
      <c r="W55" s="154"/>
      <c r="X55" s="137"/>
      <c r="Z55" s="148" t="str">
        <f>IFERROR((H55/E55-1),"na")</f>
        <v>na</v>
      </c>
      <c r="AB55" s="148" t="str">
        <f>IFERROR((K55/H55-1),"na")</f>
        <v>na</v>
      </c>
      <c r="AD55" s="148" t="str">
        <f>IFERROR((Q55/N55-1),"na")</f>
        <v>na</v>
      </c>
      <c r="AF55" s="137"/>
    </row>
    <row r="56" spans="2:32" s="119" customFormat="1" outlineLevel="1">
      <c r="B56" s="117" t="s">
        <v>166</v>
      </c>
      <c r="D56" s="162"/>
      <c r="E56" s="47"/>
      <c r="F56" s="148"/>
      <c r="G56" s="162"/>
      <c r="H56" s="47"/>
      <c r="I56" s="148"/>
      <c r="K56" s="47"/>
      <c r="L56" s="148"/>
      <c r="N56" s="47"/>
      <c r="O56" s="148"/>
      <c r="Q56" s="47"/>
      <c r="R56" s="148"/>
      <c r="T56" s="154"/>
      <c r="U56" s="137"/>
      <c r="W56" s="154"/>
      <c r="X56" s="137"/>
      <c r="Z56" s="148"/>
      <c r="AB56" s="148"/>
      <c r="AD56" s="148"/>
      <c r="AF56" s="137"/>
    </row>
    <row r="57" spans="2:32" s="119" customFormat="1" outlineLevel="1">
      <c r="C57" s="121" t="s">
        <v>168</v>
      </c>
      <c r="D57" s="117"/>
      <c r="E57" s="65" t="e">
        <f>#REF!</f>
        <v>#REF!</v>
      </c>
      <c r="F57" s="148" t="e">
        <f>E57/E$7</f>
        <v>#REF!</v>
      </c>
      <c r="G57" s="162"/>
      <c r="H57" s="65" t="e">
        <f>#REF!</f>
        <v>#REF!</v>
      </c>
      <c r="I57" s="148" t="e">
        <f>H57/H$7</f>
        <v>#REF!</v>
      </c>
      <c r="J57" s="162"/>
      <c r="K57" s="65" t="e">
        <f>#REF!</f>
        <v>#REF!</v>
      </c>
      <c r="L57" s="148" t="e">
        <f>K57/K$7</f>
        <v>#REF!</v>
      </c>
      <c r="M57" s="162"/>
      <c r="N57" s="65" t="e">
        <f>#REF!</f>
        <v>#REF!</v>
      </c>
      <c r="O57" s="148" t="e">
        <f>N57/N$7</f>
        <v>#REF!</v>
      </c>
      <c r="P57" s="162"/>
      <c r="Q57" s="65" t="e">
        <f>#REF!</f>
        <v>#REF!</v>
      </c>
      <c r="R57" s="148" t="e">
        <f>Q57/Q$7</f>
        <v>#REF!</v>
      </c>
      <c r="S57" s="162"/>
      <c r="T57" s="150"/>
      <c r="U57" s="137"/>
      <c r="W57" s="150"/>
      <c r="X57" s="137"/>
      <c r="Z57" s="148" t="str">
        <f>IFERROR((H57/E57-1),"na")</f>
        <v>na</v>
      </c>
      <c r="AB57" s="148" t="str">
        <f>IFERROR((K57/H57-1),"na")</f>
        <v>na</v>
      </c>
      <c r="AD57" s="148" t="str">
        <f>IFERROR((Q57/N57-1),"na")</f>
        <v>na</v>
      </c>
      <c r="AF57" s="137"/>
    </row>
    <row r="58" spans="2:32" s="119" customFormat="1" outlineLevel="1">
      <c r="B58" s="159" t="s">
        <v>205</v>
      </c>
      <c r="D58" s="162"/>
      <c r="E58" s="47" t="e">
        <f>SUM(E55:E57)</f>
        <v>#REF!</v>
      </c>
      <c r="F58" s="148" t="e">
        <f>E58/E$7</f>
        <v>#REF!</v>
      </c>
      <c r="G58" s="162"/>
      <c r="H58" s="47" t="e">
        <f>SUM(H55:H57)</f>
        <v>#REF!</v>
      </c>
      <c r="I58" s="148" t="e">
        <f>H58/H$7</f>
        <v>#REF!</v>
      </c>
      <c r="K58" s="47" t="e">
        <f>SUM(K55:K57)</f>
        <v>#REF!</v>
      </c>
      <c r="L58" s="148" t="e">
        <f>K58/K$7</f>
        <v>#REF!</v>
      </c>
      <c r="N58" s="47" t="e">
        <f>SUM(N55:N57)</f>
        <v>#REF!</v>
      </c>
      <c r="O58" s="148" t="e">
        <f>N58/N$7</f>
        <v>#REF!</v>
      </c>
      <c r="Q58" s="47" t="e">
        <f>SUM(Q55:Q57)</f>
        <v>#REF!</v>
      </c>
      <c r="R58" s="148" t="e">
        <f>Q58/Q$7</f>
        <v>#REF!</v>
      </c>
      <c r="T58" s="150"/>
      <c r="U58" s="137"/>
      <c r="W58" s="150"/>
      <c r="X58" s="137"/>
      <c r="Z58" s="148" t="str">
        <f>IFERROR((H58/E58-1),"na")</f>
        <v>na</v>
      </c>
      <c r="AB58" s="148" t="str">
        <f>IFERROR((K58/H58-1),"na")</f>
        <v>na</v>
      </c>
      <c r="AD58" s="148" t="str">
        <f>IFERROR((Q58/N58-1),"na")</f>
        <v>na</v>
      </c>
      <c r="AF58" s="137"/>
    </row>
    <row r="59" spans="2:32" s="119" customFormat="1" ht="12.5" outlineLevel="1">
      <c r="D59" s="162"/>
      <c r="E59" s="163"/>
      <c r="F59" s="138"/>
      <c r="G59" s="162"/>
      <c r="H59" s="163"/>
      <c r="I59" s="138"/>
      <c r="K59" s="150"/>
      <c r="L59" s="137"/>
      <c r="N59" s="150"/>
      <c r="O59" s="137"/>
      <c r="Q59" s="150"/>
      <c r="R59" s="137"/>
      <c r="T59" s="150"/>
      <c r="U59" s="137"/>
      <c r="W59" s="150"/>
      <c r="X59" s="137"/>
      <c r="Z59" s="137"/>
      <c r="AB59" s="137"/>
      <c r="AD59" s="137"/>
      <c r="AF59" s="137"/>
    </row>
    <row r="60" spans="2:32" s="119" customFormat="1" ht="12.5">
      <c r="D60" s="162"/>
      <c r="E60" s="163"/>
      <c r="F60" s="138"/>
      <c r="G60" s="162"/>
      <c r="H60" s="163"/>
      <c r="I60" s="138"/>
      <c r="K60" s="151"/>
      <c r="L60" s="137"/>
      <c r="N60" s="151"/>
      <c r="O60" s="137"/>
      <c r="Q60" s="151"/>
      <c r="R60" s="137"/>
      <c r="T60" s="151"/>
      <c r="U60" s="137"/>
      <c r="W60" s="151"/>
      <c r="X60" s="137"/>
      <c r="Z60" s="137"/>
      <c r="AB60" s="137"/>
      <c r="AD60" s="137"/>
      <c r="AF60" s="137"/>
    </row>
    <row r="61" spans="2:32" s="48" customFormat="1" ht="13">
      <c r="D61" s="164"/>
      <c r="E61" s="165"/>
      <c r="F61" s="166"/>
      <c r="G61" s="164"/>
      <c r="H61" s="165"/>
      <c r="I61" s="166"/>
      <c r="K61" s="149"/>
      <c r="L61" s="152"/>
      <c r="N61" s="149"/>
      <c r="O61" s="152"/>
      <c r="Q61" s="149"/>
      <c r="R61" s="152"/>
      <c r="T61" s="149"/>
      <c r="U61" s="152"/>
      <c r="W61" s="149"/>
      <c r="X61" s="152"/>
      <c r="Z61" s="152"/>
      <c r="AB61" s="152"/>
      <c r="AD61" s="152"/>
      <c r="AF61" s="152"/>
    </row>
    <row r="62" spans="2:32" s="119" customFormat="1" ht="12.5">
      <c r="D62" s="162"/>
      <c r="E62" s="163"/>
      <c r="F62" s="138"/>
      <c r="G62" s="162"/>
      <c r="H62" s="163"/>
      <c r="I62" s="138"/>
      <c r="K62" s="154"/>
      <c r="L62" s="137"/>
      <c r="N62" s="154"/>
      <c r="O62" s="137"/>
      <c r="Q62" s="154"/>
      <c r="R62" s="137"/>
      <c r="T62" s="154"/>
      <c r="U62" s="137"/>
      <c r="W62" s="154"/>
      <c r="X62" s="137"/>
      <c r="AD62" s="137"/>
      <c r="AF62" s="137"/>
    </row>
    <row r="63" spans="2:32" s="119" customFormat="1" ht="12.5">
      <c r="D63" s="162"/>
      <c r="E63" s="163"/>
      <c r="F63" s="138"/>
      <c r="G63" s="162"/>
      <c r="H63" s="163"/>
      <c r="I63" s="138"/>
      <c r="K63" s="150"/>
      <c r="L63" s="137"/>
      <c r="N63" s="150"/>
      <c r="O63" s="137"/>
      <c r="Q63" s="150"/>
      <c r="R63" s="137"/>
      <c r="T63" s="150"/>
      <c r="U63" s="137"/>
      <c r="W63" s="150"/>
      <c r="X63" s="137"/>
      <c r="Z63" s="137"/>
      <c r="AB63" s="137"/>
      <c r="AD63" s="137"/>
      <c r="AF63" s="137"/>
    </row>
    <row r="64" spans="2:32" s="119" customFormat="1" ht="12.5">
      <c r="D64" s="162"/>
      <c r="E64" s="163"/>
      <c r="F64" s="138"/>
      <c r="G64" s="162"/>
      <c r="H64" s="163"/>
      <c r="I64" s="138"/>
      <c r="K64" s="150"/>
      <c r="L64" s="137"/>
      <c r="N64" s="150"/>
      <c r="O64" s="137"/>
      <c r="Q64" s="150"/>
      <c r="R64" s="137"/>
      <c r="T64" s="150"/>
      <c r="U64" s="137"/>
      <c r="W64" s="150"/>
      <c r="X64" s="137"/>
      <c r="Z64" s="137"/>
      <c r="AB64" s="137"/>
      <c r="AD64" s="137"/>
      <c r="AF64" s="137"/>
    </row>
    <row r="65" spans="3:32" s="119" customFormat="1" ht="12.5">
      <c r="D65" s="162"/>
      <c r="E65" s="163"/>
      <c r="F65" s="138"/>
      <c r="G65" s="162"/>
      <c r="H65" s="163"/>
      <c r="I65" s="138"/>
      <c r="K65" s="150"/>
      <c r="L65" s="137"/>
      <c r="N65" s="150"/>
      <c r="O65" s="137"/>
      <c r="Q65" s="150"/>
      <c r="R65" s="137"/>
      <c r="T65" s="150"/>
      <c r="U65" s="137"/>
      <c r="W65" s="150"/>
      <c r="X65" s="137"/>
      <c r="Z65" s="137"/>
      <c r="AB65" s="137"/>
      <c r="AD65" s="137"/>
      <c r="AF65" s="137"/>
    </row>
    <row r="66" spans="3:32" s="119" customFormat="1" ht="12.5">
      <c r="D66" s="162"/>
      <c r="E66" s="163"/>
      <c r="F66" s="138"/>
      <c r="G66" s="162"/>
      <c r="H66" s="163"/>
      <c r="I66" s="138"/>
      <c r="K66" s="151"/>
      <c r="L66" s="137"/>
      <c r="N66" s="151"/>
      <c r="O66" s="137"/>
      <c r="Q66" s="151"/>
      <c r="R66" s="137"/>
      <c r="T66" s="151"/>
      <c r="U66" s="137"/>
      <c r="W66" s="151"/>
      <c r="X66" s="137"/>
      <c r="Z66" s="137"/>
      <c r="AB66" s="137"/>
      <c r="AD66" s="137"/>
      <c r="AF66" s="137"/>
    </row>
    <row r="67" spans="3:32" s="48" customFormat="1" ht="13">
      <c r="D67" s="164"/>
      <c r="E67" s="165"/>
      <c r="F67" s="166"/>
      <c r="G67" s="164"/>
      <c r="H67" s="165"/>
      <c r="I67" s="166"/>
      <c r="K67" s="149"/>
      <c r="L67" s="152"/>
      <c r="N67" s="149"/>
      <c r="O67" s="152"/>
      <c r="Q67" s="149"/>
      <c r="R67" s="152"/>
      <c r="T67" s="149"/>
      <c r="U67" s="152"/>
      <c r="W67" s="149"/>
      <c r="X67" s="152"/>
      <c r="Z67" s="152"/>
      <c r="AB67" s="152"/>
      <c r="AD67" s="152"/>
      <c r="AF67" s="152"/>
    </row>
    <row r="68" spans="3:32" s="119" customFormat="1" ht="12.5">
      <c r="D68" s="162"/>
      <c r="E68" s="163"/>
      <c r="F68" s="163"/>
      <c r="G68" s="162"/>
      <c r="H68" s="163"/>
      <c r="I68" s="163"/>
      <c r="K68" s="154"/>
      <c r="L68" s="154"/>
      <c r="N68" s="154"/>
      <c r="O68" s="154"/>
      <c r="Q68" s="154"/>
      <c r="R68" s="154"/>
      <c r="T68" s="154"/>
      <c r="U68" s="154"/>
      <c r="W68" s="154"/>
      <c r="X68" s="154"/>
      <c r="AD68" s="137"/>
      <c r="AF68" s="137"/>
    </row>
    <row r="69" spans="3:32" s="119" customFormat="1" ht="12.5">
      <c r="D69" s="162"/>
      <c r="E69" s="163"/>
      <c r="F69" s="163"/>
      <c r="G69" s="162"/>
      <c r="H69" s="163"/>
      <c r="I69" s="163"/>
      <c r="K69" s="154"/>
      <c r="L69" s="154"/>
      <c r="N69" s="154"/>
      <c r="O69" s="154"/>
      <c r="Q69" s="154"/>
      <c r="R69" s="154"/>
      <c r="T69" s="154"/>
      <c r="U69" s="154"/>
      <c r="W69" s="154"/>
      <c r="X69" s="154"/>
      <c r="AD69" s="137"/>
      <c r="AF69" s="137"/>
    </row>
    <row r="70" spans="3:32" s="119" customFormat="1" ht="12.5">
      <c r="D70" s="162"/>
      <c r="E70" s="163"/>
      <c r="F70" s="163"/>
      <c r="G70" s="162"/>
      <c r="H70" s="163"/>
      <c r="I70" s="163"/>
      <c r="K70" s="155"/>
      <c r="L70" s="155"/>
      <c r="N70" s="155"/>
      <c r="O70" s="155"/>
      <c r="Q70" s="155"/>
      <c r="R70" s="155"/>
      <c r="T70" s="155"/>
      <c r="U70" s="155"/>
      <c r="W70" s="155"/>
      <c r="X70" s="155"/>
      <c r="Z70" s="137"/>
      <c r="AB70" s="137"/>
      <c r="AD70" s="137"/>
      <c r="AF70" s="137"/>
    </row>
    <row r="71" spans="3:32" s="119" customFormat="1" ht="12.5">
      <c r="D71" s="162"/>
      <c r="E71" s="163"/>
      <c r="F71" s="163"/>
      <c r="G71" s="162"/>
      <c r="H71" s="163"/>
      <c r="I71" s="163"/>
      <c r="K71" s="155"/>
      <c r="L71" s="155"/>
      <c r="N71" s="155"/>
      <c r="O71" s="155"/>
      <c r="Q71" s="155"/>
      <c r="R71" s="155"/>
      <c r="T71" s="155"/>
      <c r="U71" s="155"/>
      <c r="W71" s="155"/>
      <c r="X71" s="155"/>
      <c r="Z71" s="137"/>
      <c r="AB71" s="137"/>
      <c r="AD71" s="137"/>
      <c r="AF71" s="137"/>
    </row>
    <row r="72" spans="3:32" s="119" customFormat="1" ht="12.5">
      <c r="D72" s="162"/>
      <c r="E72" s="163"/>
      <c r="F72" s="163"/>
      <c r="G72" s="162"/>
      <c r="H72" s="163"/>
      <c r="I72" s="163"/>
      <c r="K72" s="155"/>
      <c r="L72" s="155"/>
      <c r="N72" s="155"/>
      <c r="O72" s="155"/>
      <c r="Q72" s="155"/>
      <c r="R72" s="155"/>
      <c r="T72" s="155"/>
      <c r="U72" s="155"/>
      <c r="W72" s="155"/>
      <c r="X72" s="155"/>
      <c r="Z72" s="137"/>
      <c r="AB72" s="137"/>
      <c r="AD72" s="137"/>
      <c r="AF72" s="137"/>
    </row>
    <row r="73" spans="3:32" s="119" customFormat="1" ht="13">
      <c r="C73" s="48"/>
      <c r="D73" s="162"/>
      <c r="E73" s="163"/>
      <c r="F73" s="163"/>
      <c r="G73" s="162"/>
      <c r="H73" s="163"/>
      <c r="I73" s="163"/>
      <c r="K73" s="154"/>
      <c r="L73" s="154"/>
      <c r="N73" s="154"/>
      <c r="O73" s="154"/>
      <c r="Q73" s="154"/>
      <c r="R73" s="154"/>
      <c r="T73" s="154"/>
      <c r="U73" s="154"/>
      <c r="W73" s="154"/>
      <c r="X73" s="154"/>
    </row>
    <row r="74" spans="3:32" s="119" customFormat="1" ht="13">
      <c r="C74" s="48"/>
      <c r="D74" s="162"/>
      <c r="E74" s="163"/>
      <c r="F74" s="163"/>
      <c r="G74" s="162"/>
      <c r="H74" s="163"/>
      <c r="I74" s="163"/>
      <c r="K74" s="150"/>
      <c r="L74" s="150"/>
      <c r="N74" s="150"/>
      <c r="O74" s="150"/>
      <c r="Q74" s="150"/>
      <c r="R74" s="150"/>
      <c r="T74" s="150"/>
      <c r="U74" s="150"/>
      <c r="W74" s="150"/>
      <c r="X74" s="150"/>
    </row>
    <row r="75" spans="3:32" s="119" customFormat="1" ht="13">
      <c r="C75" s="48"/>
      <c r="D75" s="162"/>
      <c r="E75" s="163"/>
      <c r="F75" s="163"/>
      <c r="G75" s="162"/>
      <c r="H75" s="163"/>
      <c r="I75" s="163"/>
      <c r="K75" s="150"/>
      <c r="L75" s="150"/>
      <c r="N75" s="150"/>
      <c r="O75" s="150"/>
      <c r="Q75" s="150"/>
      <c r="R75" s="150"/>
      <c r="T75" s="150"/>
      <c r="U75" s="150"/>
      <c r="W75" s="150"/>
      <c r="X75" s="150"/>
    </row>
    <row r="76" spans="3:32" s="119" customFormat="1" ht="12.5">
      <c r="D76" s="162"/>
      <c r="E76" s="162"/>
      <c r="F76" s="162"/>
      <c r="G76" s="162"/>
      <c r="H76" s="162"/>
      <c r="I76" s="162"/>
    </row>
    <row r="77" spans="3:32" s="119" customFormat="1" ht="13">
      <c r="C77" s="48"/>
      <c r="D77" s="162"/>
      <c r="E77" s="163"/>
      <c r="F77" s="163"/>
      <c r="G77" s="162"/>
      <c r="H77" s="163"/>
      <c r="I77" s="163"/>
      <c r="K77" s="150"/>
      <c r="L77" s="150"/>
      <c r="N77" s="150"/>
      <c r="O77" s="150"/>
      <c r="Q77" s="150"/>
      <c r="R77" s="150"/>
      <c r="T77" s="150"/>
      <c r="U77" s="150"/>
      <c r="W77" s="150"/>
      <c r="X77" s="150"/>
    </row>
    <row r="78" spans="3:32" s="119" customFormat="1" ht="12.5">
      <c r="D78" s="162"/>
      <c r="E78" s="162"/>
      <c r="F78" s="162"/>
      <c r="G78" s="162"/>
      <c r="H78" s="162"/>
      <c r="I78" s="162"/>
    </row>
    <row r="79" spans="3:32" s="119" customFormat="1" ht="12.5">
      <c r="D79" s="162"/>
      <c r="E79" s="162"/>
      <c r="F79" s="162"/>
      <c r="G79" s="162"/>
      <c r="H79" s="162"/>
      <c r="I79" s="162"/>
      <c r="J79" s="167"/>
      <c r="K79" s="167"/>
      <c r="L79" s="167"/>
      <c r="M79" s="167"/>
      <c r="N79" s="167"/>
      <c r="Q79" s="167"/>
      <c r="T79" s="167"/>
      <c r="W79" s="167"/>
    </row>
    <row r="80" spans="3:32" s="119" customFormat="1" ht="10.5" customHeight="1">
      <c r="D80" s="162"/>
      <c r="E80" s="162"/>
      <c r="F80" s="162"/>
      <c r="G80" s="162"/>
      <c r="H80" s="162"/>
      <c r="I80" s="162"/>
    </row>
    <row r="81" spans="2:24" s="119" customFormat="1" ht="12.5">
      <c r="D81" s="162"/>
      <c r="E81" s="162"/>
      <c r="F81" s="168"/>
      <c r="G81" s="162"/>
      <c r="H81" s="162"/>
      <c r="I81" s="168"/>
      <c r="K81" s="156"/>
      <c r="L81" s="68"/>
      <c r="N81" s="156"/>
      <c r="O81" s="68"/>
      <c r="Q81" s="156"/>
      <c r="R81" s="68"/>
      <c r="T81" s="156"/>
      <c r="U81" s="68"/>
      <c r="W81" s="156"/>
      <c r="X81" s="68"/>
    </row>
    <row r="82" spans="2:24" s="119" customFormat="1" ht="12.5">
      <c r="D82" s="162"/>
      <c r="E82" s="162"/>
      <c r="F82" s="162"/>
      <c r="G82" s="162"/>
      <c r="H82" s="162"/>
      <c r="I82" s="162"/>
      <c r="K82" s="156"/>
      <c r="L82" s="156"/>
      <c r="N82" s="156"/>
      <c r="O82" s="156"/>
      <c r="Q82" s="156"/>
      <c r="R82" s="156"/>
      <c r="T82" s="156"/>
      <c r="U82" s="156"/>
      <c r="W82" s="156"/>
      <c r="X82" s="156"/>
    </row>
    <row r="83" spans="2:24" s="119" customFormat="1" ht="13">
      <c r="B83" s="48"/>
      <c r="D83" s="162"/>
      <c r="E83" s="162"/>
      <c r="F83" s="168"/>
      <c r="G83" s="162"/>
      <c r="H83" s="162"/>
      <c r="I83" s="168"/>
      <c r="K83" s="156"/>
      <c r="L83" s="68"/>
      <c r="N83" s="156"/>
      <c r="O83" s="68"/>
      <c r="Q83" s="156"/>
      <c r="R83" s="68"/>
      <c r="T83" s="156"/>
      <c r="U83" s="68"/>
      <c r="W83" s="156"/>
      <c r="X83" s="68"/>
    </row>
    <row r="84" spans="2:24" s="119" customFormat="1" ht="13">
      <c r="B84" s="48"/>
    </row>
    <row r="85" spans="2:24" s="119" customFormat="1" ht="12.5">
      <c r="E85" s="156"/>
      <c r="F85" s="68"/>
      <c r="H85" s="156"/>
      <c r="I85" s="68"/>
      <c r="K85" s="156"/>
      <c r="L85" s="68"/>
      <c r="N85" s="156"/>
      <c r="O85" s="68"/>
      <c r="Q85" s="156"/>
      <c r="R85" s="68"/>
      <c r="T85" s="156"/>
      <c r="U85" s="68"/>
      <c r="W85" s="156"/>
      <c r="X85" s="68"/>
    </row>
    <row r="86" spans="2:24" s="119" customFormat="1" ht="13">
      <c r="F86" s="169"/>
      <c r="I86" s="169"/>
      <c r="L86" s="169"/>
      <c r="N86" s="158"/>
      <c r="O86" s="169"/>
      <c r="Q86" s="158"/>
      <c r="R86" s="169"/>
      <c r="T86" s="158"/>
      <c r="U86" s="169"/>
      <c r="W86" s="158"/>
      <c r="X86" s="169"/>
    </row>
    <row r="87" spans="2:24" s="119" customFormat="1" ht="13">
      <c r="B87" s="48"/>
      <c r="E87" s="156"/>
      <c r="F87" s="68"/>
      <c r="H87" s="156"/>
      <c r="I87" s="68"/>
      <c r="K87" s="156"/>
      <c r="L87" s="68"/>
      <c r="N87" s="156"/>
      <c r="O87" s="68"/>
      <c r="Q87" s="156"/>
      <c r="R87" s="68"/>
      <c r="T87" s="156"/>
      <c r="U87" s="68"/>
      <c r="W87" s="156"/>
      <c r="X87" s="68"/>
    </row>
    <row r="88" spans="2:24" s="119" customFormat="1" ht="13">
      <c r="B88" s="48"/>
    </row>
    <row r="89" spans="2:24" s="119" customFormat="1" ht="12.5">
      <c r="E89" s="156"/>
      <c r="F89" s="68"/>
      <c r="H89" s="156"/>
      <c r="I89" s="68"/>
      <c r="K89" s="156"/>
      <c r="L89" s="68"/>
      <c r="N89" s="156"/>
      <c r="O89" s="68"/>
      <c r="Q89" s="156"/>
      <c r="R89" s="68"/>
      <c r="T89" s="156"/>
      <c r="U89" s="68"/>
      <c r="W89" s="156"/>
      <c r="X89" s="68"/>
    </row>
    <row r="90" spans="2:24" s="119" customFormat="1" ht="12.5">
      <c r="N90" s="158"/>
      <c r="Q90" s="158"/>
      <c r="T90" s="158"/>
      <c r="W90" s="158"/>
    </row>
    <row r="91" spans="2:24" s="119" customFormat="1" ht="13">
      <c r="B91" s="48"/>
      <c r="E91" s="156"/>
      <c r="F91" s="68"/>
      <c r="H91" s="156"/>
      <c r="I91" s="68"/>
      <c r="K91" s="156"/>
      <c r="L91" s="68"/>
      <c r="N91" s="156"/>
      <c r="O91" s="68"/>
      <c r="Q91" s="156"/>
      <c r="R91" s="68"/>
      <c r="T91" s="156"/>
      <c r="U91" s="68"/>
      <c r="W91" s="156"/>
      <c r="X91" s="68"/>
    </row>
    <row r="92" spans="2:24" s="119" customFormat="1" ht="13">
      <c r="B92" s="48"/>
    </row>
    <row r="93" spans="2:24" s="119" customFormat="1" ht="12.5">
      <c r="E93" s="156"/>
      <c r="F93" s="68"/>
      <c r="H93" s="156"/>
      <c r="I93" s="68"/>
      <c r="K93" s="156"/>
      <c r="L93" s="68"/>
      <c r="N93" s="156"/>
      <c r="O93" s="68"/>
      <c r="Q93" s="156"/>
      <c r="R93" s="68"/>
      <c r="T93" s="156"/>
      <c r="U93" s="68"/>
      <c r="W93" s="156"/>
      <c r="X93" s="68"/>
    </row>
    <row r="94" spans="2:24" s="119" customFormat="1" ht="12.5">
      <c r="N94" s="158"/>
      <c r="Q94" s="158"/>
      <c r="T94" s="158"/>
      <c r="W94" s="158"/>
    </row>
    <row r="95" spans="2:24" s="119" customFormat="1" ht="13">
      <c r="B95" s="48"/>
      <c r="E95" s="156"/>
      <c r="F95" s="68"/>
      <c r="H95" s="156"/>
      <c r="I95" s="68"/>
      <c r="K95" s="156"/>
      <c r="L95" s="68"/>
      <c r="N95" s="156"/>
      <c r="O95" s="68"/>
      <c r="Q95" s="156"/>
      <c r="R95" s="68"/>
      <c r="T95" s="156"/>
      <c r="U95" s="68"/>
      <c r="W95" s="156"/>
      <c r="X95" s="68"/>
    </row>
    <row r="96" spans="2:24" s="119" customFormat="1" ht="12.5"/>
    <row r="97" spans="2:24" s="119" customFormat="1" ht="13">
      <c r="B97" s="48"/>
      <c r="E97" s="156"/>
      <c r="F97" s="68"/>
      <c r="H97" s="156"/>
      <c r="I97" s="68"/>
      <c r="K97" s="156"/>
      <c r="L97" s="68"/>
      <c r="N97" s="156"/>
      <c r="O97" s="68"/>
      <c r="Q97" s="156"/>
      <c r="R97" s="68"/>
      <c r="T97" s="156"/>
      <c r="U97" s="68"/>
      <c r="W97" s="156"/>
      <c r="X97" s="68"/>
    </row>
    <row r="98" spans="2:24" s="119" customFormat="1" ht="12.5"/>
    <row r="99" spans="2:24" s="119" customFormat="1" ht="12.5">
      <c r="E99" s="158"/>
      <c r="H99" s="158"/>
      <c r="K99" s="158"/>
      <c r="N99" s="158"/>
      <c r="Q99" s="158"/>
      <c r="T99" s="158"/>
      <c r="W99" s="158"/>
    </row>
  </sheetData>
  <mergeCells count="3">
    <mergeCell ref="B3:G3"/>
    <mergeCell ref="T4:X4"/>
    <mergeCell ref="T38:X38"/>
  </mergeCells>
  <phoneticPr fontId="87" type="noConversion"/>
  <pageMargins left="0.7" right="0.7" top="0.75" bottom="0.75" header="0.3" footer="0.3"/>
  <pageSetup orientation="portrait" r:id="rId1"/>
  <ignoredErrors>
    <ignoredError sqref="E5 H5 K5 N5 Q5 E39 H39 K39 N39 Q39" numberStoredAsText="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H117"/>
  <sheetViews>
    <sheetView showGridLines="0" topLeftCell="D1" workbookViewId="0">
      <selection activeCell="E62" sqref="E62"/>
    </sheetView>
  </sheetViews>
  <sheetFormatPr defaultColWidth="8" defaultRowHeight="12.5" outlineLevelCol="1"/>
  <cols>
    <col min="1" max="2" width="2.33203125" style="18" customWidth="1"/>
    <col min="3" max="3" width="3.33203125" style="18" customWidth="1"/>
    <col min="4" max="4" width="31.5" style="18" customWidth="1"/>
    <col min="5" max="5" width="2.33203125" style="18" hidden="1" customWidth="1"/>
    <col min="6" max="6" width="15.33203125" style="18" hidden="1" customWidth="1"/>
    <col min="7" max="7" width="2.33203125" style="18" hidden="1" customWidth="1"/>
    <col min="8" max="8" width="11.83203125" style="18" customWidth="1"/>
    <col min="9" max="9" width="11.83203125" style="18" hidden="1" customWidth="1"/>
    <col min="10" max="10" width="2.83203125" style="18" hidden="1" customWidth="1"/>
    <col min="11" max="11" width="11.83203125" style="18" customWidth="1"/>
    <col min="12" max="12" width="9.83203125" style="18" hidden="1" customWidth="1"/>
    <col min="13" max="13" width="2.83203125" style="18" hidden="1" customWidth="1"/>
    <col min="14" max="14" width="11.83203125" style="18" customWidth="1"/>
    <col min="15" max="15" width="9.83203125" style="18" hidden="1" customWidth="1"/>
    <col min="16" max="16" width="2.83203125" style="18" hidden="1" customWidth="1"/>
    <col min="17" max="17" width="11.83203125" style="18" customWidth="1"/>
    <col min="18" max="18" width="9.83203125" style="18" hidden="1" customWidth="1"/>
    <col min="19" max="19" width="2.83203125" style="18" hidden="1" customWidth="1"/>
    <col min="20" max="20" width="11.83203125" style="18" hidden="1" customWidth="1" outlineLevel="1"/>
    <col min="21" max="21" width="9.83203125" style="18" hidden="1" customWidth="1" outlineLevel="1"/>
    <col min="22" max="22" width="2.83203125" style="18" hidden="1" customWidth="1" outlineLevel="1"/>
    <col min="23" max="23" width="10.83203125" style="18" customWidth="1" collapsed="1"/>
    <col min="24" max="24" width="1.33203125" style="18" customWidth="1"/>
    <col min="25" max="25" width="10.83203125" style="18" customWidth="1"/>
    <col min="26" max="26" width="1.33203125" style="18" customWidth="1"/>
    <col min="27" max="27" width="10.83203125" style="18" customWidth="1"/>
    <col min="28" max="28" width="2" style="18" customWidth="1"/>
    <col min="29" max="29" width="10.83203125" style="18" hidden="1" customWidth="1"/>
    <col min="30" max="30" width="1.33203125" style="18" hidden="1" customWidth="1"/>
    <col min="31" max="16384" width="8" style="18"/>
  </cols>
  <sheetData>
    <row r="2" spans="1:30" ht="20">
      <c r="B2" s="171" t="e">
        <f>#REF!</f>
        <v>#REF!</v>
      </c>
    </row>
    <row r="3" spans="1:30" ht="13">
      <c r="B3" s="512" t="s">
        <v>51</v>
      </c>
      <c r="C3" s="512"/>
      <c r="D3" s="512"/>
      <c r="E3" s="512"/>
      <c r="F3" s="512"/>
      <c r="G3" s="512"/>
      <c r="H3" s="512"/>
      <c r="I3" s="512"/>
      <c r="J3" s="512"/>
    </row>
    <row r="4" spans="1:30" s="172" customFormat="1" ht="16">
      <c r="B4" s="172" t="s">
        <v>40</v>
      </c>
      <c r="D4" s="173" t="s">
        <v>40</v>
      </c>
      <c r="E4" s="173"/>
      <c r="F4" s="173"/>
      <c r="G4" s="173"/>
      <c r="H4" s="174" t="s">
        <v>192</v>
      </c>
      <c r="I4" s="174"/>
      <c r="J4" s="174"/>
      <c r="K4" s="174"/>
      <c r="L4" s="174"/>
      <c r="M4" s="174"/>
      <c r="N4" s="174"/>
      <c r="O4" s="174"/>
      <c r="P4" s="175"/>
      <c r="Q4" s="174" t="s">
        <v>191</v>
      </c>
      <c r="R4" s="174"/>
      <c r="S4" s="175"/>
      <c r="T4" s="513" t="s">
        <v>54</v>
      </c>
      <c r="U4" s="513"/>
      <c r="V4" s="513"/>
      <c r="W4" s="175"/>
      <c r="Y4" s="175"/>
      <c r="AA4" s="175"/>
      <c r="AC4" s="175"/>
    </row>
    <row r="5" spans="1:30" ht="16">
      <c r="B5" s="176" t="s">
        <v>42</v>
      </c>
      <c r="D5" s="19"/>
      <c r="E5" s="19"/>
      <c r="F5" s="19"/>
      <c r="G5" s="19"/>
      <c r="H5" s="177" t="s">
        <v>43</v>
      </c>
      <c r="I5" s="177"/>
      <c r="J5" s="178"/>
      <c r="K5" s="177" t="s">
        <v>44</v>
      </c>
      <c r="L5" s="177"/>
      <c r="M5" s="178"/>
      <c r="N5" s="177" t="s">
        <v>113</v>
      </c>
      <c r="O5" s="177"/>
      <c r="P5" s="178"/>
      <c r="Q5" s="177" t="s">
        <v>158</v>
      </c>
      <c r="R5" s="177"/>
      <c r="S5" s="178"/>
      <c r="T5" s="177">
        <v>2021</v>
      </c>
      <c r="U5" s="177"/>
      <c r="V5" s="178"/>
      <c r="W5" s="177" t="s">
        <v>45</v>
      </c>
      <c r="X5" s="177"/>
      <c r="Y5" s="177"/>
      <c r="Z5" s="177"/>
      <c r="AA5" s="177"/>
      <c r="AB5" s="177"/>
      <c r="AC5" s="177"/>
      <c r="AD5" s="19"/>
    </row>
    <row r="6" spans="1:30" ht="16" hidden="1">
      <c r="B6" s="19"/>
      <c r="D6" s="19"/>
      <c r="E6" s="19"/>
      <c r="F6" s="19"/>
      <c r="G6" s="19"/>
      <c r="H6" s="179" t="s">
        <v>29</v>
      </c>
      <c r="I6" s="179" t="s">
        <v>46</v>
      </c>
      <c r="J6" s="178" t="s">
        <v>40</v>
      </c>
      <c r="K6" s="179" t="s">
        <v>29</v>
      </c>
      <c r="L6" s="179" t="s">
        <v>46</v>
      </c>
      <c r="M6" s="178" t="s">
        <v>40</v>
      </c>
      <c r="N6" s="179" t="s">
        <v>29</v>
      </c>
      <c r="O6" s="179" t="s">
        <v>46</v>
      </c>
      <c r="P6" s="178" t="s">
        <v>40</v>
      </c>
      <c r="Q6" s="179" t="s">
        <v>29</v>
      </c>
      <c r="R6" s="179" t="s">
        <v>46</v>
      </c>
      <c r="S6" s="178" t="s">
        <v>40</v>
      </c>
      <c r="T6" s="179" t="s">
        <v>29</v>
      </c>
      <c r="U6" s="179" t="s">
        <v>46</v>
      </c>
      <c r="V6" s="178" t="s">
        <v>40</v>
      </c>
      <c r="W6" s="179" t="s">
        <v>47</v>
      </c>
      <c r="X6" s="19"/>
      <c r="Y6" s="179" t="s">
        <v>53</v>
      </c>
      <c r="Z6" s="19"/>
      <c r="AA6" s="179" t="s">
        <v>203</v>
      </c>
      <c r="AB6" s="19"/>
      <c r="AC6" s="179" t="s">
        <v>55</v>
      </c>
      <c r="AD6" s="19"/>
    </row>
    <row r="7" spans="1:30" s="180" customFormat="1" ht="12.75" customHeight="1">
      <c r="A7" s="180" t="s">
        <v>58</v>
      </c>
      <c r="B7" s="181" t="s">
        <v>8</v>
      </c>
      <c r="C7" s="181"/>
      <c r="D7" s="182"/>
      <c r="E7" s="182"/>
      <c r="F7" s="182"/>
      <c r="G7" s="182"/>
      <c r="H7" s="183"/>
      <c r="I7" s="183"/>
      <c r="J7" s="183"/>
      <c r="K7" s="183"/>
      <c r="L7" s="183"/>
      <c r="Q7" s="129"/>
      <c r="R7" s="129"/>
      <c r="S7" s="129"/>
      <c r="T7" s="184"/>
      <c r="U7" s="184"/>
      <c r="V7" s="184"/>
      <c r="W7" s="184"/>
      <c r="X7" s="184"/>
    </row>
    <row r="8" spans="1:30" s="185" customFormat="1" ht="12.75" customHeight="1">
      <c r="B8" s="129" t="s">
        <v>26</v>
      </c>
      <c r="C8" s="18"/>
      <c r="D8" s="186"/>
      <c r="E8" s="186"/>
      <c r="F8" s="186"/>
      <c r="G8" s="186"/>
      <c r="H8" s="65">
        <v>5011</v>
      </c>
      <c r="I8" s="236">
        <f t="shared" ref="I8:I13" si="0">H8/H$23</f>
        <v>1.594788215562154E-2</v>
      </c>
      <c r="J8" s="35"/>
      <c r="K8" s="65">
        <v>5660</v>
      </c>
      <c r="L8" s="236">
        <f t="shared" ref="L8:L13" si="1">K8/K$23</f>
        <v>1.7182965184762415E-2</v>
      </c>
      <c r="M8" s="54"/>
      <c r="N8" s="65">
        <v>4952</v>
      </c>
      <c r="O8" s="236">
        <f t="shared" ref="O8:O13" si="2">N8/N$23</f>
        <v>1.0575795694079305E-2</v>
      </c>
      <c r="P8" s="55"/>
      <c r="Q8" s="65">
        <v>4764</v>
      </c>
      <c r="R8" s="236">
        <f t="shared" ref="R8:R13" si="3">Q8/Q$23</f>
        <v>1.0515906301597253E-2</v>
      </c>
      <c r="S8" s="36"/>
      <c r="T8" s="54"/>
      <c r="U8" s="54"/>
      <c r="V8" s="54"/>
      <c r="W8" s="137">
        <f t="shared" ref="W8:W35" si="4">IFERROR(K8/H8-1,"na")</f>
        <v>0.12951506685292347</v>
      </c>
      <c r="X8" s="54"/>
      <c r="Y8" s="137">
        <f t="shared" ref="Y8:Y13" si="5">IFERROR(N8/K8-1,"na")</f>
        <v>-0.12508833922261486</v>
      </c>
      <c r="Z8" s="54"/>
      <c r="AA8" s="236">
        <f t="shared" ref="AA8:AA53" si="6">IFERROR((Q8/N8-1),"na")</f>
        <v>-3.7964458804523371E-2</v>
      </c>
    </row>
    <row r="9" spans="1:30" s="185" customFormat="1" ht="12.75" customHeight="1">
      <c r="B9" s="129" t="s">
        <v>234</v>
      </c>
      <c r="C9" s="18"/>
      <c r="D9" s="186"/>
      <c r="E9" s="186"/>
      <c r="F9" s="186"/>
      <c r="G9" s="186"/>
      <c r="H9" s="65">
        <v>18720</v>
      </c>
      <c r="I9" s="236">
        <f t="shared" si="0"/>
        <v>5.9577799631457845E-2</v>
      </c>
      <c r="J9" s="35"/>
      <c r="K9" s="65">
        <v>13498</v>
      </c>
      <c r="L9" s="236">
        <f t="shared" si="1"/>
        <v>4.0978032520127751E-2</v>
      </c>
      <c r="M9" s="54"/>
      <c r="N9" s="65">
        <v>7435</v>
      </c>
      <c r="O9" s="236">
        <f t="shared" si="2"/>
        <v>1.5878643171542736E-2</v>
      </c>
      <c r="P9" s="55"/>
      <c r="Q9" s="65">
        <v>6336</v>
      </c>
      <c r="R9" s="236">
        <f t="shared" si="3"/>
        <v>1.3985890496834633E-2</v>
      </c>
      <c r="S9" s="36"/>
      <c r="T9" s="54"/>
      <c r="U9" s="54"/>
      <c r="V9" s="54"/>
      <c r="W9" s="137">
        <f t="shared" si="4"/>
        <v>-0.27895299145299146</v>
      </c>
      <c r="X9" s="54"/>
      <c r="Y9" s="137">
        <f t="shared" si="5"/>
        <v>-0.44917765594902948</v>
      </c>
      <c r="Z9" s="54"/>
      <c r="AA9" s="236">
        <f t="shared" si="6"/>
        <v>-0.14781439139206454</v>
      </c>
    </row>
    <row r="10" spans="1:30" s="185" customFormat="1" ht="12.75" customHeight="1">
      <c r="B10" s="129" t="s">
        <v>27</v>
      </c>
      <c r="C10" s="18"/>
      <c r="D10" s="189"/>
      <c r="E10" s="189"/>
      <c r="F10" s="189"/>
      <c r="G10" s="189"/>
      <c r="H10" s="65">
        <v>15659</v>
      </c>
      <c r="I10" s="236">
        <f t="shared" si="0"/>
        <v>4.9835938270779825E-2</v>
      </c>
      <c r="J10" s="35"/>
      <c r="K10" s="65">
        <v>14537</v>
      </c>
      <c r="L10" s="236">
        <f t="shared" si="1"/>
        <v>4.4132290616765234E-2</v>
      </c>
      <c r="M10" s="54"/>
      <c r="N10" s="65">
        <v>15107</v>
      </c>
      <c r="O10" s="236">
        <f t="shared" si="2"/>
        <v>3.2263438116004864E-2</v>
      </c>
      <c r="P10" s="55"/>
      <c r="Q10" s="65">
        <v>14352</v>
      </c>
      <c r="R10" s="236">
        <f t="shared" si="3"/>
        <v>3.1680161049648145E-2</v>
      </c>
      <c r="S10" s="36"/>
      <c r="T10" s="1"/>
      <c r="U10" s="1"/>
      <c r="V10" s="1"/>
      <c r="W10" s="137">
        <f t="shared" si="4"/>
        <v>-7.1652085062903104E-2</v>
      </c>
      <c r="X10" s="54"/>
      <c r="Y10" s="137">
        <f t="shared" si="5"/>
        <v>3.9210290981632978E-2</v>
      </c>
      <c r="Z10" s="54"/>
      <c r="AA10" s="236">
        <f t="shared" si="6"/>
        <v>-4.9976831932216803E-2</v>
      </c>
    </row>
    <row r="11" spans="1:30" s="185" customFormat="1" ht="12.75" customHeight="1">
      <c r="B11" s="129" t="s">
        <v>193</v>
      </c>
      <c r="C11" s="18"/>
      <c r="D11" s="190"/>
      <c r="E11" s="190"/>
      <c r="F11" s="190"/>
      <c r="G11" s="190"/>
      <c r="H11" s="65">
        <v>701</v>
      </c>
      <c r="I11" s="236">
        <f t="shared" si="0"/>
        <v>2.2309849114130315E-3</v>
      </c>
      <c r="J11" s="35"/>
      <c r="K11" s="65">
        <v>3613</v>
      </c>
      <c r="L11" s="236">
        <f t="shared" si="1"/>
        <v>1.0968560638259116E-2</v>
      </c>
      <c r="M11" s="54"/>
      <c r="N11" s="65">
        <v>5577</v>
      </c>
      <c r="O11" s="236">
        <f t="shared" si="2"/>
        <v>1.1910584124773888E-2</v>
      </c>
      <c r="P11" s="55"/>
      <c r="Q11" s="65">
        <v>8134</v>
      </c>
      <c r="R11" s="236">
        <f t="shared" si="3"/>
        <v>1.795474010436441E-2</v>
      </c>
      <c r="S11" s="36"/>
      <c r="T11" s="1"/>
      <c r="U11" s="1"/>
      <c r="V11" s="1"/>
      <c r="W11" s="137">
        <f>IFERROR(K11/H11-1,"na")</f>
        <v>4.1540656205420827</v>
      </c>
      <c r="X11" s="1"/>
      <c r="Y11" s="137">
        <f>IFERROR(N11/K11-1,"na")</f>
        <v>0.54359258234154439</v>
      </c>
      <c r="Z11" s="54"/>
      <c r="AA11" s="236">
        <f>IFERROR((Q11/N11-1),"na")</f>
        <v>0.45849022772099701</v>
      </c>
    </row>
    <row r="12" spans="1:30" s="185" customFormat="1" ht="12.75" customHeight="1">
      <c r="B12" s="129" t="s">
        <v>194</v>
      </c>
      <c r="C12" s="18"/>
      <c r="D12" s="190"/>
      <c r="E12" s="190"/>
      <c r="F12" s="190"/>
      <c r="G12" s="190"/>
      <c r="H12" s="65">
        <v>481</v>
      </c>
      <c r="I12" s="236">
        <f t="shared" si="0"/>
        <v>1.5308184627527363E-3</v>
      </c>
      <c r="J12" s="35"/>
      <c r="K12" s="65">
        <v>535</v>
      </c>
      <c r="L12" s="236">
        <f t="shared" si="1"/>
        <v>1.6241848717045745E-3</v>
      </c>
      <c r="M12" s="54"/>
      <c r="N12" s="65">
        <v>565</v>
      </c>
      <c r="O12" s="236">
        <f t="shared" si="2"/>
        <v>1.2066487413479013E-3</v>
      </c>
      <c r="P12" s="55"/>
      <c r="Q12" s="65">
        <v>553</v>
      </c>
      <c r="R12" s="236">
        <f t="shared" si="3"/>
        <v>1.2206751017597146E-3</v>
      </c>
      <c r="S12" s="36"/>
      <c r="T12" s="1"/>
      <c r="U12" s="1"/>
      <c r="V12" s="1"/>
      <c r="W12" s="137">
        <f>IFERROR(K12/H12-1,"na")</f>
        <v>0.11226611226611216</v>
      </c>
      <c r="X12" s="1"/>
      <c r="Y12" s="137">
        <f>IFERROR(N12/K12-1,"na")</f>
        <v>5.6074766355140193E-2</v>
      </c>
      <c r="Z12" s="54"/>
      <c r="AA12" s="236">
        <f>IFERROR((Q12/N12-1),"na")</f>
        <v>-2.12389380530974E-2</v>
      </c>
    </row>
    <row r="13" spans="1:30" s="185" customFormat="1" ht="12.75" customHeight="1">
      <c r="A13" s="180"/>
      <c r="B13" s="181" t="s">
        <v>9</v>
      </c>
      <c r="C13" s="191"/>
      <c r="D13" s="192"/>
      <c r="E13" s="192"/>
      <c r="F13" s="192"/>
      <c r="G13" s="192"/>
      <c r="H13" s="56">
        <f>SUM(H8:H12)</f>
        <v>40572</v>
      </c>
      <c r="I13" s="240">
        <f t="shared" si="0"/>
        <v>0.12912342343202499</v>
      </c>
      <c r="J13" s="56"/>
      <c r="K13" s="56">
        <f>SUM(K8:K12)</f>
        <v>37843</v>
      </c>
      <c r="L13" s="240">
        <f t="shared" si="1"/>
        <v>0.11488603383161909</v>
      </c>
      <c r="M13" s="57"/>
      <c r="N13" s="56">
        <f>SUM(N8:N12)</f>
        <v>33636</v>
      </c>
      <c r="O13" s="240">
        <f t="shared" si="2"/>
        <v>7.1835109847748699E-2</v>
      </c>
      <c r="P13" s="55"/>
      <c r="Q13" s="56">
        <f>SUM(Q8:Q12)</f>
        <v>34139</v>
      </c>
      <c r="R13" s="240">
        <f t="shared" si="3"/>
        <v>7.535737305420416E-2</v>
      </c>
      <c r="S13" s="36"/>
      <c r="T13" s="54"/>
      <c r="U13" s="54"/>
      <c r="V13" s="54"/>
      <c r="W13" s="137">
        <f t="shared" si="4"/>
        <v>-6.726313713891352E-2</v>
      </c>
      <c r="X13" s="54"/>
      <c r="Y13" s="137">
        <f t="shared" si="5"/>
        <v>-0.11116983325846264</v>
      </c>
      <c r="Z13" s="54"/>
      <c r="AA13" s="236">
        <f t="shared" si="6"/>
        <v>1.4954215721250996E-2</v>
      </c>
    </row>
    <row r="14" spans="1:30" s="180" customFormat="1" ht="12.75" customHeight="1">
      <c r="A14" s="185"/>
      <c r="B14" s="129"/>
      <c r="C14" s="129"/>
      <c r="D14" s="185"/>
      <c r="E14" s="185"/>
      <c r="F14" s="185"/>
      <c r="G14" s="185"/>
      <c r="H14" s="58"/>
      <c r="I14" s="58"/>
      <c r="J14" s="58"/>
      <c r="K14" s="58"/>
      <c r="L14" s="58"/>
      <c r="M14" s="54"/>
      <c r="N14" s="59"/>
      <c r="O14" s="55"/>
      <c r="P14" s="55"/>
      <c r="Q14" s="59"/>
      <c r="R14" s="55"/>
      <c r="S14" s="36"/>
      <c r="T14" s="51"/>
      <c r="U14" s="51"/>
      <c r="V14" s="51"/>
      <c r="W14" s="137"/>
      <c r="X14" s="51"/>
      <c r="Y14" s="137"/>
      <c r="Z14" s="51"/>
      <c r="AA14" s="236"/>
    </row>
    <row r="15" spans="1:30" s="180" customFormat="1" ht="12.75" customHeight="1">
      <c r="A15" s="180" t="s">
        <v>58</v>
      </c>
      <c r="B15" s="181" t="s">
        <v>56</v>
      </c>
      <c r="C15" s="181"/>
      <c r="D15" s="182"/>
      <c r="E15" s="182"/>
      <c r="F15" s="182"/>
      <c r="G15" s="182"/>
      <c r="H15" s="52"/>
      <c r="I15" s="52"/>
      <c r="J15" s="52"/>
      <c r="K15" s="52"/>
      <c r="L15" s="52"/>
      <c r="M15" s="51"/>
      <c r="N15" s="54"/>
      <c r="O15" s="55"/>
      <c r="P15" s="55"/>
      <c r="Q15" s="54"/>
      <c r="R15" s="55"/>
      <c r="S15" s="36"/>
      <c r="T15" s="1"/>
      <c r="U15" s="1"/>
      <c r="V15" s="1"/>
      <c r="W15" s="137"/>
      <c r="X15" s="1"/>
      <c r="Y15" s="137"/>
      <c r="Z15" s="51"/>
      <c r="AA15" s="236"/>
    </row>
    <row r="16" spans="1:30" s="185" customFormat="1" ht="12.75" customHeight="1">
      <c r="B16" s="129" t="s">
        <v>235</v>
      </c>
      <c r="C16" s="18"/>
      <c r="D16" s="190"/>
      <c r="E16" s="190"/>
      <c r="F16" s="190"/>
      <c r="G16" s="190"/>
      <c r="H16" s="65">
        <v>4075</v>
      </c>
      <c r="I16" s="236">
        <f t="shared" ref="I16:I23" si="7">H16/H$23</f>
        <v>1.2968992174048649E-2</v>
      </c>
      <c r="J16" s="35"/>
      <c r="K16" s="65">
        <v>7787</v>
      </c>
      <c r="L16" s="236">
        <f>K16/K$23</f>
        <v>2.3640238497128076E-2</v>
      </c>
      <c r="M16" s="54"/>
      <c r="N16" s="65">
        <v>7624</v>
      </c>
      <c r="O16" s="236">
        <f t="shared" ref="O16:O23" si="8">N16/N$23</f>
        <v>1.6282283192984779E-2</v>
      </c>
      <c r="P16" s="55"/>
      <c r="Q16" s="65">
        <v>8498</v>
      </c>
      <c r="R16" s="236">
        <f t="shared" ref="R16:R23" si="9">Q16/Q$23</f>
        <v>1.87582224498265E-2</v>
      </c>
      <c r="S16" s="36"/>
      <c r="T16" s="1"/>
      <c r="U16" s="1"/>
      <c r="V16" s="1"/>
      <c r="W16" s="137">
        <f t="shared" si="4"/>
        <v>0.91092024539877303</v>
      </c>
      <c r="X16" s="1"/>
      <c r="Y16" s="137">
        <f t="shared" ref="Y16:Y23" si="10">IFERROR(N16/K16-1,"na")</f>
        <v>-2.0932323102606953E-2</v>
      </c>
      <c r="Z16" s="54"/>
      <c r="AA16" s="236">
        <f t="shared" si="6"/>
        <v>0.11463798530954872</v>
      </c>
    </row>
    <row r="17" spans="1:29" s="185" customFormat="1" ht="12.75" customHeight="1">
      <c r="B17" s="129" t="s">
        <v>31</v>
      </c>
      <c r="C17" s="18"/>
      <c r="D17" s="190"/>
      <c r="E17" s="190"/>
      <c r="F17" s="190"/>
      <c r="G17" s="190"/>
      <c r="H17" s="65">
        <v>15</v>
      </c>
      <c r="I17" s="236">
        <f t="shared" si="7"/>
        <v>4.773862149956558E-5</v>
      </c>
      <c r="J17" s="35"/>
      <c r="K17" s="65">
        <v>120</v>
      </c>
      <c r="L17" s="236">
        <f>K17/K$23</f>
        <v>3.6430314879354938E-4</v>
      </c>
      <c r="M17" s="54"/>
      <c r="N17" s="65">
        <v>361</v>
      </c>
      <c r="O17" s="236">
        <f t="shared" si="8"/>
        <v>7.7097379756919005E-4</v>
      </c>
      <c r="P17" s="55"/>
      <c r="Q17" s="65">
        <v>285</v>
      </c>
      <c r="R17" s="236">
        <f t="shared" si="9"/>
        <v>6.2910018806784564E-4</v>
      </c>
      <c r="S17" s="36"/>
      <c r="T17" s="1"/>
      <c r="U17" s="1"/>
      <c r="V17" s="1"/>
      <c r="W17" s="137">
        <f t="shared" si="4"/>
        <v>7</v>
      </c>
      <c r="X17" s="1"/>
      <c r="Y17" s="137">
        <f t="shared" si="10"/>
        <v>2.0083333333333333</v>
      </c>
      <c r="Z17" s="54"/>
      <c r="AA17" s="236">
        <f t="shared" si="6"/>
        <v>-0.21052631578947367</v>
      </c>
    </row>
    <row r="18" spans="1:29" s="185" customFormat="1" ht="12.75" customHeight="1">
      <c r="B18" s="129" t="s">
        <v>236</v>
      </c>
      <c r="C18" s="18"/>
      <c r="D18" s="190"/>
      <c r="E18" s="190"/>
      <c r="F18" s="190"/>
      <c r="G18" s="190"/>
      <c r="H18" s="65">
        <v>25667</v>
      </c>
      <c r="I18" s="236">
        <f t="shared" si="7"/>
        <v>8.1687146535289981E-2</v>
      </c>
      <c r="J18" s="35"/>
      <c r="K18" s="65">
        <v>0</v>
      </c>
      <c r="L18" s="236">
        <f t="shared" ref="L18:L23" si="11">K18/K$23</f>
        <v>0</v>
      </c>
      <c r="M18" s="54"/>
      <c r="N18" s="65">
        <v>30200</v>
      </c>
      <c r="O18" s="236">
        <f t="shared" si="8"/>
        <v>6.4496976971162162E-2</v>
      </c>
      <c r="P18" s="55"/>
      <c r="Q18" s="65">
        <v>56581</v>
      </c>
      <c r="R18" s="236">
        <f t="shared" si="9"/>
        <v>0.12489514996865536</v>
      </c>
      <c r="S18" s="36"/>
      <c r="T18" s="1"/>
      <c r="U18" s="1"/>
      <c r="V18" s="1"/>
      <c r="W18" s="137">
        <f t="shared" si="4"/>
        <v>-1</v>
      </c>
      <c r="X18" s="1"/>
      <c r="Y18" s="137" t="str">
        <f t="shared" si="10"/>
        <v>na</v>
      </c>
      <c r="Z18" s="54"/>
      <c r="AA18" s="236">
        <f t="shared" si="6"/>
        <v>0.87354304635761593</v>
      </c>
    </row>
    <row r="19" spans="1:29" s="185" customFormat="1" ht="12.75" customHeight="1">
      <c r="B19" s="129" t="s">
        <v>33</v>
      </c>
      <c r="C19" s="18"/>
      <c r="D19" s="193"/>
      <c r="E19" s="193"/>
      <c r="F19" s="193"/>
      <c r="G19" s="193"/>
      <c r="H19" s="65">
        <v>169609</v>
      </c>
      <c r="I19" s="236">
        <f t="shared" si="7"/>
        <v>0.53979332359465459</v>
      </c>
      <c r="J19" s="35"/>
      <c r="K19" s="65">
        <v>240567</v>
      </c>
      <c r="L19" s="236">
        <f t="shared" si="11"/>
        <v>0.73032762996514833</v>
      </c>
      <c r="M19" s="54"/>
      <c r="N19" s="65">
        <v>299303</v>
      </c>
      <c r="O19" s="236">
        <f t="shared" si="8"/>
        <v>0.63920989067548839</v>
      </c>
      <c r="P19" s="55"/>
      <c r="Q19" s="65">
        <v>310825</v>
      </c>
      <c r="R19" s="236">
        <f t="shared" si="9"/>
        <v>0.68610549458311632</v>
      </c>
      <c r="S19" s="36"/>
      <c r="T19" s="1"/>
      <c r="U19" s="1"/>
      <c r="V19" s="1"/>
      <c r="W19" s="137">
        <f t="shared" si="4"/>
        <v>0.41836223313621335</v>
      </c>
      <c r="X19" s="1"/>
      <c r="Y19" s="137">
        <f t="shared" si="10"/>
        <v>0.2441565135700241</v>
      </c>
      <c r="Z19" s="54"/>
      <c r="AA19" s="236">
        <f t="shared" si="6"/>
        <v>3.8496105952830373E-2</v>
      </c>
    </row>
    <row r="20" spans="1:29" s="185" customFormat="1" ht="12.75" customHeight="1">
      <c r="B20" s="129" t="s">
        <v>195</v>
      </c>
      <c r="C20" s="18"/>
      <c r="D20" s="190"/>
      <c r="E20" s="190"/>
      <c r="F20" s="190"/>
      <c r="G20" s="190"/>
      <c r="H20" s="65">
        <v>95</v>
      </c>
      <c r="I20" s="236">
        <f t="shared" si="7"/>
        <v>3.0234460283058202E-4</v>
      </c>
      <c r="J20" s="35"/>
      <c r="K20" s="65">
        <v>9</v>
      </c>
      <c r="L20" s="236">
        <f t="shared" si="11"/>
        <v>2.7322736159516206E-5</v>
      </c>
      <c r="M20" s="54"/>
      <c r="N20" s="65">
        <v>38</v>
      </c>
      <c r="O20" s="236">
        <f t="shared" si="8"/>
        <v>8.115513658623053E-5</v>
      </c>
      <c r="P20" s="55"/>
      <c r="Q20" s="65">
        <v>39</v>
      </c>
      <c r="R20" s="236">
        <f t="shared" si="9"/>
        <v>8.6087394156652566E-5</v>
      </c>
      <c r="S20" s="36"/>
      <c r="T20" s="1"/>
      <c r="U20" s="1"/>
      <c r="V20" s="1"/>
      <c r="W20" s="137">
        <f>IFERROR(K20/H20-1,"na")</f>
        <v>-0.90526315789473688</v>
      </c>
      <c r="X20" s="1"/>
      <c r="Y20" s="137">
        <f>IFERROR(N20/K20-1,"na")</f>
        <v>3.2222222222222223</v>
      </c>
      <c r="Z20" s="54"/>
      <c r="AA20" s="236">
        <f>IFERROR((Q20/N20-1),"na")</f>
        <v>2.6315789473684292E-2</v>
      </c>
    </row>
    <row r="21" spans="1:29" s="185" customFormat="1" ht="12.75" customHeight="1">
      <c r="B21" s="129" t="s">
        <v>10</v>
      </c>
      <c r="C21" s="18"/>
      <c r="D21" s="190"/>
      <c r="E21" s="190"/>
      <c r="F21" s="190"/>
      <c r="G21" s="190"/>
      <c r="H21" s="65">
        <v>74178</v>
      </c>
      <c r="I21" s="236">
        <f t="shared" si="7"/>
        <v>0.23607703103965169</v>
      </c>
      <c r="J21" s="35"/>
      <c r="K21" s="65">
        <v>43070</v>
      </c>
      <c r="L21" s="236">
        <f t="shared" si="11"/>
        <v>0.13075447182115144</v>
      </c>
      <c r="M21" s="54"/>
      <c r="N21" s="65">
        <v>97077</v>
      </c>
      <c r="O21" s="236">
        <f t="shared" si="8"/>
        <v>0.20732361037846056</v>
      </c>
      <c r="P21" s="55"/>
      <c r="Q21" s="65">
        <v>42661</v>
      </c>
      <c r="R21" s="236">
        <f t="shared" si="9"/>
        <v>9.4168572361973207E-2</v>
      </c>
      <c r="S21" s="36"/>
      <c r="T21" s="1"/>
      <c r="U21" s="1"/>
      <c r="V21" s="1"/>
      <c r="W21" s="137">
        <f t="shared" si="4"/>
        <v>-0.41936962441694303</v>
      </c>
      <c r="X21" s="1"/>
      <c r="Y21" s="137">
        <f t="shared" si="10"/>
        <v>1.253935453912236</v>
      </c>
      <c r="Z21" s="54"/>
      <c r="AA21" s="236">
        <f t="shared" si="6"/>
        <v>-0.56054472223080642</v>
      </c>
    </row>
    <row r="22" spans="1:29" s="185" customFormat="1" ht="12.75" customHeight="1">
      <c r="B22" s="129" t="s">
        <v>37</v>
      </c>
      <c r="C22" s="18"/>
      <c r="D22" s="189"/>
      <c r="E22" s="189"/>
      <c r="F22" s="189"/>
      <c r="G22" s="189"/>
      <c r="H22" s="61">
        <f>SUM(H16:H21)</f>
        <v>273639</v>
      </c>
      <c r="I22" s="241">
        <f t="shared" si="7"/>
        <v>0.87087657656797501</v>
      </c>
      <c r="J22" s="61"/>
      <c r="K22" s="61">
        <f>SUM(K16:K21)</f>
        <v>291553</v>
      </c>
      <c r="L22" s="241">
        <f t="shared" si="11"/>
        <v>0.88511396616838089</v>
      </c>
      <c r="M22" s="54"/>
      <c r="N22" s="61">
        <f>SUM(N16:N21)</f>
        <v>434603</v>
      </c>
      <c r="O22" s="241">
        <f t="shared" si="8"/>
        <v>0.92816489015225134</v>
      </c>
      <c r="P22" s="55"/>
      <c r="Q22" s="61">
        <f>SUM(Q16:Q21)</f>
        <v>418889</v>
      </c>
      <c r="R22" s="241">
        <f t="shared" si="9"/>
        <v>0.9246426269457958</v>
      </c>
      <c r="S22" s="36"/>
      <c r="T22" s="1"/>
      <c r="U22" s="1"/>
      <c r="V22" s="1"/>
      <c r="W22" s="137">
        <f t="shared" si="4"/>
        <v>6.5465814448963711E-2</v>
      </c>
      <c r="X22" s="1"/>
      <c r="Y22" s="137">
        <f t="shared" si="10"/>
        <v>0.49064835553055541</v>
      </c>
      <c r="Z22" s="51"/>
      <c r="AA22" s="236">
        <f t="shared" si="6"/>
        <v>-3.6157136513093602E-2</v>
      </c>
    </row>
    <row r="23" spans="1:29" s="180" customFormat="1" ht="12.75" customHeight="1">
      <c r="B23" s="181" t="s">
        <v>6</v>
      </c>
      <c r="C23" s="181"/>
      <c r="D23" s="182"/>
      <c r="E23" s="182"/>
      <c r="F23" s="182"/>
      <c r="G23" s="182"/>
      <c r="H23" s="61">
        <f>H22+H13</f>
        <v>314211</v>
      </c>
      <c r="I23" s="241">
        <f t="shared" si="7"/>
        <v>1</v>
      </c>
      <c r="J23" s="61"/>
      <c r="K23" s="61">
        <f>K22+K13</f>
        <v>329396</v>
      </c>
      <c r="L23" s="241">
        <f t="shared" si="11"/>
        <v>1</v>
      </c>
      <c r="M23" s="54"/>
      <c r="N23" s="61">
        <f>N22+N13</f>
        <v>468239</v>
      </c>
      <c r="O23" s="241">
        <f t="shared" si="8"/>
        <v>1</v>
      </c>
      <c r="P23" s="55"/>
      <c r="Q23" s="61">
        <f>Q22+Q13</f>
        <v>453028</v>
      </c>
      <c r="R23" s="241">
        <f t="shared" si="9"/>
        <v>1</v>
      </c>
      <c r="S23" s="36"/>
      <c r="T23" s="1"/>
      <c r="U23" s="1"/>
      <c r="V23" s="1"/>
      <c r="W23" s="137">
        <f t="shared" si="4"/>
        <v>4.8327397831393615E-2</v>
      </c>
      <c r="X23" s="1"/>
      <c r="Y23" s="137">
        <f t="shared" si="10"/>
        <v>0.42150785073285646</v>
      </c>
      <c r="Z23" s="51"/>
      <c r="AA23" s="236">
        <f t="shared" si="6"/>
        <v>-3.2485546910872465E-2</v>
      </c>
    </row>
    <row r="24" spans="1:29" s="180" customFormat="1" ht="12.75" customHeight="1">
      <c r="B24" s="181" t="s">
        <v>57</v>
      </c>
      <c r="C24" s="181"/>
      <c r="D24" s="182"/>
      <c r="E24" s="182"/>
      <c r="F24" s="182"/>
      <c r="G24" s="182"/>
      <c r="H24" s="52"/>
      <c r="I24" s="52"/>
      <c r="J24" s="52"/>
      <c r="K24" s="52"/>
      <c r="L24" s="52"/>
      <c r="M24" s="54"/>
      <c r="N24" s="1"/>
      <c r="O24" s="55"/>
      <c r="P24" s="55"/>
      <c r="Q24" s="1"/>
      <c r="R24" s="55"/>
      <c r="S24" s="36"/>
      <c r="T24" s="1"/>
      <c r="U24" s="1"/>
      <c r="V24" s="1"/>
      <c r="W24" s="137"/>
      <c r="X24" s="1"/>
      <c r="Y24" s="137"/>
      <c r="Z24" s="54"/>
      <c r="AA24" s="236" t="str">
        <f t="shared" si="6"/>
        <v>na</v>
      </c>
    </row>
    <row r="25" spans="1:29" s="185" customFormat="1" ht="12.75" customHeight="1">
      <c r="B25" s="129"/>
      <c r="C25" s="129"/>
      <c r="D25" s="182"/>
      <c r="E25" s="182"/>
      <c r="F25" s="182"/>
      <c r="G25" s="182"/>
      <c r="H25" s="52"/>
      <c r="I25" s="52"/>
      <c r="J25" s="52"/>
      <c r="K25" s="52"/>
      <c r="L25" s="52"/>
      <c r="M25" s="54"/>
      <c r="N25" s="59"/>
      <c r="O25" s="55"/>
      <c r="P25" s="55"/>
      <c r="Q25" s="59"/>
      <c r="R25" s="55"/>
      <c r="S25" s="36"/>
      <c r="T25" s="1"/>
      <c r="U25" s="1"/>
      <c r="V25" s="1"/>
      <c r="W25" s="137"/>
      <c r="X25" s="1"/>
      <c r="Y25" s="137"/>
      <c r="Z25" s="54"/>
      <c r="AA25" s="236" t="str">
        <f t="shared" si="6"/>
        <v>na</v>
      </c>
    </row>
    <row r="26" spans="1:29" s="185" customFormat="1" ht="12.75" customHeight="1">
      <c r="A26" s="180" t="s">
        <v>58</v>
      </c>
      <c r="B26" s="181" t="s">
        <v>19</v>
      </c>
      <c r="C26" s="181"/>
      <c r="D26" s="182"/>
      <c r="E26" s="182"/>
      <c r="F26" s="182"/>
      <c r="G26" s="182"/>
      <c r="H26" s="65">
        <v>0</v>
      </c>
      <c r="I26" s="236">
        <f t="shared" ref="I26:I31" si="12">H26/H$23</f>
        <v>0</v>
      </c>
      <c r="J26" s="35"/>
      <c r="K26" s="65">
        <v>39935</v>
      </c>
      <c r="L26" s="236">
        <f t="shared" ref="L26:L31" si="13">K26/K$23</f>
        <v>0.12123705205891996</v>
      </c>
      <c r="M26" s="54"/>
      <c r="N26" s="65">
        <v>39512</v>
      </c>
      <c r="O26" s="236">
        <f t="shared" ref="O26:O31" si="14">N26/N$23</f>
        <v>8.4384256757766868E-2</v>
      </c>
      <c r="P26" s="55"/>
      <c r="Q26" s="65">
        <v>70089</v>
      </c>
      <c r="R26" s="236">
        <f t="shared" ref="R26:R31" si="15">Q26/Q$23</f>
        <v>0.1547122915139903</v>
      </c>
      <c r="S26" s="36"/>
      <c r="T26" s="1"/>
      <c r="U26" s="1"/>
      <c r="V26" s="1"/>
      <c r="W26" s="137" t="str">
        <f t="shared" si="4"/>
        <v>na</v>
      </c>
      <c r="X26" s="1"/>
      <c r="Y26" s="137">
        <f t="shared" ref="Y26:Y35" si="16">IFERROR(N26/K26-1,"na")</f>
        <v>-1.0592212345060692E-2</v>
      </c>
      <c r="Z26" s="54"/>
      <c r="AA26" s="236">
        <f t="shared" si="6"/>
        <v>0.77386616724033197</v>
      </c>
    </row>
    <row r="27" spans="1:29" s="185" customFormat="1" ht="12.75" customHeight="1">
      <c r="B27" s="129" t="s">
        <v>39</v>
      </c>
      <c r="C27" s="18"/>
      <c r="D27" s="194"/>
      <c r="E27" s="194"/>
      <c r="F27" s="194"/>
      <c r="G27" s="194"/>
      <c r="H27" s="65">
        <v>24282</v>
      </c>
      <c r="I27" s="236">
        <f t="shared" si="12"/>
        <v>7.7279280483496762E-2</v>
      </c>
      <c r="J27" s="35"/>
      <c r="K27" s="65">
        <v>29278</v>
      </c>
      <c r="L27" s="236">
        <f t="shared" si="13"/>
        <v>8.8883896586479494E-2</v>
      </c>
      <c r="M27" s="54"/>
      <c r="N27" s="65">
        <v>34021</v>
      </c>
      <c r="O27" s="236">
        <f t="shared" si="14"/>
        <v>7.265733952105656E-2</v>
      </c>
      <c r="P27" s="55"/>
      <c r="Q27" s="65">
        <v>35628</v>
      </c>
      <c r="R27" s="236">
        <f t="shared" si="15"/>
        <v>7.8644145615723526E-2</v>
      </c>
      <c r="S27" s="36"/>
      <c r="T27" s="1"/>
      <c r="U27" s="1"/>
      <c r="V27" s="1"/>
      <c r="W27" s="137">
        <f>IFERROR(K27/H27-1,"na")</f>
        <v>0.20574911457046374</v>
      </c>
      <c r="X27" s="1"/>
      <c r="Y27" s="137">
        <f>IFERROR(N27/K27-1,"na")</f>
        <v>0.16199877040781474</v>
      </c>
      <c r="Z27" s="54"/>
      <c r="AA27" s="236">
        <f>IFERROR((Q27/N27-1),"na")</f>
        <v>4.7235530995561659E-2</v>
      </c>
    </row>
    <row r="28" spans="1:29" s="185" customFormat="1" ht="12.75" customHeight="1">
      <c r="B28" s="129" t="s">
        <v>32</v>
      </c>
      <c r="C28" s="18"/>
      <c r="D28" s="190"/>
      <c r="E28" s="190"/>
      <c r="F28" s="190"/>
      <c r="G28" s="190"/>
      <c r="H28" s="65">
        <v>73780</v>
      </c>
      <c r="I28" s="236">
        <f t="shared" si="12"/>
        <v>0.23481036628252988</v>
      </c>
      <c r="J28" s="35"/>
      <c r="K28" s="65">
        <v>66352</v>
      </c>
      <c r="L28" s="236">
        <f t="shared" si="13"/>
        <v>0.20143535440624658</v>
      </c>
      <c r="M28" s="54"/>
      <c r="N28" s="65">
        <v>115071</v>
      </c>
      <c r="O28" s="236">
        <f t="shared" si="14"/>
        <v>0.24575270321352985</v>
      </c>
      <c r="P28" s="55"/>
      <c r="Q28" s="65">
        <v>71746</v>
      </c>
      <c r="R28" s="236">
        <f t="shared" si="15"/>
        <v>0.15836990208110757</v>
      </c>
      <c r="S28" s="36"/>
      <c r="T28" s="1"/>
      <c r="U28" s="1"/>
      <c r="V28" s="1"/>
      <c r="W28" s="137">
        <f t="shared" si="4"/>
        <v>-0.10067769043101116</v>
      </c>
      <c r="X28" s="1"/>
      <c r="Y28" s="137">
        <f t="shared" si="16"/>
        <v>0.73425066312997345</v>
      </c>
      <c r="Z28" s="54"/>
      <c r="AA28" s="236">
        <f t="shared" si="6"/>
        <v>-0.37650667848545682</v>
      </c>
    </row>
    <row r="29" spans="1:29" s="185" customFormat="1" ht="12.75" customHeight="1">
      <c r="B29" s="129" t="s">
        <v>196</v>
      </c>
      <c r="C29" s="18"/>
      <c r="D29" s="194"/>
      <c r="E29" s="194"/>
      <c r="F29" s="194"/>
      <c r="G29" s="194"/>
      <c r="H29" s="65">
        <v>6308</v>
      </c>
      <c r="I29" s="236">
        <f t="shared" si="12"/>
        <v>2.0075681627950644E-2</v>
      </c>
      <c r="J29" s="35"/>
      <c r="K29" s="65">
        <v>7129</v>
      </c>
      <c r="L29" s="236">
        <f t="shared" si="13"/>
        <v>2.1642642897910114E-2</v>
      </c>
      <c r="M29" s="54"/>
      <c r="N29" s="65">
        <v>7391</v>
      </c>
      <c r="O29" s="236">
        <f t="shared" si="14"/>
        <v>1.5784674066021839E-2</v>
      </c>
      <c r="P29" s="55"/>
      <c r="Q29" s="65">
        <v>4650</v>
      </c>
      <c r="R29" s="236">
        <f t="shared" si="15"/>
        <v>1.0264266226370115E-2</v>
      </c>
      <c r="S29" s="36"/>
      <c r="T29" s="1"/>
      <c r="U29" s="1"/>
      <c r="V29" s="1"/>
      <c r="W29" s="137">
        <f t="shared" si="4"/>
        <v>0.13015218769816106</v>
      </c>
      <c r="X29" s="1"/>
      <c r="Y29" s="137">
        <f t="shared" si="16"/>
        <v>3.6751297517183312E-2</v>
      </c>
      <c r="Z29" s="54"/>
      <c r="AA29" s="236">
        <f t="shared" si="6"/>
        <v>-0.37085644703017184</v>
      </c>
    </row>
    <row r="30" spans="1:29" s="185" customFormat="1" ht="12.75" customHeight="1">
      <c r="B30" s="129" t="s">
        <v>28</v>
      </c>
      <c r="C30" s="18"/>
      <c r="D30" s="194"/>
      <c r="E30" s="194"/>
      <c r="F30" s="194"/>
      <c r="G30" s="194"/>
      <c r="H30" s="65">
        <v>91</v>
      </c>
      <c r="I30" s="236">
        <f t="shared" si="12"/>
        <v>2.8961430376403118E-4</v>
      </c>
      <c r="J30" s="35"/>
      <c r="K30" s="65">
        <v>81</v>
      </c>
      <c r="L30" s="236">
        <f t="shared" si="13"/>
        <v>2.4590462543564584E-4</v>
      </c>
      <c r="M30" s="54"/>
      <c r="N30" s="65">
        <v>93</v>
      </c>
      <c r="O30" s="236">
        <f t="shared" si="14"/>
        <v>1.9861651848735367E-4</v>
      </c>
      <c r="P30" s="55"/>
      <c r="Q30" s="65">
        <v>63</v>
      </c>
      <c r="R30" s="236">
        <f t="shared" si="15"/>
        <v>1.3906425209920799E-4</v>
      </c>
      <c r="S30" s="36"/>
      <c r="T30" s="1"/>
      <c r="U30" s="1"/>
      <c r="V30" s="1"/>
      <c r="W30" s="137">
        <f t="shared" si="4"/>
        <v>-0.10989010989010994</v>
      </c>
      <c r="X30" s="1"/>
      <c r="Y30" s="137">
        <f t="shared" si="16"/>
        <v>0.14814814814814814</v>
      </c>
      <c r="Z30" s="54"/>
      <c r="AA30" s="236">
        <f t="shared" si="6"/>
        <v>-0.32258064516129037</v>
      </c>
    </row>
    <row r="31" spans="1:29" s="185" customFormat="1" ht="12.75" customHeight="1">
      <c r="B31" s="129" t="s">
        <v>197</v>
      </c>
      <c r="C31" s="18"/>
      <c r="D31" s="194"/>
      <c r="E31" s="194"/>
      <c r="F31" s="194"/>
      <c r="G31" s="194"/>
      <c r="H31" s="61">
        <f>SUM(H26:H30)</f>
        <v>104461</v>
      </c>
      <c r="I31" s="242">
        <f t="shared" si="12"/>
        <v>0.33245494269774134</v>
      </c>
      <c r="J31" s="61"/>
      <c r="K31" s="61">
        <f>SUM(K26:K30)</f>
        <v>142775</v>
      </c>
      <c r="L31" s="242">
        <f t="shared" si="13"/>
        <v>0.43344485057499182</v>
      </c>
      <c r="M31" s="60"/>
      <c r="N31" s="61">
        <f>SUM(N26:N30)</f>
        <v>196088</v>
      </c>
      <c r="O31" s="242">
        <f t="shared" si="14"/>
        <v>0.41877759007686244</v>
      </c>
      <c r="P31" s="55"/>
      <c r="Q31" s="61">
        <f>SUM(Q26:Q30)</f>
        <v>182176</v>
      </c>
      <c r="R31" s="242">
        <f t="shared" si="15"/>
        <v>0.4021296696892907</v>
      </c>
      <c r="S31" s="36"/>
      <c r="T31" s="1"/>
      <c r="U31" s="1"/>
      <c r="V31" s="1"/>
      <c r="W31" s="137">
        <f t="shared" si="4"/>
        <v>0.36677803199280112</v>
      </c>
      <c r="X31" s="1"/>
      <c r="Y31" s="137">
        <f t="shared" si="16"/>
        <v>0.37340570828226238</v>
      </c>
      <c r="Z31" s="54"/>
      <c r="AA31" s="236">
        <f t="shared" si="6"/>
        <v>-7.0947737750397755E-2</v>
      </c>
      <c r="AB31" s="184"/>
      <c r="AC31" s="195"/>
    </row>
    <row r="32" spans="1:29" s="185" customFormat="1" ht="12.75" customHeight="1">
      <c r="A32" s="180"/>
      <c r="B32" s="181" t="s">
        <v>7</v>
      </c>
      <c r="C32" s="181"/>
      <c r="D32" s="182"/>
      <c r="E32" s="182"/>
      <c r="F32" s="182"/>
      <c r="G32" s="182"/>
      <c r="H32" s="52"/>
      <c r="I32" s="52"/>
      <c r="J32" s="52"/>
      <c r="K32" s="52"/>
      <c r="L32" s="52"/>
      <c r="M32" s="243"/>
      <c r="N32" s="52"/>
      <c r="O32" s="52"/>
      <c r="P32" s="51"/>
      <c r="Q32" s="52"/>
      <c r="R32" s="52"/>
      <c r="S32" s="36"/>
      <c r="T32" s="1"/>
      <c r="U32" s="1"/>
      <c r="V32" s="1"/>
      <c r="W32" s="1"/>
      <c r="X32" s="1"/>
      <c r="Y32" s="51"/>
      <c r="Z32" s="51"/>
      <c r="AA32" s="236"/>
    </row>
    <row r="33" spans="1:29" s="180" customFormat="1" ht="12.75" customHeight="1">
      <c r="A33" s="185"/>
      <c r="B33" s="129"/>
      <c r="C33" s="129"/>
      <c r="D33" s="182"/>
      <c r="E33" s="182"/>
      <c r="F33" s="182"/>
      <c r="G33" s="182"/>
      <c r="H33" s="61">
        <f>H22-H31</f>
        <v>169178</v>
      </c>
      <c r="I33" s="61"/>
      <c r="J33" s="61"/>
      <c r="K33" s="61">
        <f>K22-K31</f>
        <v>148778</v>
      </c>
      <c r="L33" s="61"/>
      <c r="M33" s="54"/>
      <c r="N33" s="61">
        <f>N22-N31</f>
        <v>238515</v>
      </c>
      <c r="O33" s="61"/>
      <c r="P33" s="55"/>
      <c r="Q33" s="61">
        <f>Q22-Q31</f>
        <v>236713</v>
      </c>
      <c r="R33" s="61"/>
      <c r="S33" s="36"/>
      <c r="T33" s="1"/>
      <c r="U33" s="1"/>
      <c r="V33" s="1"/>
      <c r="W33" s="137">
        <f t="shared" si="4"/>
        <v>-0.12058305453427753</v>
      </c>
      <c r="X33" s="1"/>
      <c r="Y33" s="137">
        <f t="shared" si="16"/>
        <v>0.60316041350199634</v>
      </c>
      <c r="Z33" s="54"/>
      <c r="AA33" s="236">
        <f t="shared" si="6"/>
        <v>-7.5550803932666888E-3</v>
      </c>
    </row>
    <row r="34" spans="1:29" s="185" customFormat="1" ht="12.75" customHeight="1">
      <c r="A34" s="180"/>
      <c r="B34" s="181" t="s">
        <v>18</v>
      </c>
      <c r="C34" s="181"/>
      <c r="D34" s="182"/>
      <c r="E34" s="182"/>
      <c r="F34" s="182"/>
      <c r="G34" s="182"/>
      <c r="H34" s="2"/>
      <c r="I34" s="2"/>
      <c r="J34" s="2"/>
      <c r="K34" s="2"/>
      <c r="L34" s="2"/>
      <c r="M34" s="51"/>
      <c r="N34" s="2"/>
      <c r="O34" s="2"/>
      <c r="P34" s="55"/>
      <c r="Q34" s="2"/>
      <c r="R34" s="2"/>
      <c r="S34" s="36"/>
      <c r="T34" s="1"/>
      <c r="U34" s="1"/>
      <c r="V34" s="1"/>
      <c r="W34" s="1"/>
      <c r="X34" s="1"/>
      <c r="Y34" s="137"/>
      <c r="Z34" s="54"/>
      <c r="AA34" s="236"/>
    </row>
    <row r="35" spans="1:29" s="185" customFormat="1" ht="12.75" customHeight="1">
      <c r="B35" s="129"/>
      <c r="C35" s="129"/>
      <c r="D35" s="182"/>
      <c r="E35" s="182"/>
      <c r="F35" s="182"/>
      <c r="G35" s="182"/>
      <c r="H35" s="244">
        <f>H13+H22-H31</f>
        <v>209750</v>
      </c>
      <c r="I35" s="244"/>
      <c r="J35" s="244"/>
      <c r="K35" s="244">
        <f>K13+K22-K31</f>
        <v>186621</v>
      </c>
      <c r="L35" s="244"/>
      <c r="M35" s="54"/>
      <c r="N35" s="244">
        <f>N13+N22-N31</f>
        <v>272151</v>
      </c>
      <c r="O35" s="244"/>
      <c r="P35" s="55"/>
      <c r="Q35" s="244">
        <f>Q13+Q22-Q31</f>
        <v>270852</v>
      </c>
      <c r="R35" s="244"/>
      <c r="S35" s="36"/>
      <c r="T35" s="1"/>
      <c r="U35" s="1"/>
      <c r="V35" s="1"/>
      <c r="W35" s="137">
        <f t="shared" si="4"/>
        <v>-0.11026936829558998</v>
      </c>
      <c r="X35" s="1"/>
      <c r="Y35" s="137">
        <f t="shared" si="16"/>
        <v>0.45830855048467223</v>
      </c>
      <c r="Z35" s="54"/>
      <c r="AA35" s="236">
        <f t="shared" si="6"/>
        <v>-4.7730855297243302E-3</v>
      </c>
    </row>
    <row r="36" spans="1:29" s="185" customFormat="1" ht="12.75" customHeight="1">
      <c r="A36" s="180"/>
      <c r="B36" s="181" t="s">
        <v>17</v>
      </c>
      <c r="C36" s="181"/>
      <c r="D36" s="182"/>
      <c r="E36" s="182"/>
      <c r="F36" s="182"/>
      <c r="G36" s="182"/>
      <c r="H36" s="52"/>
      <c r="I36" s="52"/>
      <c r="J36" s="52"/>
      <c r="K36" s="52"/>
      <c r="L36" s="52"/>
      <c r="M36" s="54"/>
      <c r="N36" s="52"/>
      <c r="O36" s="52"/>
      <c r="P36" s="55"/>
      <c r="Q36" s="52"/>
      <c r="R36" s="52"/>
      <c r="S36" s="36"/>
      <c r="T36" s="1"/>
      <c r="U36" s="1"/>
      <c r="V36" s="1"/>
      <c r="W36" s="1"/>
      <c r="X36" s="1"/>
      <c r="Y36" s="54"/>
      <c r="Z36" s="54"/>
      <c r="AA36" s="236"/>
    </row>
    <row r="37" spans="1:29" s="185" customFormat="1" ht="12.75" customHeight="1">
      <c r="B37" s="129"/>
      <c r="C37" s="129"/>
      <c r="D37" s="182"/>
      <c r="E37" s="182"/>
      <c r="F37" s="182"/>
      <c r="G37" s="182"/>
      <c r="H37" s="52"/>
      <c r="I37" s="52"/>
      <c r="J37" s="52"/>
      <c r="K37" s="52"/>
      <c r="L37" s="52"/>
      <c r="M37" s="54"/>
      <c r="N37" s="52"/>
      <c r="O37" s="52"/>
      <c r="P37" s="55"/>
      <c r="Q37" s="52"/>
      <c r="R37" s="52"/>
      <c r="S37" s="36"/>
      <c r="T37" s="1"/>
      <c r="U37" s="1"/>
      <c r="V37" s="1"/>
      <c r="W37" s="1"/>
      <c r="X37" s="1"/>
      <c r="Y37" s="54"/>
      <c r="Z37" s="54"/>
      <c r="AA37" s="236"/>
    </row>
    <row r="38" spans="1:29" s="185" customFormat="1" ht="12.75" customHeight="1">
      <c r="A38" s="180" t="s">
        <v>58</v>
      </c>
      <c r="B38" s="181" t="s">
        <v>16</v>
      </c>
      <c r="C38" s="181"/>
      <c r="D38" s="182"/>
      <c r="E38" s="182"/>
      <c r="F38" s="182"/>
      <c r="G38" s="182"/>
      <c r="H38" s="65">
        <v>11601</v>
      </c>
      <c r="I38" s="236">
        <f>H38/H$23</f>
        <v>3.6921049867764018E-2</v>
      </c>
      <c r="J38" s="35"/>
      <c r="K38" s="65">
        <v>6191</v>
      </c>
      <c r="L38" s="236">
        <f>K38/K$23</f>
        <v>1.8795006618173869E-2</v>
      </c>
      <c r="M38" s="54"/>
      <c r="N38" s="65">
        <v>269</v>
      </c>
      <c r="O38" s="236">
        <f>N38/N$23</f>
        <v>5.7449294057094775E-4</v>
      </c>
      <c r="P38" s="55"/>
      <c r="Q38" s="65">
        <v>875</v>
      </c>
      <c r="R38" s="236">
        <f>Q38/Q$23</f>
        <v>1.9314479458223332E-3</v>
      </c>
      <c r="S38" s="36"/>
      <c r="T38" s="1"/>
      <c r="U38" s="1"/>
      <c r="V38" s="1"/>
      <c r="W38" s="137">
        <f>IFERROR(K38/H38-1,"na")</f>
        <v>-0.46633910869752604</v>
      </c>
      <c r="X38" s="1"/>
      <c r="Y38" s="137">
        <f>IFERROR(N38/K38-1,"na")</f>
        <v>-0.95654983039896624</v>
      </c>
      <c r="Z38" s="51"/>
      <c r="AA38" s="236">
        <f t="shared" si="6"/>
        <v>2.2527881040892193</v>
      </c>
    </row>
    <row r="39" spans="1:29" s="180" customFormat="1" ht="12.75" customHeight="1">
      <c r="A39" s="185"/>
      <c r="B39" s="129" t="s">
        <v>175</v>
      </c>
      <c r="C39" s="18"/>
      <c r="D39" s="190"/>
      <c r="E39" s="190"/>
      <c r="F39" s="190"/>
      <c r="G39" s="190"/>
      <c r="H39" s="65">
        <v>138</v>
      </c>
      <c r="I39" s="236">
        <f>H39/H$23</f>
        <v>4.391953177960033E-4</v>
      </c>
      <c r="J39" s="35"/>
      <c r="K39" s="65">
        <v>150</v>
      </c>
      <c r="L39" s="236">
        <f>K39/K$23</f>
        <v>4.5537893599193678E-4</v>
      </c>
      <c r="M39" s="54"/>
      <c r="N39" s="65">
        <v>113</v>
      </c>
      <c r="O39" s="236">
        <f>N39/N$23</f>
        <v>2.4132974826958028E-4</v>
      </c>
      <c r="P39" s="55"/>
      <c r="Q39" s="65">
        <v>99</v>
      </c>
      <c r="R39" s="236">
        <f>Q39/Q$23</f>
        <v>2.1852953901304115E-4</v>
      </c>
      <c r="S39" s="36"/>
      <c r="T39" s="1"/>
      <c r="U39" s="1"/>
      <c r="V39" s="1"/>
      <c r="W39" s="137">
        <f>IFERROR(K39/H39-1,"na")</f>
        <v>8.6956521739130377E-2</v>
      </c>
      <c r="X39" s="1"/>
      <c r="Y39" s="137">
        <f>IFERROR(N39/K39-1,"na")</f>
        <v>-0.2466666666666667</v>
      </c>
      <c r="Z39" s="51"/>
      <c r="AA39" s="236">
        <f t="shared" si="6"/>
        <v>-0.12389380530973448</v>
      </c>
    </row>
    <row r="40" spans="1:29" s="180" customFormat="1" ht="12.75" customHeight="1">
      <c r="A40" s="185"/>
      <c r="B40" s="129" t="s">
        <v>198</v>
      </c>
      <c r="C40" s="18"/>
      <c r="D40" s="190"/>
      <c r="E40" s="190"/>
      <c r="F40" s="190"/>
      <c r="G40" s="190"/>
      <c r="H40" s="244">
        <f>SUM(H38:H39)</f>
        <v>11739</v>
      </c>
      <c r="I40" s="242">
        <f>H40/H$23</f>
        <v>3.7360245185560019E-2</v>
      </c>
      <c r="J40" s="244"/>
      <c r="K40" s="244">
        <f>SUM(K38:K39)</f>
        <v>6341</v>
      </c>
      <c r="L40" s="242">
        <f>K40/K$23</f>
        <v>1.9250385554165805E-2</v>
      </c>
      <c r="M40" s="54"/>
      <c r="N40" s="244">
        <f>SUM(N38:N39)</f>
        <v>382</v>
      </c>
      <c r="O40" s="242">
        <f>N40/N$23</f>
        <v>8.1582268884052803E-4</v>
      </c>
      <c r="P40" s="55"/>
      <c r="Q40" s="244">
        <f>SUM(Q38:Q39)</f>
        <v>974</v>
      </c>
      <c r="R40" s="242">
        <f>Q40/Q$23</f>
        <v>2.1499774848353745E-3</v>
      </c>
      <c r="S40" s="36"/>
      <c r="T40" s="1"/>
      <c r="U40" s="1"/>
      <c r="V40" s="1"/>
      <c r="W40" s="137">
        <f>IFERROR(K40/H40-1,"na")</f>
        <v>-0.45983473890450632</v>
      </c>
      <c r="X40" s="1"/>
      <c r="Y40" s="137">
        <f>IFERROR(N40/K40-1,"na")</f>
        <v>-0.93975713609840716</v>
      </c>
      <c r="Z40" s="54"/>
      <c r="AA40" s="236">
        <f t="shared" si="6"/>
        <v>1.5497382198952878</v>
      </c>
    </row>
    <row r="41" spans="1:29" s="185" customFormat="1" ht="12.75" customHeight="1">
      <c r="B41" s="181" t="s">
        <v>15</v>
      </c>
      <c r="C41" s="181"/>
      <c r="D41" s="182"/>
      <c r="E41" s="182"/>
      <c r="F41" s="182"/>
      <c r="G41" s="182"/>
      <c r="H41" s="245"/>
      <c r="I41" s="246"/>
      <c r="J41" s="247"/>
      <c r="K41" s="247"/>
      <c r="L41" s="246"/>
      <c r="M41" s="119"/>
      <c r="N41" s="247"/>
      <c r="O41" s="246"/>
      <c r="P41" s="119"/>
      <c r="Q41" s="247"/>
      <c r="R41" s="246"/>
      <c r="S41" s="119"/>
      <c r="T41" s="160"/>
      <c r="U41" s="137"/>
      <c r="V41" s="119"/>
      <c r="W41" s="137"/>
      <c r="X41" s="119"/>
      <c r="Y41" s="137"/>
      <c r="Z41" s="119"/>
      <c r="AA41" s="236"/>
    </row>
    <row r="42" spans="1:29" ht="13">
      <c r="H42" s="248">
        <f>H35-H40</f>
        <v>198011</v>
      </c>
      <c r="I42" s="249"/>
      <c r="J42" s="248"/>
      <c r="K42" s="248">
        <f>K35-K40</f>
        <v>180280</v>
      </c>
      <c r="L42" s="249"/>
      <c r="M42" s="54"/>
      <c r="N42" s="248">
        <f>N35-N40</f>
        <v>271769</v>
      </c>
      <c r="O42" s="249"/>
      <c r="P42" s="55"/>
      <c r="Q42" s="248">
        <f>Q35-Q40</f>
        <v>269878</v>
      </c>
      <c r="R42" s="249"/>
      <c r="S42" s="36"/>
      <c r="T42" s="1"/>
      <c r="U42" s="1"/>
      <c r="V42" s="1"/>
      <c r="W42" s="137">
        <f>IFERROR(K42/H42-1,"na")</f>
        <v>-8.9545530298821729E-2</v>
      </c>
      <c r="X42" s="1"/>
      <c r="Y42" s="137">
        <f>IFERROR(N42/K42-1,"na")</f>
        <v>0.50748280452629246</v>
      </c>
      <c r="Z42" s="51"/>
      <c r="AA42" s="236">
        <f t="shared" si="6"/>
        <v>-6.9581151639811489E-3</v>
      </c>
      <c r="AC42" s="188"/>
    </row>
    <row r="43" spans="1:29" s="180" customFormat="1" ht="12.75" customHeight="1">
      <c r="A43" s="185"/>
      <c r="B43" s="181" t="s">
        <v>14</v>
      </c>
      <c r="C43" s="181"/>
      <c r="D43" s="182"/>
      <c r="E43" s="182"/>
      <c r="F43" s="182"/>
      <c r="G43" s="182"/>
      <c r="H43" s="52"/>
      <c r="I43" s="52"/>
      <c r="J43" s="52"/>
      <c r="K43" s="52"/>
      <c r="L43" s="52"/>
      <c r="M43" s="54"/>
      <c r="N43" s="52"/>
      <c r="O43" s="52"/>
      <c r="P43" s="55"/>
      <c r="Q43" s="52"/>
      <c r="R43" s="52"/>
      <c r="S43" s="36"/>
      <c r="T43" s="1"/>
      <c r="U43" s="1"/>
      <c r="V43" s="1"/>
      <c r="W43" s="1"/>
      <c r="X43" s="1"/>
      <c r="Y43" s="54"/>
      <c r="Z43" s="54"/>
      <c r="AA43" s="236"/>
    </row>
    <row r="44" spans="1:29" s="185" customFormat="1" ht="12.75" customHeight="1">
      <c r="A44" s="180"/>
      <c r="B44" s="129"/>
      <c r="C44" s="129"/>
      <c r="D44" s="182"/>
      <c r="E44" s="182"/>
      <c r="F44" s="182"/>
      <c r="G44" s="182"/>
      <c r="H44" s="52"/>
      <c r="I44" s="52"/>
      <c r="J44" s="52"/>
      <c r="K44" s="52"/>
      <c r="L44" s="52"/>
      <c r="M44" s="51"/>
      <c r="N44" s="52"/>
      <c r="O44" s="52"/>
      <c r="P44" s="54"/>
      <c r="Q44" s="36"/>
      <c r="R44" s="36"/>
      <c r="S44" s="36"/>
      <c r="T44" s="1"/>
      <c r="U44" s="1"/>
      <c r="V44" s="1"/>
      <c r="W44" s="1"/>
      <c r="X44" s="1"/>
      <c r="Y44" s="54"/>
      <c r="Z44" s="54"/>
      <c r="AA44" s="236"/>
    </row>
    <row r="45" spans="1:29" s="185" customFormat="1" ht="12.75" customHeight="1">
      <c r="A45" s="180" t="s">
        <v>58</v>
      </c>
      <c r="B45" s="181" t="s">
        <v>13</v>
      </c>
      <c r="C45" s="181"/>
      <c r="D45" s="182"/>
      <c r="E45" s="182"/>
      <c r="F45" s="182"/>
      <c r="G45" s="182"/>
      <c r="H45" s="65">
        <v>51094</v>
      </c>
      <c r="I45" s="236">
        <f t="shared" ref="I45:I53" si="17">H45/H$23</f>
        <v>0.16261047512658691</v>
      </c>
      <c r="J45" s="65"/>
      <c r="K45" s="65">
        <v>50001</v>
      </c>
      <c r="L45" s="236">
        <f t="shared" ref="L45:L52" si="18">K45/K$23</f>
        <v>0.15179601452355221</v>
      </c>
      <c r="M45" s="54"/>
      <c r="N45" s="65">
        <v>52593</v>
      </c>
      <c r="O45" s="236">
        <f>N45/N$23</f>
        <v>0.11232084469683218</v>
      </c>
      <c r="P45" s="55"/>
      <c r="Q45" s="65">
        <v>52593</v>
      </c>
      <c r="R45" s="236">
        <f>Q45/Q$23</f>
        <v>0.1160921620738674</v>
      </c>
      <c r="S45" s="36"/>
      <c r="T45" s="1"/>
      <c r="U45" s="1"/>
      <c r="V45" s="1"/>
      <c r="W45" s="137">
        <f>IFERROR(K45/H45-1,"na")</f>
        <v>-2.1391944259600004E-2</v>
      </c>
      <c r="X45" s="1"/>
      <c r="Y45" s="137">
        <f t="shared" ref="Y45:Y53" si="19">IFERROR(N45/K45-1,"na")</f>
        <v>5.1838963220735668E-2</v>
      </c>
      <c r="Z45" s="51"/>
      <c r="AA45" s="236">
        <f t="shared" si="6"/>
        <v>0</v>
      </c>
    </row>
    <row r="46" spans="1:29" s="180" customFormat="1" ht="12.75" customHeight="1">
      <c r="A46" s="185"/>
      <c r="B46" s="129" t="s">
        <v>199</v>
      </c>
      <c r="C46" s="18"/>
      <c r="D46" s="182"/>
      <c r="E46" s="182"/>
      <c r="F46" s="182"/>
      <c r="G46" s="182"/>
      <c r="H46" s="65">
        <v>160762</v>
      </c>
      <c r="I46" s="236">
        <f t="shared" si="17"/>
        <v>0.51163708463421076</v>
      </c>
      <c r="J46" s="65"/>
      <c r="K46" s="65">
        <v>131440</v>
      </c>
      <c r="L46" s="236">
        <f t="shared" si="18"/>
        <v>0.3990333823118678</v>
      </c>
      <c r="M46" s="54"/>
      <c r="N46" s="65">
        <v>193176</v>
      </c>
      <c r="O46" s="236">
        <f>N46/N$23</f>
        <v>0.41255854382057028</v>
      </c>
      <c r="P46" s="55"/>
      <c r="Q46" s="65">
        <v>193176</v>
      </c>
      <c r="R46" s="236">
        <f>Q46/Q$23</f>
        <v>0.42641072957962861</v>
      </c>
      <c r="S46" s="36"/>
      <c r="T46" s="54"/>
      <c r="U46" s="54"/>
      <c r="V46" s="54"/>
      <c r="W46" s="137">
        <f>IFERROR(K46/H46-1,"na")</f>
        <v>-0.18239384929274327</v>
      </c>
      <c r="X46" s="54"/>
      <c r="Y46" s="137">
        <f t="shared" si="19"/>
        <v>0.46968959220937312</v>
      </c>
      <c r="Z46" s="54"/>
      <c r="AA46" s="236">
        <f t="shared" si="6"/>
        <v>0</v>
      </c>
    </row>
    <row r="47" spans="1:29" s="185" customFormat="1" ht="12.75" customHeight="1">
      <c r="B47" s="129" t="s">
        <v>200</v>
      </c>
      <c r="C47" s="18"/>
      <c r="D47" s="182"/>
      <c r="E47" s="182"/>
      <c r="F47" s="182"/>
      <c r="G47" s="182"/>
      <c r="H47" s="250">
        <v>-14121</v>
      </c>
      <c r="I47" s="249">
        <f t="shared" si="17"/>
        <v>-4.4941138279691033E-2</v>
      </c>
      <c r="J47" s="250"/>
      <c r="K47" s="250">
        <v>-517</v>
      </c>
      <c r="L47" s="249">
        <f t="shared" si="18"/>
        <v>-1.569539399385542E-3</v>
      </c>
      <c r="M47" s="243"/>
      <c r="N47" s="250">
        <v>25085</v>
      </c>
      <c r="O47" s="249">
        <f>N47/N$23</f>
        <v>5.3573068454357713E-2</v>
      </c>
      <c r="P47" s="55"/>
      <c r="Q47" s="250">
        <v>23204</v>
      </c>
      <c r="R47" s="249">
        <f>Q47/Q$23</f>
        <v>5.1219792154127336E-2</v>
      </c>
      <c r="S47" s="36"/>
      <c r="T47" s="54"/>
      <c r="U47" s="54"/>
      <c r="V47" s="54"/>
      <c r="W47" s="137">
        <f>IFERROR(K47/H47-1,"na")</f>
        <v>-0.96338786204942994</v>
      </c>
      <c r="X47" s="54"/>
      <c r="Y47" s="137">
        <f t="shared" si="19"/>
        <v>-49.520309477756285</v>
      </c>
      <c r="Z47" s="54"/>
      <c r="AA47" s="236">
        <f t="shared" si="6"/>
        <v>-7.4985050827187538E-2</v>
      </c>
    </row>
    <row r="48" spans="1:29" s="185" customFormat="1" ht="13">
      <c r="A48" s="180"/>
      <c r="B48" s="129" t="s">
        <v>237</v>
      </c>
      <c r="C48" s="18"/>
      <c r="D48" s="182"/>
      <c r="E48" s="182"/>
      <c r="F48" s="182"/>
      <c r="G48" s="182"/>
      <c r="H48" s="62">
        <f>SUM(H45:H47)</f>
        <v>197735</v>
      </c>
      <c r="I48" s="70">
        <f>H48/H$23</f>
        <v>0.6293064214811066</v>
      </c>
      <c r="J48" s="62"/>
      <c r="K48" s="62">
        <f>SUM(K45:K47)</f>
        <v>180924</v>
      </c>
      <c r="L48" s="70">
        <f t="shared" si="18"/>
        <v>0.54925985743603445</v>
      </c>
      <c r="M48" s="54"/>
      <c r="N48" s="62">
        <f>SUM(N45:N47)</f>
        <v>270854</v>
      </c>
      <c r="O48" s="70">
        <f>N48/N$23</f>
        <v>0.57845245697176018</v>
      </c>
      <c r="P48" s="55"/>
      <c r="Q48" s="62">
        <f>SUM(Q45:Q47)</f>
        <v>268973</v>
      </c>
      <c r="R48" s="70">
        <f>Q48/Q$23</f>
        <v>0.59372268380762339</v>
      </c>
      <c r="S48" s="36"/>
      <c r="T48" s="54"/>
      <c r="U48" s="54"/>
      <c r="V48" s="54"/>
      <c r="W48" s="137">
        <f>IFERROR(K48/H48-1,"na")</f>
        <v>-8.5017826889523862E-2</v>
      </c>
      <c r="X48" s="54"/>
      <c r="Y48" s="137">
        <f t="shared" si="19"/>
        <v>0.49705953881187681</v>
      </c>
      <c r="Z48" s="54"/>
      <c r="AA48" s="236">
        <f t="shared" si="6"/>
        <v>-6.9447008351363193E-3</v>
      </c>
    </row>
    <row r="49" spans="1:33" s="185" customFormat="1" ht="13">
      <c r="B49" s="181" t="s">
        <v>3</v>
      </c>
      <c r="C49" s="181"/>
      <c r="D49" s="196"/>
      <c r="E49" s="196"/>
      <c r="F49" s="196"/>
      <c r="G49" s="196"/>
      <c r="H49" s="65">
        <v>276</v>
      </c>
      <c r="I49" s="236">
        <f t="shared" si="17"/>
        <v>8.783906355920066E-4</v>
      </c>
      <c r="J49" s="65"/>
      <c r="K49" s="65">
        <v>-644</v>
      </c>
      <c r="L49" s="236">
        <f t="shared" si="18"/>
        <v>-1.9550935651920483E-3</v>
      </c>
      <c r="M49" s="54"/>
      <c r="N49" s="65">
        <v>915</v>
      </c>
      <c r="O49" s="236">
        <f>N49/N$23</f>
        <v>1.9541302625368669E-3</v>
      </c>
      <c r="P49" s="55"/>
      <c r="Q49" s="65">
        <v>905</v>
      </c>
      <c r="R49" s="236">
        <f>Q49/Q$23</f>
        <v>1.9976690182505275E-3</v>
      </c>
      <c r="S49" s="36"/>
      <c r="T49" s="54"/>
      <c r="U49" s="54"/>
      <c r="V49" s="54"/>
      <c r="W49" s="137">
        <f>IFERROR(K49/H49-1,"na")</f>
        <v>-3.3333333333333335</v>
      </c>
      <c r="X49" s="54"/>
      <c r="Y49" s="137">
        <f t="shared" si="19"/>
        <v>-2.420807453416149</v>
      </c>
      <c r="Z49" s="54"/>
      <c r="AA49" s="236">
        <f t="shared" si="6"/>
        <v>-1.0928961748633892E-2</v>
      </c>
    </row>
    <row r="50" spans="1:33" s="185" customFormat="1" ht="13">
      <c r="B50" s="181" t="s">
        <v>36</v>
      </c>
      <c r="C50" s="129"/>
      <c r="D50" s="182"/>
      <c r="E50" s="182"/>
      <c r="F50" s="182"/>
      <c r="G50" s="182"/>
      <c r="H50" s="63"/>
      <c r="I50" s="63"/>
      <c r="J50" s="63"/>
      <c r="K50" s="63"/>
      <c r="L50" s="63"/>
      <c r="M50" s="54"/>
      <c r="N50" s="63"/>
      <c r="O50" s="63"/>
      <c r="P50" s="55"/>
      <c r="Q50" s="63"/>
      <c r="R50" s="63"/>
      <c r="S50" s="36"/>
      <c r="T50" s="54"/>
      <c r="U50" s="54"/>
      <c r="V50" s="54"/>
      <c r="W50" s="54"/>
      <c r="X50" s="54"/>
      <c r="Y50" s="137"/>
      <c r="Z50" s="54"/>
      <c r="AA50" s="236"/>
    </row>
    <row r="51" spans="1:33" s="185" customFormat="1" ht="13">
      <c r="A51" s="180"/>
      <c r="B51" s="129"/>
      <c r="C51" s="129"/>
      <c r="D51" s="182"/>
      <c r="E51" s="182"/>
      <c r="F51" s="182"/>
      <c r="G51" s="182"/>
      <c r="H51" s="251">
        <f>SUM(H48:H49)</f>
        <v>198011</v>
      </c>
      <c r="I51" s="242">
        <f t="shared" si="17"/>
        <v>0.63018481211669863</v>
      </c>
      <c r="J51" s="251"/>
      <c r="K51" s="251">
        <f>SUM(K48:K49)</f>
        <v>180280</v>
      </c>
      <c r="L51" s="242">
        <f t="shared" si="18"/>
        <v>0.54730476387084237</v>
      </c>
      <c r="M51" s="54"/>
      <c r="N51" s="251">
        <f>SUM(N48:N49)</f>
        <v>271769</v>
      </c>
      <c r="O51" s="242">
        <f>N51/N$23</f>
        <v>0.58040658723429706</v>
      </c>
      <c r="P51" s="55"/>
      <c r="Q51" s="251">
        <f>SUM(Q48:Q49)</f>
        <v>269878</v>
      </c>
      <c r="R51" s="242">
        <f>Q51/Q$23</f>
        <v>0.59572035282587388</v>
      </c>
      <c r="S51" s="36"/>
      <c r="T51" s="54"/>
      <c r="U51" s="54"/>
      <c r="V51" s="54"/>
      <c r="W51" s="137">
        <f>IFERROR(K51/H51-1,"na")</f>
        <v>-8.9545530298821729E-2</v>
      </c>
      <c r="X51" s="54"/>
      <c r="Y51" s="137">
        <f t="shared" si="19"/>
        <v>0.50748280452629246</v>
      </c>
      <c r="Z51" s="54"/>
      <c r="AA51" s="236">
        <f t="shared" si="6"/>
        <v>-6.9581151639811489E-3</v>
      </c>
    </row>
    <row r="52" spans="1:33" s="185" customFormat="1" ht="13">
      <c r="B52" s="181" t="s">
        <v>20</v>
      </c>
      <c r="C52" s="181"/>
      <c r="D52" s="182"/>
      <c r="E52" s="182"/>
      <c r="F52" s="182"/>
      <c r="G52" s="182"/>
      <c r="H52" s="251">
        <f>H31+H40</f>
        <v>116200</v>
      </c>
      <c r="I52" s="242">
        <f t="shared" si="17"/>
        <v>0.36981518788330137</v>
      </c>
      <c r="J52" s="252"/>
      <c r="K52" s="252">
        <f>K31+K40</f>
        <v>149116</v>
      </c>
      <c r="L52" s="242">
        <f t="shared" si="18"/>
        <v>0.45269523612915763</v>
      </c>
      <c r="M52" s="130"/>
      <c r="N52" s="251">
        <f>N31+N40</f>
        <v>196470</v>
      </c>
      <c r="O52" s="242">
        <f>N52/N$23</f>
        <v>0.419593412765703</v>
      </c>
      <c r="P52" s="131"/>
      <c r="Q52" s="252">
        <f>Q31+Q40</f>
        <v>183150</v>
      </c>
      <c r="R52" s="242">
        <f>Q52/Q$23</f>
        <v>0.40427964717412612</v>
      </c>
      <c r="S52" s="36"/>
      <c r="T52" s="54"/>
      <c r="U52" s="54"/>
      <c r="V52" s="54"/>
      <c r="W52" s="137">
        <f>IFERROR(K52/H52-1,"na")</f>
        <v>0.28327022375215138</v>
      </c>
      <c r="X52" s="54"/>
      <c r="Y52" s="137">
        <f t="shared" si="19"/>
        <v>0.31756484884251179</v>
      </c>
      <c r="Z52" s="54"/>
      <c r="AA52" s="236">
        <f t="shared" si="6"/>
        <v>-6.7796610169491567E-2</v>
      </c>
    </row>
    <row r="53" spans="1:33" s="185" customFormat="1" ht="13">
      <c r="B53" s="181" t="s">
        <v>109</v>
      </c>
      <c r="C53" s="181"/>
      <c r="D53" s="182"/>
      <c r="E53" s="182"/>
      <c r="F53" s="182"/>
      <c r="G53" s="182"/>
      <c r="H53" s="251">
        <f>H51+H52</f>
        <v>314211</v>
      </c>
      <c r="I53" s="242">
        <f t="shared" si="17"/>
        <v>1</v>
      </c>
      <c r="J53" s="251"/>
      <c r="K53" s="251">
        <f>K51+K52</f>
        <v>329396</v>
      </c>
      <c r="L53" s="242">
        <f>K53/K$23</f>
        <v>1</v>
      </c>
      <c r="M53" s="132"/>
      <c r="N53" s="251">
        <f>N51+N52</f>
        <v>468239</v>
      </c>
      <c r="O53" s="242">
        <f>N53/N$23</f>
        <v>1</v>
      </c>
      <c r="P53" s="133"/>
      <c r="Q53" s="251">
        <f>Q51+Q52</f>
        <v>453028</v>
      </c>
      <c r="R53" s="242">
        <f>Q53/Q$23</f>
        <v>1</v>
      </c>
      <c r="S53" s="36"/>
      <c r="T53" s="54"/>
      <c r="U53" s="54"/>
      <c r="V53" s="54"/>
      <c r="W53" s="137">
        <f>IFERROR(K53/H53-1,"na")</f>
        <v>4.8327397831393615E-2</v>
      </c>
      <c r="X53" s="54"/>
      <c r="Y53" s="137">
        <f t="shared" si="19"/>
        <v>0.42150785073285646</v>
      </c>
      <c r="Z53" s="54"/>
      <c r="AA53" s="236">
        <f t="shared" si="6"/>
        <v>-3.2485546910872465E-2</v>
      </c>
    </row>
    <row r="54" spans="1:33" s="185" customFormat="1" ht="13">
      <c r="B54" s="181" t="s">
        <v>110</v>
      </c>
      <c r="C54" s="181"/>
      <c r="D54" s="182"/>
      <c r="E54" s="182"/>
      <c r="F54" s="182"/>
      <c r="G54" s="182"/>
      <c r="H54" s="150"/>
      <c r="I54" s="137"/>
      <c r="J54" s="119"/>
      <c r="K54" s="150"/>
      <c r="L54" s="137"/>
      <c r="M54" s="119"/>
      <c r="N54" s="150"/>
      <c r="O54" s="137"/>
      <c r="P54" s="119"/>
      <c r="Q54" s="150"/>
      <c r="R54" s="137"/>
      <c r="S54" s="119"/>
      <c r="T54" s="150"/>
      <c r="U54" s="137"/>
      <c r="V54" s="119"/>
      <c r="W54" s="137"/>
      <c r="X54" s="119"/>
      <c r="Y54" s="137"/>
      <c r="Z54" s="119"/>
      <c r="AA54" s="137"/>
    </row>
    <row r="55" spans="1:33">
      <c r="H55" s="134"/>
      <c r="I55" s="188"/>
      <c r="K55" s="134"/>
      <c r="L55" s="188"/>
      <c r="N55" s="134"/>
      <c r="O55" s="188"/>
      <c r="Q55" s="134"/>
      <c r="R55" s="188"/>
      <c r="T55" s="134"/>
      <c r="U55" s="188"/>
      <c r="W55" s="188"/>
      <c r="Y55" s="188"/>
      <c r="AA55" s="188"/>
      <c r="AC55" s="188"/>
    </row>
    <row r="56" spans="1:33">
      <c r="H56" s="134"/>
      <c r="I56" s="188"/>
      <c r="K56" s="134"/>
      <c r="L56" s="188"/>
      <c r="N56" s="134"/>
      <c r="O56" s="188"/>
      <c r="Q56" s="134"/>
      <c r="R56" s="188"/>
      <c r="T56" s="134"/>
      <c r="U56" s="188"/>
      <c r="W56" s="188"/>
      <c r="Y56" s="188"/>
      <c r="AA56" s="188"/>
      <c r="AC56" s="188"/>
    </row>
    <row r="57" spans="1:33" ht="13">
      <c r="B57" s="19" t="s">
        <v>93</v>
      </c>
      <c r="C57" s="19"/>
      <c r="D57" s="19"/>
      <c r="E57" s="19"/>
      <c r="F57" s="19"/>
      <c r="G57" s="19"/>
      <c r="H57" s="197"/>
      <c r="I57" s="198"/>
      <c r="J57" s="19"/>
      <c r="K57" s="197"/>
      <c r="L57" s="198"/>
      <c r="M57" s="19"/>
      <c r="N57" s="197"/>
      <c r="O57" s="198"/>
      <c r="P57" s="19"/>
      <c r="Q57" s="197"/>
      <c r="R57" s="198"/>
      <c r="S57" s="19"/>
      <c r="T57" s="197"/>
      <c r="U57" s="198"/>
      <c r="V57" s="19"/>
      <c r="W57" s="198"/>
      <c r="X57" s="198"/>
      <c r="Y57" s="198"/>
      <c r="Z57" s="198"/>
      <c r="AA57" s="198"/>
      <c r="AB57" s="198"/>
      <c r="AC57" s="198"/>
      <c r="AD57" s="198"/>
    </row>
    <row r="58" spans="1:33" s="19" customFormat="1" ht="13">
      <c r="A58" s="19" t="s">
        <v>58</v>
      </c>
      <c r="B58" s="19" t="s">
        <v>59</v>
      </c>
      <c r="H58" s="197"/>
      <c r="I58" s="198"/>
      <c r="K58" s="197"/>
      <c r="L58" s="198"/>
      <c r="N58" s="197"/>
      <c r="O58" s="198"/>
      <c r="Q58" s="197"/>
      <c r="R58" s="198"/>
      <c r="T58" s="197"/>
      <c r="U58" s="198"/>
      <c r="W58" s="198"/>
      <c r="Y58" s="198"/>
      <c r="AA58" s="198"/>
      <c r="AC58" s="198"/>
    </row>
    <row r="59" spans="1:33">
      <c r="C59" s="18" t="s">
        <v>60</v>
      </c>
      <c r="H59" s="199" t="e">
        <f>'IS '!#REF!</f>
        <v>#REF!</v>
      </c>
      <c r="I59" s="200"/>
      <c r="J59" s="201"/>
      <c r="K59" s="199" t="e">
        <f>'IS '!#REF!</f>
        <v>#REF!</v>
      </c>
      <c r="L59" s="200"/>
      <c r="M59" s="201"/>
      <c r="N59" s="199" t="e">
        <f>'IS '!#REF!</f>
        <v>#REF!</v>
      </c>
      <c r="O59" s="200"/>
      <c r="P59" s="201"/>
      <c r="Q59" s="199" t="e">
        <f>'IS '!#REF!</f>
        <v>#REF!</v>
      </c>
      <c r="R59" s="200"/>
      <c r="S59" s="201"/>
      <c r="T59" s="200"/>
      <c r="U59" s="200"/>
      <c r="V59" s="201"/>
      <c r="W59" s="201"/>
      <c r="X59" s="201"/>
      <c r="Y59" s="202"/>
      <c r="Z59" s="201"/>
      <c r="AA59" s="202"/>
      <c r="AC59" s="203"/>
      <c r="AD59" s="201"/>
      <c r="AG59" s="201"/>
    </row>
    <row r="60" spans="1:33">
      <c r="C60" s="18" t="s">
        <v>94</v>
      </c>
      <c r="H60" s="199" t="e">
        <f>'IS '!#REF!</f>
        <v>#REF!</v>
      </c>
      <c r="I60" s="200"/>
      <c r="J60" s="201"/>
      <c r="K60" s="199">
        <f>'IS '!F20</f>
        <v>230456</v>
      </c>
      <c r="L60" s="200"/>
      <c r="M60" s="201"/>
      <c r="N60" s="199">
        <f>'IS '!I20</f>
        <v>152606</v>
      </c>
      <c r="O60" s="200"/>
      <c r="P60" s="201"/>
      <c r="Q60" s="199" t="e">
        <f>'IS '!#REF!</f>
        <v>#REF!</v>
      </c>
      <c r="R60" s="200"/>
      <c r="S60" s="201"/>
      <c r="T60" s="200"/>
      <c r="U60" s="200"/>
      <c r="V60" s="201"/>
      <c r="W60" s="201"/>
      <c r="X60" s="201"/>
      <c r="Y60" s="202"/>
      <c r="Z60" s="201"/>
      <c r="AA60" s="202"/>
      <c r="AC60" s="203"/>
      <c r="AD60" s="201"/>
      <c r="AG60" s="201"/>
    </row>
    <row r="61" spans="1:33">
      <c r="C61" s="18" t="s">
        <v>114</v>
      </c>
      <c r="H61" s="124">
        <f>H49</f>
        <v>276</v>
      </c>
      <c r="I61" s="200"/>
      <c r="J61" s="201"/>
      <c r="K61" s="124">
        <f>K49</f>
        <v>-644</v>
      </c>
      <c r="L61" s="200"/>
      <c r="M61" s="201"/>
      <c r="N61" s="124">
        <f>N49</f>
        <v>915</v>
      </c>
      <c r="O61" s="200"/>
      <c r="P61" s="201"/>
      <c r="Q61" s="124">
        <f>Q49</f>
        <v>905</v>
      </c>
      <c r="R61" s="200"/>
      <c r="S61" s="201"/>
      <c r="T61" s="200"/>
      <c r="U61" s="200"/>
      <c r="V61" s="201"/>
      <c r="W61" s="202"/>
      <c r="X61" s="201"/>
      <c r="Y61" s="202"/>
      <c r="Z61" s="201"/>
      <c r="AA61" s="202"/>
      <c r="AC61" s="203"/>
      <c r="AD61" s="201"/>
      <c r="AG61" s="201"/>
    </row>
    <row r="62" spans="1:33">
      <c r="C62" s="18" t="s">
        <v>95</v>
      </c>
      <c r="H62" s="204">
        <f>H24</f>
        <v>0</v>
      </c>
      <c r="I62" s="200"/>
      <c r="J62" s="201"/>
      <c r="K62" s="204">
        <f>K24</f>
        <v>0</v>
      </c>
      <c r="L62" s="200"/>
      <c r="M62" s="201"/>
      <c r="N62" s="204">
        <f>N24</f>
        <v>0</v>
      </c>
      <c r="O62" s="200"/>
      <c r="P62" s="201"/>
      <c r="Q62" s="204">
        <f>Q24</f>
        <v>0</v>
      </c>
      <c r="R62" s="200"/>
      <c r="S62" s="201"/>
      <c r="T62" s="200"/>
      <c r="U62" s="200"/>
      <c r="V62" s="201"/>
      <c r="W62" s="202"/>
      <c r="X62" s="201"/>
      <c r="Y62" s="202"/>
      <c r="Z62" s="201"/>
      <c r="AA62" s="202"/>
      <c r="AC62" s="203"/>
      <c r="AD62" s="201"/>
      <c r="AG62" s="201"/>
    </row>
    <row r="63" spans="1:33">
      <c r="C63" s="18" t="s">
        <v>4</v>
      </c>
      <c r="H63" s="199" t="e">
        <f>'IS '!#REF!</f>
        <v>#REF!</v>
      </c>
      <c r="I63" s="199"/>
      <c r="J63" s="205"/>
      <c r="K63" s="199">
        <f>'IS '!F6</f>
        <v>13684905</v>
      </c>
      <c r="L63" s="200"/>
      <c r="M63" s="201"/>
      <c r="N63" s="199">
        <f>'IS '!I6</f>
        <v>17888905</v>
      </c>
      <c r="O63" s="200"/>
      <c r="P63" s="201"/>
      <c r="Q63" s="199" t="e">
        <f>'IS '!#REF!</f>
        <v>#REF!</v>
      </c>
      <c r="R63" s="200"/>
      <c r="S63" s="201"/>
      <c r="T63" s="200"/>
      <c r="U63" s="200"/>
      <c r="V63" s="201"/>
      <c r="W63" s="202"/>
      <c r="X63" s="201"/>
      <c r="Y63" s="202"/>
      <c r="Z63" s="201"/>
      <c r="AA63" s="202"/>
      <c r="AC63" s="203"/>
      <c r="AD63" s="201"/>
      <c r="AG63" s="201"/>
    </row>
    <row r="64" spans="1:33" ht="13.5" customHeight="1">
      <c r="C64" s="19"/>
      <c r="D64" s="18" t="s">
        <v>96</v>
      </c>
      <c r="H64" s="206">
        <v>4</v>
      </c>
      <c r="I64" s="136"/>
      <c r="K64" s="206">
        <v>4</v>
      </c>
      <c r="L64" s="136"/>
      <c r="N64" s="206">
        <v>4</v>
      </c>
      <c r="O64" s="136"/>
      <c r="Q64" s="206">
        <f>5/3</f>
        <v>1.6666666666666667</v>
      </c>
      <c r="R64" s="136"/>
      <c r="T64" s="136"/>
      <c r="U64" s="136"/>
    </row>
    <row r="65" spans="1:33" ht="13">
      <c r="C65" s="19" t="s">
        <v>61</v>
      </c>
      <c r="H65" s="207" t="e">
        <f>H59/H61*(4/H64)</f>
        <v>#REF!</v>
      </c>
      <c r="I65" s="208"/>
      <c r="J65" s="209"/>
      <c r="K65" s="207" t="e">
        <f>K59/K61*(4/K64)</f>
        <v>#REF!</v>
      </c>
      <c r="L65" s="210"/>
      <c r="N65" s="207" t="e">
        <f>N59/N61*(4/N64)</f>
        <v>#REF!</v>
      </c>
      <c r="O65" s="210"/>
      <c r="P65" s="211"/>
      <c r="Q65" s="207" t="e">
        <f>Q59/Q61*(4/Q64)</f>
        <v>#REF!</v>
      </c>
      <c r="R65" s="210"/>
      <c r="T65" s="136"/>
      <c r="U65" s="210"/>
      <c r="X65" s="211"/>
      <c r="AA65" s="211"/>
      <c r="AD65" s="211"/>
      <c r="AG65" s="211"/>
    </row>
    <row r="66" spans="1:33" ht="13">
      <c r="C66" s="19" t="s">
        <v>62</v>
      </c>
      <c r="H66" s="207" t="s">
        <v>103</v>
      </c>
      <c r="I66" s="207"/>
      <c r="J66" s="207"/>
      <c r="K66" s="207" t="e">
        <f>K59*2/(H61+K61)*(4/K64)</f>
        <v>#REF!</v>
      </c>
      <c r="L66" s="210"/>
      <c r="N66" s="207" t="e">
        <f>N59*2/(K61+N61)*(4/N64)</f>
        <v>#REF!</v>
      </c>
      <c r="O66" s="210"/>
      <c r="P66" s="211"/>
      <c r="Q66" s="207" t="e">
        <f>Q59*2/(N61+Q61)*(4/Q64)</f>
        <v>#REF!</v>
      </c>
      <c r="R66" s="210"/>
      <c r="T66" s="136"/>
      <c r="U66" s="210"/>
      <c r="X66" s="211"/>
      <c r="AA66" s="211"/>
      <c r="AD66" s="211"/>
      <c r="AG66" s="211"/>
    </row>
    <row r="67" spans="1:33" ht="13">
      <c r="C67" s="19" t="s">
        <v>63</v>
      </c>
      <c r="D67" s="19"/>
      <c r="E67" s="19"/>
      <c r="F67" s="19"/>
      <c r="G67" s="19"/>
      <c r="H67" s="207" t="e">
        <f>H60/H62*(4/H64)</f>
        <v>#REF!</v>
      </c>
      <c r="I67" s="207"/>
      <c r="J67" s="207"/>
      <c r="K67" s="207" t="e">
        <f>K60/K62*(4/K64)</f>
        <v>#DIV/0!</v>
      </c>
      <c r="L67" s="211"/>
      <c r="N67" s="207" t="e">
        <f>N60/N62*(4/N64)</f>
        <v>#DIV/0!</v>
      </c>
      <c r="O67" s="211"/>
      <c r="P67" s="211"/>
      <c r="Q67" s="207" t="e">
        <f>Q60/Q62*(4/Q64)</f>
        <v>#REF!</v>
      </c>
      <c r="R67" s="211"/>
      <c r="U67" s="211"/>
      <c r="X67" s="211"/>
      <c r="AA67" s="211"/>
      <c r="AD67" s="211"/>
      <c r="AG67" s="211"/>
    </row>
    <row r="68" spans="1:33" ht="13">
      <c r="C68" s="19" t="s">
        <v>64</v>
      </c>
      <c r="H68" s="207" t="s">
        <v>103</v>
      </c>
      <c r="I68" s="207"/>
      <c r="J68" s="207"/>
      <c r="K68" s="207" t="e">
        <f>K60*2/(H62+K62)*(4/K64)</f>
        <v>#DIV/0!</v>
      </c>
      <c r="L68" s="210"/>
      <c r="N68" s="207" t="e">
        <f>N60*2/(K62+N62)*(4/N64)</f>
        <v>#DIV/0!</v>
      </c>
      <c r="O68" s="210"/>
      <c r="P68" s="211"/>
      <c r="Q68" s="207" t="e">
        <f>Q60*2/(N62+Q62)*(4/Q64)</f>
        <v>#REF!</v>
      </c>
      <c r="R68" s="210"/>
      <c r="T68" s="136"/>
      <c r="U68" s="210"/>
      <c r="X68" s="211"/>
      <c r="AA68" s="211"/>
      <c r="AD68" s="211"/>
      <c r="AG68" s="211"/>
    </row>
    <row r="69" spans="1:33" ht="13">
      <c r="C69" s="18" t="s">
        <v>97</v>
      </c>
      <c r="H69" s="212" t="e">
        <f>H60/H63</f>
        <v>#REF!</v>
      </c>
      <c r="I69" s="212"/>
      <c r="J69" s="212"/>
      <c r="K69" s="212">
        <f>K60/K63</f>
        <v>1.6840160746457503E-2</v>
      </c>
      <c r="L69" s="211"/>
      <c r="N69" s="212">
        <f>N60/N63</f>
        <v>8.5307625033505408E-3</v>
      </c>
      <c r="O69" s="211"/>
      <c r="P69" s="211"/>
      <c r="Q69" s="212" t="e">
        <f>Q60/Q63</f>
        <v>#REF!</v>
      </c>
      <c r="R69" s="211"/>
      <c r="U69" s="211"/>
      <c r="X69" s="211"/>
      <c r="AA69" s="211"/>
      <c r="AD69" s="211"/>
      <c r="AG69" s="211"/>
    </row>
    <row r="70" spans="1:33" ht="13">
      <c r="C70" s="18" t="s">
        <v>65</v>
      </c>
      <c r="H70" s="212"/>
      <c r="I70" s="212"/>
      <c r="J70" s="212"/>
      <c r="K70" s="212"/>
      <c r="L70" s="211"/>
      <c r="M70" s="211"/>
      <c r="N70" s="212"/>
      <c r="O70" s="211"/>
      <c r="P70" s="211"/>
      <c r="Q70" s="212"/>
      <c r="R70" s="211"/>
      <c r="S70" s="211"/>
      <c r="T70" s="211"/>
      <c r="U70" s="211"/>
      <c r="V70" s="211"/>
      <c r="X70" s="211"/>
      <c r="AA70" s="211"/>
      <c r="AD70" s="211"/>
      <c r="AG70" s="211"/>
    </row>
    <row r="71" spans="1:33" ht="13">
      <c r="C71" s="18" t="s">
        <v>66</v>
      </c>
      <c r="H71" s="212"/>
      <c r="I71" s="212"/>
      <c r="J71" s="212"/>
      <c r="K71" s="212"/>
      <c r="L71" s="211"/>
      <c r="M71" s="211"/>
      <c r="N71" s="212"/>
      <c r="O71" s="211"/>
      <c r="P71" s="211"/>
      <c r="Q71" s="212"/>
      <c r="R71" s="211"/>
      <c r="S71" s="211"/>
      <c r="T71" s="211"/>
      <c r="U71" s="211"/>
      <c r="V71" s="211"/>
      <c r="X71" s="211"/>
      <c r="AA71" s="211"/>
      <c r="AD71" s="211"/>
      <c r="AG71" s="211"/>
    </row>
    <row r="72" spans="1:33">
      <c r="I72" s="211"/>
      <c r="J72" s="211"/>
      <c r="K72" s="211"/>
      <c r="L72" s="211"/>
      <c r="M72" s="211"/>
      <c r="O72" s="211"/>
      <c r="P72" s="211"/>
      <c r="R72" s="211"/>
      <c r="S72" s="211"/>
      <c r="T72" s="211"/>
      <c r="U72" s="211"/>
      <c r="V72" s="211"/>
      <c r="X72" s="211"/>
      <c r="AA72" s="211"/>
      <c r="AD72" s="211"/>
      <c r="AG72" s="211"/>
    </row>
    <row r="73" spans="1:33" ht="13">
      <c r="A73" s="19" t="s">
        <v>58</v>
      </c>
      <c r="B73" s="19" t="s">
        <v>67</v>
      </c>
      <c r="C73" s="19"/>
      <c r="D73" s="19"/>
      <c r="E73" s="19"/>
      <c r="F73" s="19"/>
      <c r="G73" s="19"/>
      <c r="I73" s="213"/>
      <c r="L73" s="213"/>
      <c r="O73" s="213"/>
      <c r="R73" s="213"/>
      <c r="U73" s="213"/>
    </row>
    <row r="74" spans="1:33">
      <c r="C74" s="18" t="s">
        <v>68</v>
      </c>
      <c r="H74" s="199">
        <f>H23</f>
        <v>314211</v>
      </c>
      <c r="I74" s="200"/>
      <c r="J74" s="201"/>
      <c r="K74" s="199">
        <f>K23</f>
        <v>329396</v>
      </c>
      <c r="L74" s="199"/>
      <c r="N74" s="199">
        <f>N23</f>
        <v>468239</v>
      </c>
      <c r="O74" s="201"/>
      <c r="Q74" s="199">
        <f>Q23</f>
        <v>453028</v>
      </c>
      <c r="R74" s="201"/>
      <c r="U74" s="201"/>
      <c r="X74" s="201"/>
      <c r="AA74" s="201"/>
      <c r="AD74" s="201"/>
      <c r="AG74" s="201"/>
    </row>
    <row r="75" spans="1:33" ht="13">
      <c r="B75" s="19"/>
      <c r="C75" s="18" t="s">
        <v>69</v>
      </c>
      <c r="H75" s="199">
        <f>H32</f>
        <v>0</v>
      </c>
      <c r="I75" s="200"/>
      <c r="J75" s="201"/>
      <c r="K75" s="199">
        <f>K32</f>
        <v>0</v>
      </c>
      <c r="L75" s="199"/>
      <c r="N75" s="199">
        <f>N32</f>
        <v>0</v>
      </c>
      <c r="O75" s="214"/>
      <c r="Q75" s="199">
        <f>Q32</f>
        <v>0</v>
      </c>
      <c r="R75" s="214"/>
      <c r="U75" s="214"/>
      <c r="X75" s="201"/>
      <c r="AA75" s="215"/>
      <c r="AD75" s="201"/>
      <c r="AG75" s="201"/>
    </row>
    <row r="76" spans="1:33" ht="13">
      <c r="B76" s="19"/>
      <c r="C76" s="18" t="s">
        <v>10</v>
      </c>
      <c r="H76" s="199">
        <f>H21</f>
        <v>74178</v>
      </c>
      <c r="I76" s="200"/>
      <c r="J76" s="201"/>
      <c r="K76" s="199">
        <f>K21</f>
        <v>43070</v>
      </c>
      <c r="L76" s="199"/>
      <c r="N76" s="199">
        <f>N21</f>
        <v>97077</v>
      </c>
      <c r="O76" s="201"/>
      <c r="Q76" s="199">
        <f>Q21</f>
        <v>42661</v>
      </c>
      <c r="R76" s="201"/>
      <c r="U76" s="201"/>
      <c r="X76" s="201"/>
      <c r="AA76" s="201"/>
      <c r="AD76" s="201"/>
      <c r="AG76" s="201"/>
    </row>
    <row r="77" spans="1:33">
      <c r="C77" s="18" t="s">
        <v>70</v>
      </c>
      <c r="H77" s="199">
        <v>0</v>
      </c>
      <c r="I77" s="200"/>
      <c r="J77" s="201"/>
      <c r="K77" s="199">
        <v>0</v>
      </c>
      <c r="L77" s="199"/>
      <c r="N77" s="199">
        <v>0</v>
      </c>
      <c r="O77" s="214"/>
      <c r="Q77" s="199">
        <v>0</v>
      </c>
      <c r="R77" s="214"/>
      <c r="U77" s="214"/>
      <c r="X77" s="201"/>
      <c r="AA77" s="201"/>
      <c r="AD77" s="201"/>
      <c r="AG77" s="201"/>
    </row>
    <row r="78" spans="1:33" ht="12" customHeight="1">
      <c r="H78" s="199"/>
      <c r="I78" s="200"/>
      <c r="J78" s="201"/>
      <c r="K78" s="199"/>
      <c r="L78" s="199"/>
      <c r="N78" s="199"/>
      <c r="O78" s="170"/>
      <c r="Q78" s="199"/>
      <c r="R78" s="170"/>
      <c r="U78" s="170"/>
    </row>
    <row r="79" spans="1:33" ht="13">
      <c r="B79" s="19"/>
      <c r="C79" s="18" t="s">
        <v>71</v>
      </c>
      <c r="H79" s="216" t="e">
        <f>H74/H75</f>
        <v>#DIV/0!</v>
      </c>
      <c r="I79" s="200"/>
      <c r="J79" s="201"/>
      <c r="K79" s="216" t="e">
        <f>K74/K75</f>
        <v>#DIV/0!</v>
      </c>
      <c r="L79" s="199"/>
      <c r="N79" s="216" t="e">
        <f>N74/N75</f>
        <v>#DIV/0!</v>
      </c>
      <c r="O79" s="217"/>
      <c r="Q79" s="216" t="e">
        <f>Q74/Q75</f>
        <v>#DIV/0!</v>
      </c>
      <c r="R79" s="217"/>
      <c r="U79" s="217"/>
      <c r="X79" s="218"/>
      <c r="AA79" s="218"/>
      <c r="AD79" s="218"/>
      <c r="AG79" s="218"/>
    </row>
    <row r="80" spans="1:33" ht="13">
      <c r="B80" s="19"/>
      <c r="C80" s="18" t="s">
        <v>72</v>
      </c>
      <c r="H80" s="216" t="e">
        <f>(H74-H77)/H75</f>
        <v>#DIV/0!</v>
      </c>
      <c r="I80" s="200"/>
      <c r="J80" s="201"/>
      <c r="K80" s="216" t="e">
        <f>(K74-K77)/K75</f>
        <v>#DIV/0!</v>
      </c>
      <c r="L80" s="199"/>
      <c r="N80" s="216" t="e">
        <f>(N74-N77)/N75</f>
        <v>#DIV/0!</v>
      </c>
      <c r="O80" s="218"/>
      <c r="Q80" s="216" t="e">
        <f>(Q74-Q77)/Q75</f>
        <v>#DIV/0!</v>
      </c>
      <c r="R80" s="218"/>
      <c r="U80" s="218"/>
      <c r="X80" s="218"/>
      <c r="AA80" s="218"/>
      <c r="AD80" s="218"/>
      <c r="AG80" s="218"/>
    </row>
    <row r="81" spans="1:33" ht="13">
      <c r="C81" s="18" t="s">
        <v>73</v>
      </c>
      <c r="H81" s="216" t="e">
        <f>H76/H75</f>
        <v>#DIV/0!</v>
      </c>
      <c r="I81" s="200"/>
      <c r="J81" s="201"/>
      <c r="K81" s="216" t="e">
        <f>K76/K75</f>
        <v>#DIV/0!</v>
      </c>
      <c r="L81" s="199"/>
      <c r="N81" s="216" t="e">
        <f>N76/N75</f>
        <v>#DIV/0!</v>
      </c>
      <c r="O81" s="217"/>
      <c r="Q81" s="216" t="e">
        <f>Q76/Q75</f>
        <v>#DIV/0!</v>
      </c>
      <c r="R81" s="217"/>
      <c r="U81" s="217"/>
      <c r="X81" s="218"/>
      <c r="AA81" s="218"/>
      <c r="AD81" s="218"/>
      <c r="AG81" s="218"/>
    </row>
    <row r="82" spans="1:33" ht="11.5" customHeight="1"/>
    <row r="83" spans="1:33" ht="13">
      <c r="A83" s="18" t="s">
        <v>58</v>
      </c>
      <c r="B83" s="19" t="s">
        <v>104</v>
      </c>
      <c r="H83" s="206">
        <v>360</v>
      </c>
      <c r="I83" s="213"/>
      <c r="K83" s="206">
        <v>360</v>
      </c>
      <c r="L83" s="213"/>
      <c r="N83" s="206">
        <v>360</v>
      </c>
      <c r="O83" s="213"/>
      <c r="Q83" s="206">
        <v>150</v>
      </c>
      <c r="R83" s="213"/>
      <c r="U83" s="213"/>
    </row>
    <row r="84" spans="1:33" ht="13">
      <c r="B84" s="219"/>
      <c r="C84" s="201" t="s">
        <v>74</v>
      </c>
      <c r="F84" s="124">
        <v>109320.766</v>
      </c>
      <c r="H84" s="199">
        <f>'Trade, bill and other receivabl'!E9</f>
        <v>44293</v>
      </c>
      <c r="I84" s="201"/>
      <c r="K84" s="199">
        <f>'Trade, bill and other receivabl'!H9</f>
        <v>48678</v>
      </c>
      <c r="L84" s="201"/>
      <c r="N84" s="199">
        <f>'Trade, bill and other receivabl'!K9</f>
        <v>0</v>
      </c>
      <c r="O84" s="201"/>
      <c r="Q84" s="199">
        <f>'Trade, bill and other receivabl'!N9</f>
        <v>56408</v>
      </c>
      <c r="R84" s="201"/>
      <c r="U84" s="201"/>
      <c r="X84" s="201"/>
      <c r="AA84" s="201"/>
      <c r="AD84" s="201"/>
      <c r="AG84" s="201"/>
    </row>
    <row r="85" spans="1:33">
      <c r="C85" s="18" t="s">
        <v>4</v>
      </c>
      <c r="H85" s="205" t="e">
        <f>'IS '!#REF!</f>
        <v>#REF!</v>
      </c>
      <c r="I85" s="214"/>
      <c r="J85" s="201"/>
      <c r="K85" s="205">
        <f>'IS '!F6</f>
        <v>13684905</v>
      </c>
      <c r="L85" s="214"/>
      <c r="M85" s="201"/>
      <c r="N85" s="205">
        <f>'IS '!I6</f>
        <v>17888905</v>
      </c>
      <c r="O85" s="214"/>
      <c r="P85" s="201"/>
      <c r="Q85" s="205" t="e">
        <f>'IS '!#REF!</f>
        <v>#REF!</v>
      </c>
      <c r="R85" s="214"/>
      <c r="S85" s="201"/>
      <c r="T85" s="201"/>
      <c r="U85" s="214"/>
      <c r="V85" s="201"/>
      <c r="W85" s="201"/>
      <c r="X85" s="201"/>
      <c r="Y85" s="201"/>
      <c r="Z85" s="201"/>
      <c r="AA85" s="201"/>
      <c r="AB85" s="201"/>
      <c r="AC85" s="201"/>
      <c r="AD85" s="201"/>
      <c r="AG85" s="201"/>
    </row>
    <row r="86" spans="1:33">
      <c r="B86" s="201"/>
      <c r="C86" s="201" t="s">
        <v>75</v>
      </c>
      <c r="F86" s="124">
        <v>27392.821</v>
      </c>
      <c r="H86" s="199" t="e">
        <f>'Trade and other payables'!#REF!</f>
        <v>#REF!</v>
      </c>
      <c r="I86" s="201"/>
      <c r="J86" s="201"/>
      <c r="K86" s="199" t="e">
        <f>'Trade and other payables'!#REF!</f>
        <v>#REF!</v>
      </c>
      <c r="L86" s="201"/>
      <c r="M86" s="201"/>
      <c r="N86" s="199" t="e">
        <f>'Trade and other payables'!#REF!</f>
        <v>#REF!</v>
      </c>
      <c r="O86" s="201"/>
      <c r="P86" s="201"/>
      <c r="Q86" s="199" t="e">
        <f>'Trade and other payables'!#REF!</f>
        <v>#REF!</v>
      </c>
      <c r="R86" s="201"/>
      <c r="S86" s="201"/>
      <c r="T86" s="201"/>
      <c r="U86" s="201"/>
      <c r="V86" s="201"/>
      <c r="W86" s="201"/>
      <c r="X86" s="201"/>
      <c r="Y86" s="201"/>
      <c r="Z86" s="201"/>
      <c r="AA86" s="201"/>
      <c r="AB86" s="201"/>
      <c r="AC86" s="201"/>
      <c r="AD86" s="201"/>
      <c r="AG86" s="201"/>
    </row>
    <row r="87" spans="1:33">
      <c r="B87" s="201"/>
      <c r="C87" s="18" t="s">
        <v>115</v>
      </c>
      <c r="H87" s="199" t="e">
        <f>'IS '!#REF!</f>
        <v>#REF!</v>
      </c>
      <c r="I87" s="201"/>
      <c r="J87" s="201"/>
      <c r="K87" s="199" t="e">
        <f>'IS '!#REF!</f>
        <v>#REF!</v>
      </c>
      <c r="L87" s="201"/>
      <c r="M87" s="201"/>
      <c r="N87" s="199" t="e">
        <f>'IS '!#REF!</f>
        <v>#REF!</v>
      </c>
      <c r="O87" s="201"/>
      <c r="P87" s="201"/>
      <c r="Q87" s="199" t="e">
        <f>'IS '!#REF!</f>
        <v>#REF!</v>
      </c>
      <c r="R87" s="201"/>
      <c r="S87" s="201"/>
      <c r="T87" s="201"/>
      <c r="U87" s="201"/>
      <c r="V87" s="201"/>
      <c r="W87" s="201"/>
      <c r="X87" s="201"/>
      <c r="Y87" s="201"/>
      <c r="Z87" s="201"/>
      <c r="AA87" s="201"/>
      <c r="AB87" s="201"/>
      <c r="AC87" s="201"/>
      <c r="AD87" s="201"/>
      <c r="AG87" s="201"/>
    </row>
    <row r="88" spans="1:33">
      <c r="C88" s="18" t="s">
        <v>70</v>
      </c>
      <c r="H88" s="199">
        <f>H77</f>
        <v>0</v>
      </c>
      <c r="I88" s="201"/>
      <c r="J88" s="201"/>
      <c r="K88" s="199">
        <f>K77</f>
        <v>0</v>
      </c>
      <c r="L88" s="201"/>
      <c r="M88" s="201"/>
      <c r="N88" s="199">
        <f>N77</f>
        <v>0</v>
      </c>
      <c r="O88" s="201"/>
      <c r="P88" s="201"/>
      <c r="Q88" s="199">
        <f>Q77</f>
        <v>0</v>
      </c>
      <c r="R88" s="201"/>
      <c r="S88" s="201"/>
      <c r="T88" s="201"/>
      <c r="U88" s="201"/>
      <c r="V88" s="201"/>
      <c r="W88" s="201"/>
      <c r="X88" s="201"/>
      <c r="Y88" s="201"/>
      <c r="Z88" s="201"/>
      <c r="AA88" s="201"/>
      <c r="AB88" s="201"/>
      <c r="AC88" s="201"/>
      <c r="AD88" s="201"/>
      <c r="AG88" s="201"/>
    </row>
    <row r="89" spans="1:33" ht="14.25" customHeight="1"/>
    <row r="90" spans="1:33">
      <c r="C90" s="18" t="s">
        <v>76</v>
      </c>
      <c r="H90" s="220" t="e">
        <f>H83*H84/H85</f>
        <v>#REF!</v>
      </c>
      <c r="I90" s="221"/>
      <c r="K90" s="220">
        <f>K83*K84/K85</f>
        <v>1.2805408587052669</v>
      </c>
      <c r="L90" s="221"/>
      <c r="N90" s="220">
        <f>N83*N84/N85</f>
        <v>0</v>
      </c>
      <c r="O90" s="221"/>
      <c r="Q90" s="220" t="e">
        <f>Q83*Q84/Q85</f>
        <v>#REF!</v>
      </c>
      <c r="R90" s="221"/>
      <c r="U90" s="221"/>
      <c r="X90" s="221"/>
      <c r="AA90" s="221"/>
      <c r="AD90" s="221"/>
      <c r="AG90" s="221"/>
    </row>
    <row r="91" spans="1:33">
      <c r="C91" s="18" t="s">
        <v>77</v>
      </c>
      <c r="H91" s="220" t="e">
        <f>H83*(H84+E84)/H85/2</f>
        <v>#REF!</v>
      </c>
      <c r="I91" s="221"/>
      <c r="K91" s="220">
        <f>K83*(K84+H84)/K85/2</f>
        <v>1.2228641704125824</v>
      </c>
      <c r="L91" s="221"/>
      <c r="N91" s="220">
        <f>N83*(N84+K84)/N85/2</f>
        <v>0.48980303713391066</v>
      </c>
      <c r="O91" s="221"/>
      <c r="Q91" s="220" t="e">
        <f>Q83*(Q84+N84)/Q85/2</f>
        <v>#REF!</v>
      </c>
      <c r="R91" s="221"/>
      <c r="U91" s="221"/>
      <c r="X91" s="221"/>
      <c r="AA91" s="221"/>
      <c r="AD91" s="221"/>
      <c r="AG91" s="221"/>
    </row>
    <row r="92" spans="1:33">
      <c r="C92" s="18" t="s">
        <v>78</v>
      </c>
      <c r="H92" s="220" t="e">
        <f>H83*H86/H87*(-1)</f>
        <v>#REF!</v>
      </c>
      <c r="I92" s="221"/>
      <c r="K92" s="220" t="e">
        <f>K83*K86/K87*(-1)</f>
        <v>#REF!</v>
      </c>
      <c r="L92" s="221"/>
      <c r="N92" s="220" t="e">
        <f>N83*N86/N87*(-1)</f>
        <v>#REF!</v>
      </c>
      <c r="O92" s="221"/>
      <c r="Q92" s="220" t="e">
        <f>Q83*Q86/Q87*(-1)</f>
        <v>#REF!</v>
      </c>
      <c r="R92" s="221"/>
      <c r="U92" s="221"/>
      <c r="X92" s="221"/>
      <c r="AA92" s="221"/>
      <c r="AD92" s="221"/>
      <c r="AG92" s="221"/>
    </row>
    <row r="93" spans="1:33">
      <c r="C93" s="18" t="s">
        <v>79</v>
      </c>
      <c r="H93" s="220" t="e">
        <f>H83*(E86+H86)/H87/2*(-1)</f>
        <v>#REF!</v>
      </c>
      <c r="I93" s="221"/>
      <c r="K93" s="220" t="e">
        <f>K83*(H86+K86)/K87/2*(-1)</f>
        <v>#REF!</v>
      </c>
      <c r="L93" s="221"/>
      <c r="N93" s="220" t="e">
        <f>N83*(K86+N86)/N87/2*(-1)</f>
        <v>#REF!</v>
      </c>
      <c r="O93" s="221"/>
      <c r="Q93" s="220" t="e">
        <f>Q83*(N86+Q86)/Q87/2*(-1)</f>
        <v>#REF!</v>
      </c>
      <c r="R93" s="221"/>
      <c r="U93" s="221"/>
      <c r="X93" s="221"/>
      <c r="AA93" s="221"/>
      <c r="AD93" s="221"/>
      <c r="AG93" s="221"/>
    </row>
    <row r="94" spans="1:33" ht="13">
      <c r="C94" s="18" t="s">
        <v>80</v>
      </c>
      <c r="H94" s="212" t="s">
        <v>103</v>
      </c>
      <c r="I94" s="221"/>
      <c r="K94" s="212" t="s">
        <v>103</v>
      </c>
      <c r="L94" s="221"/>
      <c r="N94" s="212" t="s">
        <v>103</v>
      </c>
      <c r="O94" s="221"/>
      <c r="Q94" s="212" t="s">
        <v>103</v>
      </c>
      <c r="R94" s="221"/>
      <c r="U94" s="221"/>
      <c r="X94" s="221"/>
      <c r="AA94" s="221"/>
      <c r="AD94" s="221"/>
      <c r="AG94" s="221"/>
    </row>
    <row r="95" spans="1:33" ht="13">
      <c r="C95" s="18" t="s">
        <v>81</v>
      </c>
      <c r="H95" s="212" t="s">
        <v>103</v>
      </c>
      <c r="I95" s="221"/>
      <c r="K95" s="212" t="s">
        <v>103</v>
      </c>
      <c r="L95" s="221"/>
      <c r="N95" s="212" t="s">
        <v>103</v>
      </c>
      <c r="O95" s="221"/>
      <c r="Q95" s="212" t="s">
        <v>103</v>
      </c>
      <c r="R95" s="221"/>
      <c r="U95" s="221"/>
      <c r="X95" s="221"/>
      <c r="AA95" s="221"/>
      <c r="AD95" s="221"/>
      <c r="AG95" s="221"/>
    </row>
    <row r="96" spans="1:33">
      <c r="I96" s="221"/>
      <c r="L96" s="221"/>
      <c r="O96" s="221"/>
      <c r="R96" s="221"/>
      <c r="U96" s="221"/>
      <c r="X96" s="221"/>
      <c r="AA96" s="221"/>
      <c r="AD96" s="221"/>
      <c r="AG96" s="221"/>
    </row>
    <row r="97" spans="1:34">
      <c r="C97" s="18" t="s">
        <v>82</v>
      </c>
      <c r="H97" s="220" t="e">
        <f>H90-H92</f>
        <v>#REF!</v>
      </c>
      <c r="I97" s="221"/>
      <c r="K97" s="220" t="e">
        <f>K90-K92</f>
        <v>#REF!</v>
      </c>
      <c r="L97" s="221"/>
      <c r="N97" s="220" t="e">
        <f>N90-N92</f>
        <v>#REF!</v>
      </c>
      <c r="O97" s="221"/>
      <c r="Q97" s="220" t="e">
        <f>Q90-Q92</f>
        <v>#REF!</v>
      </c>
      <c r="R97" s="221"/>
      <c r="U97" s="221"/>
      <c r="X97" s="221"/>
      <c r="AA97" s="221"/>
      <c r="AD97" s="221"/>
      <c r="AG97" s="221"/>
    </row>
    <row r="98" spans="1:34">
      <c r="C98" s="18" t="s">
        <v>83</v>
      </c>
      <c r="H98" s="222" t="s">
        <v>103</v>
      </c>
      <c r="I98" s="221"/>
      <c r="K98" s="220" t="e">
        <f>K91-K93</f>
        <v>#REF!</v>
      </c>
      <c r="L98" s="221"/>
      <c r="N98" s="220" t="e">
        <f>N91-N93</f>
        <v>#REF!</v>
      </c>
      <c r="O98" s="220"/>
      <c r="Q98" s="220" t="e">
        <f>Q91-Q93</f>
        <v>#REF!</v>
      </c>
      <c r="R98" s="221"/>
      <c r="U98" s="221"/>
      <c r="X98" s="221"/>
      <c r="AA98" s="221"/>
      <c r="AD98" s="221"/>
      <c r="AG98" s="221"/>
    </row>
    <row r="100" spans="1:34" s="19" customFormat="1" ht="13">
      <c r="A100" s="19" t="s">
        <v>58</v>
      </c>
      <c r="B100" s="19" t="s">
        <v>84</v>
      </c>
    </row>
    <row r="101" spans="1:34">
      <c r="C101" s="18" t="s">
        <v>85</v>
      </c>
      <c r="H101" s="223">
        <f>H24</f>
        <v>0</v>
      </c>
      <c r="I101" s="201"/>
      <c r="K101" s="223">
        <f>K24</f>
        <v>0</v>
      </c>
      <c r="L101" s="201"/>
      <c r="N101" s="223">
        <f>N24</f>
        <v>0</v>
      </c>
      <c r="O101" s="201"/>
      <c r="Q101" s="223">
        <f>Q24</f>
        <v>0</v>
      </c>
      <c r="R101" s="201"/>
      <c r="U101" s="201"/>
      <c r="X101" s="201"/>
      <c r="AA101" s="201"/>
      <c r="AD101" s="201"/>
      <c r="AG101" s="201"/>
    </row>
    <row r="102" spans="1:34">
      <c r="C102" s="18" t="s">
        <v>12</v>
      </c>
      <c r="H102" s="224">
        <f>H52</f>
        <v>116200</v>
      </c>
      <c r="I102" s="201"/>
      <c r="K102" s="224">
        <f>K52</f>
        <v>149116</v>
      </c>
      <c r="L102" s="201"/>
      <c r="N102" s="224">
        <f>N52</f>
        <v>196470</v>
      </c>
      <c r="O102" s="201"/>
      <c r="Q102" s="224">
        <f>Q52</f>
        <v>183150</v>
      </c>
      <c r="R102" s="201"/>
      <c r="U102" s="201"/>
      <c r="X102" s="201"/>
      <c r="AA102" s="201"/>
      <c r="AD102" s="201"/>
      <c r="AG102" s="201"/>
    </row>
    <row r="103" spans="1:34">
      <c r="C103" s="18" t="s">
        <v>105</v>
      </c>
      <c r="H103" s="224">
        <f>H27</f>
        <v>24282</v>
      </c>
      <c r="I103" s="224"/>
      <c r="J103" s="224"/>
      <c r="K103" s="224">
        <f>K27</f>
        <v>29278</v>
      </c>
      <c r="L103" s="224"/>
      <c r="M103" s="224"/>
      <c r="N103" s="224">
        <f>N27</f>
        <v>34021</v>
      </c>
      <c r="O103" s="224"/>
      <c r="P103" s="224"/>
      <c r="Q103" s="224">
        <f>Q27</f>
        <v>35628</v>
      </c>
      <c r="R103" s="225"/>
      <c r="U103" s="225"/>
      <c r="X103" s="225"/>
      <c r="AA103" s="225"/>
      <c r="AD103" s="225"/>
      <c r="AG103" s="225"/>
    </row>
    <row r="104" spans="1:34">
      <c r="C104" s="18" t="s">
        <v>106</v>
      </c>
      <c r="H104" s="224">
        <f>H21</f>
        <v>74178</v>
      </c>
      <c r="I104" s="201"/>
      <c r="K104" s="224">
        <f>K21</f>
        <v>43070</v>
      </c>
      <c r="L104" s="201"/>
      <c r="N104" s="224">
        <f>N21</f>
        <v>97077</v>
      </c>
      <c r="O104" s="201"/>
      <c r="Q104" s="224">
        <f>Q21</f>
        <v>42661</v>
      </c>
      <c r="R104" s="201"/>
      <c r="U104" s="201"/>
      <c r="X104" s="201"/>
      <c r="AA104" s="201"/>
      <c r="AD104" s="201"/>
      <c r="AG104" s="201"/>
    </row>
    <row r="105" spans="1:34">
      <c r="C105" s="18" t="s">
        <v>86</v>
      </c>
      <c r="H105" s="224">
        <f>H103-H104</f>
        <v>-49896</v>
      </c>
      <c r="I105" s="225"/>
      <c r="K105" s="224">
        <f>K103-K104</f>
        <v>-13792</v>
      </c>
      <c r="L105" s="225"/>
      <c r="N105" s="224">
        <f>N103-N104</f>
        <v>-63056</v>
      </c>
      <c r="O105" s="225"/>
      <c r="Q105" s="224">
        <f>Q103-Q104</f>
        <v>-7033</v>
      </c>
      <c r="R105" s="225"/>
      <c r="U105" s="225"/>
      <c r="X105" s="225"/>
      <c r="AA105" s="225"/>
      <c r="AD105" s="225"/>
      <c r="AG105" s="225"/>
    </row>
    <row r="106" spans="1:34">
      <c r="C106" s="18" t="s">
        <v>87</v>
      </c>
      <c r="H106" s="224" t="e">
        <f>'IS '!#REF!-'IS '!#REF!</f>
        <v>#REF!</v>
      </c>
      <c r="I106" s="201"/>
      <c r="J106" s="226"/>
      <c r="K106" s="224" t="e">
        <f>'IS '!F18-'IS '!#REF!</f>
        <v>#REF!</v>
      </c>
      <c r="L106" s="201"/>
      <c r="M106" s="201"/>
      <c r="N106" s="224" t="e">
        <f>'IS '!I18-'IS '!#REF!</f>
        <v>#REF!</v>
      </c>
      <c r="O106" s="201"/>
      <c r="P106" s="201"/>
      <c r="Q106" s="224" t="e">
        <f>'IS '!#REF!-'IS '!#REF!</f>
        <v>#REF!</v>
      </c>
      <c r="R106" s="201"/>
      <c r="S106" s="201"/>
      <c r="T106" s="201"/>
      <c r="U106" s="201"/>
      <c r="V106" s="201"/>
      <c r="W106" s="201"/>
      <c r="X106" s="201"/>
      <c r="Y106" s="136"/>
      <c r="Z106" s="201"/>
      <c r="AA106" s="201"/>
      <c r="AB106" s="201"/>
      <c r="AC106" s="201"/>
      <c r="AD106" s="201"/>
      <c r="AE106" s="226"/>
      <c r="AG106" s="201"/>
      <c r="AH106" s="226"/>
    </row>
    <row r="107" spans="1:34">
      <c r="C107" s="18" t="s">
        <v>98</v>
      </c>
      <c r="H107" s="224" t="e">
        <f>'IS '!#REF!</f>
        <v>#REF!</v>
      </c>
      <c r="I107" s="201"/>
      <c r="K107" s="224" t="e">
        <f>'IS '!#REF!</f>
        <v>#REF!</v>
      </c>
      <c r="L107" s="201"/>
      <c r="M107" s="201"/>
      <c r="N107" s="224" t="e">
        <f>'IS '!#REF!</f>
        <v>#REF!</v>
      </c>
      <c r="O107" s="201"/>
      <c r="P107" s="201"/>
      <c r="Q107" s="224" t="e">
        <f>'IS '!#REF!</f>
        <v>#REF!</v>
      </c>
      <c r="R107" s="201"/>
      <c r="S107" s="201"/>
      <c r="T107" s="201"/>
      <c r="U107" s="201"/>
      <c r="V107" s="201"/>
      <c r="W107" s="201"/>
      <c r="X107" s="201"/>
      <c r="Y107" s="201"/>
      <c r="Z107" s="201"/>
      <c r="AA107" s="201"/>
      <c r="AB107" s="201"/>
      <c r="AC107" s="201"/>
      <c r="AD107" s="201"/>
      <c r="AG107" s="201"/>
    </row>
    <row r="108" spans="1:34">
      <c r="C108" s="18" t="s">
        <v>99</v>
      </c>
      <c r="H108" s="224" t="e">
        <f>H106+#REF!</f>
        <v>#REF!</v>
      </c>
      <c r="I108" s="195" t="e">
        <f>H108/'IS '!#REF!</f>
        <v>#REF!</v>
      </c>
      <c r="K108" s="224" t="e">
        <f>K106+#REF!</f>
        <v>#REF!</v>
      </c>
      <c r="L108" s="195" t="e">
        <f>K108/'IS '!F6</f>
        <v>#REF!</v>
      </c>
      <c r="M108" s="201"/>
      <c r="N108" s="224" t="e">
        <f>N106+#REF!</f>
        <v>#REF!</v>
      </c>
      <c r="O108" s="195" t="e">
        <f>N108/'IS '!I6</f>
        <v>#REF!</v>
      </c>
      <c r="P108" s="201"/>
      <c r="Q108" s="224" t="e">
        <f>Q106+#REF!</f>
        <v>#REF!</v>
      </c>
      <c r="R108" s="195" t="e">
        <f>Q108/'IS '!#REF!</f>
        <v>#REF!</v>
      </c>
      <c r="S108" s="201"/>
      <c r="T108" s="201"/>
      <c r="U108" s="201"/>
      <c r="V108" s="201"/>
      <c r="W108" s="201"/>
      <c r="X108" s="201"/>
      <c r="Y108" s="201"/>
      <c r="Z108" s="201"/>
      <c r="AA108" s="201"/>
      <c r="AB108" s="201"/>
      <c r="AC108" s="201"/>
      <c r="AD108" s="201"/>
      <c r="AG108" s="201"/>
    </row>
    <row r="110" spans="1:34" ht="13">
      <c r="C110" s="18" t="s">
        <v>88</v>
      </c>
      <c r="H110" s="136">
        <f>IF(H103/H102=0,"nm",H103/H102)</f>
        <v>0.20896729776247849</v>
      </c>
      <c r="I110" s="226"/>
      <c r="K110" s="227">
        <f>IF(K103/K102=0,"nm",K103/K102)</f>
        <v>0.19634378604576302</v>
      </c>
      <c r="L110" s="226"/>
      <c r="N110" s="227">
        <f>IF(N103/N102=0,"nm",N103/N102)</f>
        <v>0.17316129689011045</v>
      </c>
      <c r="O110" s="226"/>
      <c r="Q110" s="227">
        <f>IF(Q103/Q102=0,"nm",Q103/Q102)</f>
        <v>0.19452907452907453</v>
      </c>
      <c r="R110" s="226"/>
      <c r="U110" s="226"/>
      <c r="X110" s="226"/>
      <c r="AA110" s="226"/>
      <c r="AD110" s="226"/>
      <c r="AG110" s="226"/>
    </row>
    <row r="111" spans="1:34" ht="13">
      <c r="C111" s="18" t="s">
        <v>89</v>
      </c>
      <c r="H111" s="216" t="str">
        <f>IF(H105/H102&lt;0,"nm",H105/H102)</f>
        <v>nm</v>
      </c>
      <c r="I111" s="226"/>
      <c r="K111" s="216" t="str">
        <f>IF(K105/K102&lt;0,"nm",K105/K102)</f>
        <v>nm</v>
      </c>
      <c r="L111" s="226"/>
      <c r="N111" s="216" t="str">
        <f>IF(N105/N102&lt;0,"nm",N105/N102)</f>
        <v>nm</v>
      </c>
      <c r="O111" s="226"/>
      <c r="Q111" s="216" t="str">
        <f>IF(Q105/Q102&lt;0,"nm",Q105/Q102)</f>
        <v>nm</v>
      </c>
      <c r="R111" s="226"/>
      <c r="U111" s="226"/>
      <c r="X111" s="226"/>
      <c r="AA111" s="226"/>
      <c r="AD111" s="226"/>
      <c r="AG111" s="226"/>
    </row>
    <row r="112" spans="1:34">
      <c r="C112" s="18" t="s">
        <v>100</v>
      </c>
      <c r="H112" s="228" t="e">
        <f>IF(H107&lt;0,"nm",H106/H107)</f>
        <v>#REF!</v>
      </c>
      <c r="I112" s="220"/>
      <c r="J112" s="220"/>
      <c r="K112" s="228" t="e">
        <f>IF(K107&lt;0,"nm",K106/K107)</f>
        <v>#REF!</v>
      </c>
      <c r="L112" s="229"/>
      <c r="N112" s="228" t="e">
        <f>IF(N107&lt;0,"nm",N106/N107)</f>
        <v>#REF!</v>
      </c>
      <c r="O112" s="229"/>
      <c r="Q112" s="228" t="e">
        <f>IF(Q107&lt;0,"nm",Q106/Q107)</f>
        <v>#REF!</v>
      </c>
      <c r="R112" s="229"/>
      <c r="U112" s="229"/>
      <c r="X112" s="229"/>
      <c r="AA112" s="229"/>
      <c r="AD112" s="229"/>
      <c r="AG112" s="229"/>
    </row>
    <row r="113" spans="3:33" ht="13">
      <c r="C113" s="18" t="s">
        <v>90</v>
      </c>
      <c r="H113" s="187" t="e">
        <f>H102/H101</f>
        <v>#DIV/0!</v>
      </c>
      <c r="I113" s="226"/>
      <c r="K113" s="187" t="e">
        <f>K102/K101</f>
        <v>#DIV/0!</v>
      </c>
      <c r="L113" s="226"/>
      <c r="N113" s="187" t="e">
        <f>N102/N101</f>
        <v>#DIV/0!</v>
      </c>
      <c r="O113" s="226"/>
      <c r="Q113" s="187" t="e">
        <f>Q102/Q101</f>
        <v>#DIV/0!</v>
      </c>
      <c r="R113" s="226"/>
      <c r="U113" s="226"/>
      <c r="X113" s="226"/>
      <c r="AA113" s="226"/>
      <c r="AD113" s="226"/>
      <c r="AG113" s="226"/>
    </row>
    <row r="114" spans="3:33" ht="13">
      <c r="C114" s="18" t="s">
        <v>101</v>
      </c>
      <c r="H114" s="227" t="e">
        <f>1-H113</f>
        <v>#DIV/0!</v>
      </c>
      <c r="I114" s="226"/>
      <c r="K114" s="227" t="e">
        <f>1-K113</f>
        <v>#DIV/0!</v>
      </c>
      <c r="L114" s="226"/>
      <c r="N114" s="227" t="e">
        <f>1-N113</f>
        <v>#DIV/0!</v>
      </c>
      <c r="O114" s="226"/>
      <c r="Q114" s="227" t="e">
        <f>1-Q113</f>
        <v>#DIV/0!</v>
      </c>
      <c r="R114" s="226"/>
      <c r="U114" s="226"/>
      <c r="X114" s="226"/>
      <c r="AA114" s="226"/>
      <c r="AD114" s="226"/>
      <c r="AG114" s="226"/>
    </row>
    <row r="115" spans="3:33">
      <c r="C115" s="18" t="s">
        <v>91</v>
      </c>
      <c r="H115" s="228" t="s">
        <v>160</v>
      </c>
      <c r="I115" s="220"/>
      <c r="J115" s="220"/>
      <c r="K115" s="228" t="s">
        <v>160</v>
      </c>
      <c r="L115" s="229"/>
      <c r="N115" s="228" t="s">
        <v>160</v>
      </c>
      <c r="O115" s="229"/>
      <c r="Q115" s="228" t="s">
        <v>160</v>
      </c>
      <c r="R115" s="229"/>
      <c r="U115" s="229"/>
      <c r="X115" s="229"/>
      <c r="AA115" s="229"/>
      <c r="AD115" s="229"/>
      <c r="AG115" s="229"/>
    </row>
    <row r="116" spans="3:33">
      <c r="C116" s="18" t="s">
        <v>102</v>
      </c>
      <c r="H116" s="124">
        <v>0</v>
      </c>
      <c r="I116" s="124"/>
      <c r="J116" s="124"/>
      <c r="K116" s="124">
        <v>0</v>
      </c>
      <c r="L116" s="124"/>
      <c r="M116" s="124"/>
      <c r="N116" s="124">
        <v>0</v>
      </c>
      <c r="O116" s="225"/>
      <c r="Q116" s="124">
        <v>0</v>
      </c>
      <c r="R116" s="225"/>
      <c r="U116" s="225"/>
      <c r="X116" s="225"/>
      <c r="AA116" s="225"/>
      <c r="AD116" s="225"/>
      <c r="AG116" s="225"/>
    </row>
    <row r="117" spans="3:33">
      <c r="C117" s="18" t="s">
        <v>92</v>
      </c>
      <c r="H117" s="124">
        <f>IF(H116/H102&lt;0,"nm",H116/H102)</f>
        <v>0</v>
      </c>
      <c r="I117" s="124"/>
      <c r="J117" s="124"/>
      <c r="K117" s="124">
        <f>IF(K116/K102&lt;0,"nm",K116/K102)</f>
        <v>0</v>
      </c>
      <c r="L117" s="124"/>
      <c r="M117" s="124"/>
      <c r="N117" s="124">
        <f>IF(N116/N102&lt;0,"nm",N116/N102)</f>
        <v>0</v>
      </c>
      <c r="O117" s="225"/>
      <c r="Q117" s="124">
        <f>IF(Q116/Q102&lt;0,"nm",Q116/Q102)</f>
        <v>0</v>
      </c>
      <c r="R117" s="226"/>
      <c r="U117" s="226"/>
      <c r="X117" s="226"/>
      <c r="AA117" s="226"/>
      <c r="AD117" s="226"/>
      <c r="AG117" s="226"/>
    </row>
  </sheetData>
  <mergeCells count="2">
    <mergeCell ref="B3:J3"/>
    <mergeCell ref="T4:V4"/>
  </mergeCells>
  <phoneticPr fontId="87" type="noConversion"/>
  <conditionalFormatting sqref="H79">
    <cfRule type="expression" dxfId="8" priority="12">
      <formula>#REF!</formula>
    </cfRule>
  </conditionalFormatting>
  <conditionalFormatting sqref="H80:H81">
    <cfRule type="expression" dxfId="7" priority="11">
      <formula>#REF!</formula>
    </cfRule>
  </conditionalFormatting>
  <conditionalFormatting sqref="H111">
    <cfRule type="expression" dxfId="6" priority="4">
      <formula>#REF!</formula>
    </cfRule>
  </conditionalFormatting>
  <conditionalFormatting sqref="K79:K81">
    <cfRule type="expression" dxfId="5" priority="9">
      <formula>#REF!</formula>
    </cfRule>
  </conditionalFormatting>
  <conditionalFormatting sqref="K111">
    <cfRule type="expression" dxfId="4" priority="3">
      <formula>#REF!</formula>
    </cfRule>
  </conditionalFormatting>
  <conditionalFormatting sqref="N79:N81">
    <cfRule type="expression" dxfId="3" priority="7">
      <formula>#REF!</formula>
    </cfRule>
  </conditionalFormatting>
  <conditionalFormatting sqref="N111">
    <cfRule type="expression" dxfId="2" priority="2">
      <formula>#REF!</formula>
    </cfRule>
  </conditionalFormatting>
  <conditionalFormatting sqref="Q79:Q81">
    <cfRule type="expression" dxfId="1" priority="5">
      <formula>#REF!</formula>
    </cfRule>
  </conditionalFormatting>
  <conditionalFormatting sqref="Q111">
    <cfRule type="expression" dxfId="0" priority="1">
      <formula>#REF!</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54"/>
  <sheetViews>
    <sheetView showGridLines="0" workbookViewId="0">
      <selection activeCell="E62" sqref="E62"/>
    </sheetView>
  </sheetViews>
  <sheetFormatPr defaultColWidth="8" defaultRowHeight="14" outlineLevelCol="1"/>
  <cols>
    <col min="1" max="2" width="2.33203125" style="78" customWidth="1"/>
    <col min="3" max="3" width="3.33203125" style="78" customWidth="1"/>
    <col min="4" max="4" width="33.83203125" style="78" customWidth="1"/>
    <col min="5" max="5" width="11.83203125" style="78" customWidth="1"/>
    <col min="6" max="6" width="11.83203125" style="78" hidden="1" customWidth="1"/>
    <col min="7" max="7" width="2.83203125" style="78" hidden="1" customWidth="1"/>
    <col min="8" max="8" width="11.83203125" style="78" customWidth="1"/>
    <col min="9" max="9" width="9.83203125" style="78" hidden="1" customWidth="1"/>
    <col min="10" max="10" width="2.83203125" style="78" hidden="1" customWidth="1"/>
    <col min="11" max="11" width="11.83203125" style="78" customWidth="1"/>
    <col min="12" max="12" width="9.83203125" style="78" hidden="1" customWidth="1"/>
    <col min="13" max="13" width="2.83203125" style="78" hidden="1" customWidth="1"/>
    <col min="14" max="14" width="11.83203125" style="78" customWidth="1"/>
    <col min="15" max="15" width="9.83203125" style="78" hidden="1" customWidth="1"/>
    <col min="16" max="16" width="2.83203125" style="78" hidden="1" customWidth="1"/>
    <col min="17" max="17" width="11.83203125" style="78" customWidth="1"/>
    <col min="18" max="18" width="9.83203125" style="78" hidden="1" customWidth="1"/>
    <col min="19" max="19" width="2.83203125" style="78" customWidth="1"/>
    <col min="20" max="20" width="11.83203125" style="78" hidden="1" customWidth="1" outlineLevel="1"/>
    <col min="21" max="21" width="9.83203125" style="78" hidden="1" customWidth="1" outlineLevel="1"/>
    <col min="22" max="22" width="2.83203125" style="78" hidden="1" customWidth="1" outlineLevel="1"/>
    <col min="23" max="23" width="11.83203125" style="78" hidden="1" customWidth="1" outlineLevel="1"/>
    <col min="24" max="24" width="9.83203125" style="78" hidden="1" customWidth="1" outlineLevel="1"/>
    <col min="25" max="25" width="2.83203125" style="78" hidden="1" customWidth="1" outlineLevel="1"/>
    <col min="26" max="26" width="10.83203125" style="78" customWidth="1" collapsed="1"/>
    <col min="27" max="27" width="1.33203125" style="78" customWidth="1"/>
    <col min="28" max="28" width="10.83203125" style="78" customWidth="1"/>
    <col min="29" max="29" width="1.33203125" style="78" customWidth="1"/>
    <col min="30" max="30" width="10.83203125" style="78" customWidth="1"/>
    <col min="31" max="31" width="1.33203125" style="78" customWidth="1"/>
    <col min="32" max="32" width="10.83203125" style="78" hidden="1" customWidth="1"/>
    <col min="33" max="33" width="1.33203125" style="78" hidden="1" customWidth="1"/>
    <col min="34" max="16384" width="8" style="78"/>
  </cols>
  <sheetData>
    <row r="2" spans="2:33" ht="20">
      <c r="B2" s="171" t="e">
        <f>#REF!</f>
        <v>#REF!</v>
      </c>
    </row>
    <row r="3" spans="2:33">
      <c r="B3" s="514" t="s">
        <v>111</v>
      </c>
      <c r="C3" s="514"/>
      <c r="D3" s="514"/>
      <c r="E3" s="514"/>
      <c r="F3" s="514"/>
      <c r="G3" s="514"/>
    </row>
    <row r="4" spans="2:33" s="18" customFormat="1" ht="16">
      <c r="B4" s="18" t="s">
        <v>40</v>
      </c>
      <c r="D4" s="19" t="s">
        <v>40</v>
      </c>
      <c r="E4" s="177" t="s">
        <v>190</v>
      </c>
      <c r="F4" s="177"/>
      <c r="G4" s="177"/>
      <c r="H4" s="177"/>
      <c r="I4" s="177"/>
      <c r="J4" s="177"/>
      <c r="K4" s="177"/>
      <c r="L4" s="177"/>
      <c r="M4" s="178"/>
      <c r="N4" s="177" t="s">
        <v>189</v>
      </c>
      <c r="O4" s="177"/>
      <c r="P4" s="177"/>
      <c r="Q4" s="177"/>
      <c r="R4" s="177"/>
      <c r="S4" s="178"/>
      <c r="T4" s="515" t="s">
        <v>41</v>
      </c>
      <c r="U4" s="515"/>
      <c r="V4" s="515"/>
      <c r="W4" s="515"/>
      <c r="X4" s="515"/>
      <c r="Y4" s="178"/>
      <c r="Z4" s="178"/>
      <c r="AB4" s="178"/>
      <c r="AD4" s="178"/>
      <c r="AF4" s="178"/>
    </row>
    <row r="5" spans="2:33" s="172" customFormat="1" ht="16">
      <c r="B5" s="230" t="s">
        <v>42</v>
      </c>
      <c r="D5" s="173"/>
      <c r="E5" s="174" t="s">
        <v>43</v>
      </c>
      <c r="F5" s="174"/>
      <c r="G5" s="175"/>
      <c r="H5" s="174" t="s">
        <v>44</v>
      </c>
      <c r="I5" s="174"/>
      <c r="J5" s="175"/>
      <c r="K5" s="174" t="s">
        <v>113</v>
      </c>
      <c r="L5" s="174"/>
      <c r="M5" s="175"/>
      <c r="N5" s="174" t="s">
        <v>113</v>
      </c>
      <c r="O5" s="174"/>
      <c r="P5" s="175"/>
      <c r="Q5" s="174" t="s">
        <v>158</v>
      </c>
      <c r="R5" s="174"/>
      <c r="S5" s="175"/>
      <c r="T5" s="513">
        <v>2020</v>
      </c>
      <c r="U5" s="513"/>
      <c r="V5" s="175"/>
      <c r="W5" s="516">
        <v>2021</v>
      </c>
      <c r="X5" s="516"/>
      <c r="Y5" s="175"/>
      <c r="Z5" s="174" t="s">
        <v>45</v>
      </c>
      <c r="AA5" s="174"/>
      <c r="AB5" s="174"/>
      <c r="AC5" s="174"/>
      <c r="AD5" s="174"/>
      <c r="AE5" s="174"/>
      <c r="AF5" s="174"/>
      <c r="AG5" s="173"/>
    </row>
    <row r="6" spans="2:33" s="18" customFormat="1" ht="16">
      <c r="B6" s="19"/>
      <c r="D6" s="19"/>
      <c r="E6" s="179" t="s">
        <v>29</v>
      </c>
      <c r="F6" s="179" t="s">
        <v>46</v>
      </c>
      <c r="G6" s="178" t="s">
        <v>40</v>
      </c>
      <c r="H6" s="179" t="s">
        <v>29</v>
      </c>
      <c r="I6" s="179" t="s">
        <v>46</v>
      </c>
      <c r="J6" s="178" t="s">
        <v>40</v>
      </c>
      <c r="K6" s="179" t="s">
        <v>29</v>
      </c>
      <c r="L6" s="179" t="s">
        <v>46</v>
      </c>
      <c r="M6" s="178" t="s">
        <v>40</v>
      </c>
      <c r="N6" s="179" t="s">
        <v>29</v>
      </c>
      <c r="O6" s="179" t="s">
        <v>46</v>
      </c>
      <c r="P6" s="178" t="s">
        <v>40</v>
      </c>
      <c r="Q6" s="179" t="s">
        <v>29</v>
      </c>
      <c r="R6" s="179" t="s">
        <v>46</v>
      </c>
      <c r="S6" s="178" t="s">
        <v>40</v>
      </c>
      <c r="T6" s="179" t="s">
        <v>29</v>
      </c>
      <c r="U6" s="179" t="s">
        <v>46</v>
      </c>
      <c r="V6" s="178" t="s">
        <v>40</v>
      </c>
      <c r="W6" s="179" t="s">
        <v>29</v>
      </c>
      <c r="X6" s="179" t="s">
        <v>46</v>
      </c>
      <c r="Y6" s="178" t="s">
        <v>40</v>
      </c>
      <c r="Z6" s="179" t="s">
        <v>47</v>
      </c>
      <c r="AA6" s="19"/>
      <c r="AB6" s="179" t="s">
        <v>53</v>
      </c>
      <c r="AC6" s="19"/>
      <c r="AD6" s="179" t="s">
        <v>202</v>
      </c>
      <c r="AE6" s="19"/>
      <c r="AF6" s="179" t="s">
        <v>52</v>
      </c>
      <c r="AG6" s="19"/>
    </row>
    <row r="7" spans="2:33" s="18" customFormat="1" ht="15.5">
      <c r="B7" s="181" t="s">
        <v>206</v>
      </c>
      <c r="C7"/>
      <c r="D7"/>
      <c r="E7"/>
      <c r="F7"/>
      <c r="G7"/>
      <c r="H7"/>
      <c r="I7"/>
      <c r="J7"/>
      <c r="K7"/>
      <c r="L7"/>
      <c r="M7"/>
      <c r="N7"/>
      <c r="O7"/>
      <c r="P7"/>
      <c r="Q7"/>
      <c r="R7"/>
      <c r="S7"/>
      <c r="T7"/>
      <c r="U7"/>
      <c r="V7"/>
      <c r="W7"/>
      <c r="X7"/>
      <c r="Y7"/>
      <c r="Z7" s="188"/>
      <c r="AA7" s="185"/>
      <c r="AB7" s="188"/>
      <c r="AC7" s="185"/>
      <c r="AD7" s="187"/>
      <c r="AE7"/>
      <c r="AF7"/>
      <c r="AG7"/>
    </row>
    <row r="8" spans="2:33" s="18" customFormat="1" ht="15.5">
      <c r="B8" s="129" t="s">
        <v>207</v>
      </c>
      <c r="C8"/>
      <c r="D8"/>
      <c r="E8" s="65">
        <v>25467</v>
      </c>
      <c r="F8" s="236">
        <f>E8/E$11</f>
        <v>1.1033272680010398</v>
      </c>
      <c r="G8" s="253"/>
      <c r="H8" s="65">
        <v>-40171</v>
      </c>
      <c r="I8" s="236">
        <f>H8/H$11</f>
        <v>1.0069686411149825</v>
      </c>
      <c r="J8" s="65"/>
      <c r="K8" s="65">
        <v>36255</v>
      </c>
      <c r="L8" s="236">
        <f>K8/K$11</f>
        <v>0.98121735364962515</v>
      </c>
      <c r="M8" s="253"/>
      <c r="N8" s="65">
        <v>-15250</v>
      </c>
      <c r="O8" s="236">
        <f>N8/N$11</f>
        <v>1.0106700245211744</v>
      </c>
      <c r="P8" s="253"/>
      <c r="Q8" s="65">
        <v>-53274</v>
      </c>
      <c r="R8" s="236">
        <f>Q8/Q$11</f>
        <v>1.0034091123123576</v>
      </c>
      <c r="S8" s="253"/>
      <c r="T8" s="253"/>
      <c r="U8" s="253"/>
      <c r="V8" s="253"/>
      <c r="W8" s="253"/>
      <c r="X8" s="253"/>
      <c r="Y8" s="253"/>
      <c r="Z8" s="236">
        <f>IFERROR((H8/E8-1),"na")</f>
        <v>-2.5773746416931713</v>
      </c>
      <c r="AA8" s="54"/>
      <c r="AB8" s="236">
        <f>IFERROR((K8/H8-1),"na")</f>
        <v>-1.9025167409325134</v>
      </c>
      <c r="AC8" s="54"/>
      <c r="AD8" s="236">
        <f>IFERROR((Q8/N8-1),"na")</f>
        <v>2.493377049180328</v>
      </c>
      <c r="AE8"/>
      <c r="AF8"/>
      <c r="AG8"/>
    </row>
    <row r="9" spans="2:33" s="18" customFormat="1" ht="15.5">
      <c r="B9" s="129" t="s">
        <v>176</v>
      </c>
      <c r="C9"/>
      <c r="D9"/>
      <c r="E9" s="65">
        <v>441</v>
      </c>
      <c r="F9" s="236">
        <f>E9/E$11</f>
        <v>1.9105796724720563E-2</v>
      </c>
      <c r="G9" s="253"/>
      <c r="H9" s="65">
        <v>379</v>
      </c>
      <c r="I9" s="236">
        <f>H9/H$11</f>
        <v>-9.5004136063971123E-3</v>
      </c>
      <c r="J9" s="65"/>
      <c r="K9" s="65">
        <v>706</v>
      </c>
      <c r="L9" s="236">
        <f>K9/K$11</f>
        <v>1.910741833337844E-2</v>
      </c>
      <c r="M9" s="253"/>
      <c r="N9" s="65">
        <v>172</v>
      </c>
      <c r="O9" s="236">
        <f>N9/N$11</f>
        <v>-1.1399032407714229E-2</v>
      </c>
      <c r="P9" s="253"/>
      <c r="Q9" s="65">
        <v>260</v>
      </c>
      <c r="R9" s="236">
        <f>Q9/Q$11</f>
        <v>-4.897067410016386E-3</v>
      </c>
      <c r="S9" s="253"/>
      <c r="T9" s="253"/>
      <c r="U9" s="253"/>
      <c r="V9" s="253"/>
      <c r="W9" s="253"/>
      <c r="X9" s="253"/>
      <c r="Y9" s="253"/>
      <c r="Z9" s="236">
        <f>IFERROR((H9/E9-1),"na")</f>
        <v>-0.14058956916099774</v>
      </c>
      <c r="AA9" s="54"/>
      <c r="AB9" s="236">
        <f>IFERROR((K9/H9-1),"na")</f>
        <v>0.86279683377308714</v>
      </c>
      <c r="AC9" s="54"/>
      <c r="AD9" s="236">
        <f>IFERROR((Q9/N9-1),"na")</f>
        <v>0.51162790697674421</v>
      </c>
      <c r="AE9"/>
      <c r="AF9"/>
      <c r="AG9"/>
    </row>
    <row r="10" spans="2:33" s="18" customFormat="1" ht="15.5">
      <c r="B10" s="129" t="s">
        <v>208</v>
      </c>
      <c r="C10"/>
      <c r="D10"/>
      <c r="E10" s="65">
        <v>-2826</v>
      </c>
      <c r="F10" s="236">
        <f>E10/E$11</f>
        <v>-0.12243306472576033</v>
      </c>
      <c r="G10" s="253"/>
      <c r="H10" s="65">
        <v>-101</v>
      </c>
      <c r="I10" s="236">
        <f>H10/H$11</f>
        <v>2.5317724914145339E-3</v>
      </c>
      <c r="J10" s="65"/>
      <c r="K10" s="65">
        <v>-12</v>
      </c>
      <c r="L10" s="236">
        <f>K10/K$11</f>
        <v>-3.2477198300359954E-4</v>
      </c>
      <c r="M10" s="253"/>
      <c r="N10" s="65">
        <v>-11</v>
      </c>
      <c r="O10" s="236">
        <f>N10/N$11</f>
        <v>7.2900788653986349E-4</v>
      </c>
      <c r="P10" s="253"/>
      <c r="Q10" s="65">
        <v>-79</v>
      </c>
      <c r="R10" s="236">
        <f>Q10/Q$11</f>
        <v>1.487955097658825E-3</v>
      </c>
      <c r="S10" s="253"/>
      <c r="T10" s="253"/>
      <c r="U10" s="253"/>
      <c r="V10" s="253"/>
      <c r="W10" s="253"/>
      <c r="X10" s="253"/>
      <c r="Y10" s="253"/>
      <c r="Z10" s="236">
        <f>IFERROR((H10/E10-1),"na")</f>
        <v>-0.96426043878273182</v>
      </c>
      <c r="AA10" s="54"/>
      <c r="AB10" s="236">
        <f>IFERROR((K10/H10-1),"na")</f>
        <v>-0.88118811881188119</v>
      </c>
      <c r="AC10" s="54"/>
      <c r="AD10" s="236">
        <f>IFERROR((Q10/N10-1),"na")</f>
        <v>6.1818181818181817</v>
      </c>
      <c r="AE10"/>
      <c r="AF10"/>
      <c r="AG10"/>
    </row>
    <row r="11" spans="2:33" s="18" customFormat="1" ht="15.5">
      <c r="B11" s="181" t="s">
        <v>209</v>
      </c>
      <c r="C11"/>
      <c r="D11"/>
      <c r="E11" s="47">
        <f>SUM(E8:E10)</f>
        <v>23082</v>
      </c>
      <c r="F11" s="236">
        <f>SUM(F8:F10)</f>
        <v>1</v>
      </c>
      <c r="G11" s="253"/>
      <c r="H11" s="47">
        <f>SUM(H8:H10)</f>
        <v>-39893</v>
      </c>
      <c r="I11" s="236">
        <f>SUM(I8:I10)</f>
        <v>1</v>
      </c>
      <c r="J11" s="65"/>
      <c r="K11" s="47">
        <f>SUM(K8:K10)</f>
        <v>36949</v>
      </c>
      <c r="L11" s="236">
        <f>SUM(L8:L10)</f>
        <v>0.99999999999999989</v>
      </c>
      <c r="M11" s="253"/>
      <c r="N11" s="47">
        <f>SUM(N8:N10)</f>
        <v>-15089</v>
      </c>
      <c r="O11" s="236">
        <f>SUM(O8:O10)</f>
        <v>1</v>
      </c>
      <c r="P11" s="253"/>
      <c r="Q11" s="47">
        <f>SUM(Q8:Q10)</f>
        <v>-53093</v>
      </c>
      <c r="R11" s="236">
        <f>SUM(R8:R10)</f>
        <v>1</v>
      </c>
      <c r="S11" s="253"/>
      <c r="T11" s="253"/>
      <c r="U11" s="253"/>
      <c r="V11" s="253"/>
      <c r="W11" s="253"/>
      <c r="X11" s="253"/>
      <c r="Y11" s="253"/>
      <c r="Z11" s="236">
        <f>IFERROR((H11/E11-1),"na")</f>
        <v>-2.7283164370505153</v>
      </c>
      <c r="AA11" s="54"/>
      <c r="AB11" s="236">
        <f>IFERROR((K11/H11-1),"na")</f>
        <v>-1.9262025919334218</v>
      </c>
      <c r="AC11" s="54"/>
      <c r="AD11" s="236">
        <f>IFERROR((Q11/N11-1),"na")</f>
        <v>2.5186559745509975</v>
      </c>
      <c r="AE11"/>
      <c r="AF11"/>
      <c r="AG11"/>
    </row>
    <row r="12" spans="2:33" s="18" customFormat="1" ht="15.5">
      <c r="B12" s="129"/>
      <c r="C12"/>
      <c r="D12"/>
      <c r="E12" s="65"/>
      <c r="F12" s="65"/>
      <c r="G12" s="253"/>
      <c r="H12" s="65"/>
      <c r="I12" s="253"/>
      <c r="J12" s="65"/>
      <c r="K12" s="65"/>
      <c r="L12" s="65"/>
      <c r="M12" s="253"/>
      <c r="N12" s="65"/>
      <c r="O12" s="253"/>
      <c r="P12" s="253"/>
      <c r="Q12" s="65"/>
      <c r="R12" s="253"/>
      <c r="S12" s="253"/>
      <c r="T12" s="253"/>
      <c r="U12" s="253"/>
      <c r="V12" s="253"/>
      <c r="W12" s="253"/>
      <c r="X12" s="253"/>
      <c r="Y12" s="253"/>
      <c r="Z12" s="236"/>
      <c r="AA12" s="54"/>
      <c r="AB12" s="236"/>
      <c r="AC12" s="54"/>
      <c r="AD12" s="236"/>
      <c r="AE12"/>
      <c r="AF12"/>
      <c r="AG12"/>
    </row>
    <row r="13" spans="2:33" s="18" customFormat="1" ht="15.5">
      <c r="B13" s="181" t="s">
        <v>210</v>
      </c>
      <c r="C13"/>
      <c r="D13"/>
      <c r="E13" s="65"/>
      <c r="F13" s="65"/>
      <c r="G13" s="253"/>
      <c r="H13" s="65"/>
      <c r="I13" s="253"/>
      <c r="J13" s="65"/>
      <c r="K13" s="65"/>
      <c r="L13" s="65"/>
      <c r="M13" s="253"/>
      <c r="N13" s="65"/>
      <c r="O13" s="253"/>
      <c r="P13" s="253"/>
      <c r="Q13" s="65"/>
      <c r="R13" s="253"/>
      <c r="S13" s="253"/>
      <c r="T13" s="253"/>
      <c r="U13" s="253"/>
      <c r="V13" s="253"/>
      <c r="W13" s="253"/>
      <c r="X13" s="253"/>
      <c r="Y13" s="253"/>
      <c r="Z13" s="236"/>
      <c r="AA13" s="54"/>
      <c r="AB13" s="236"/>
      <c r="AC13" s="54"/>
      <c r="AD13" s="236"/>
      <c r="AE13"/>
      <c r="AF13"/>
      <c r="AG13"/>
    </row>
    <row r="14" spans="2:33" s="18" customFormat="1" ht="15.5">
      <c r="B14" s="129" t="s">
        <v>211</v>
      </c>
      <c r="C14"/>
      <c r="D14"/>
      <c r="E14" s="65">
        <v>-1941</v>
      </c>
      <c r="F14" s="236">
        <f>E14/E$19</f>
        <v>1.0825432236475181</v>
      </c>
      <c r="G14" s="253"/>
      <c r="H14" s="65">
        <v>-2602</v>
      </c>
      <c r="I14" s="236">
        <f>H14/H$19</f>
        <v>-0.11211168081347753</v>
      </c>
      <c r="J14" s="65"/>
      <c r="K14" s="65">
        <v>-1362</v>
      </c>
      <c r="L14" s="236">
        <f>K14/K$19</f>
        <v>4.0544160985919689E-2</v>
      </c>
      <c r="M14" s="253"/>
      <c r="N14" s="65">
        <v>-768</v>
      </c>
      <c r="O14" s="236">
        <f>N14/N$19</f>
        <v>5.5952207489436107E-2</v>
      </c>
      <c r="P14" s="253"/>
      <c r="Q14" s="65">
        <v>-635</v>
      </c>
      <c r="R14" s="236">
        <f>Q14/Q$19</f>
        <v>2.4043922756531617E-2</v>
      </c>
      <c r="S14" s="253"/>
      <c r="T14" s="253"/>
      <c r="U14" s="253"/>
      <c r="V14" s="253"/>
      <c r="W14" s="253"/>
      <c r="X14" s="253"/>
      <c r="Y14" s="253"/>
      <c r="Z14" s="236">
        <f t="shared" ref="Z14:Z19" si="0">IFERROR((H14/E14-1),"na")</f>
        <v>0.34054611025244719</v>
      </c>
      <c r="AA14" s="54"/>
      <c r="AB14" s="236">
        <f t="shared" ref="AB14:AB19" si="1">IFERROR((K14/H14-1),"na")</f>
        <v>-0.47655649500384323</v>
      </c>
      <c r="AC14" s="54"/>
      <c r="AD14" s="236">
        <f t="shared" ref="AD14:AD19" si="2">IFERROR((Q14/N14-1),"na")</f>
        <v>-0.17317708333333337</v>
      </c>
      <c r="AE14"/>
      <c r="AF14"/>
      <c r="AG14"/>
    </row>
    <row r="15" spans="2:33" s="18" customFormat="1" ht="15.5">
      <c r="B15" s="129" t="s">
        <v>212</v>
      </c>
      <c r="C15"/>
      <c r="D15"/>
      <c r="E15" s="65">
        <v>-1713</v>
      </c>
      <c r="F15" s="236">
        <f>E15/E$19</f>
        <v>0.95538204127161186</v>
      </c>
      <c r="G15" s="253"/>
      <c r="H15" s="65">
        <v>-455</v>
      </c>
      <c r="I15" s="236">
        <f>H15/H$19</f>
        <v>-1.9604463785600414E-2</v>
      </c>
      <c r="J15" s="65"/>
      <c r="K15" s="65">
        <v>-2570</v>
      </c>
      <c r="L15" s="236">
        <f>K15/K$19</f>
        <v>7.6504033578424072E-2</v>
      </c>
      <c r="M15" s="253"/>
      <c r="N15" s="65">
        <v>0</v>
      </c>
      <c r="O15" s="236">
        <f>N15/N$19</f>
        <v>0</v>
      </c>
      <c r="P15" s="253"/>
      <c r="Q15" s="65">
        <v>-29</v>
      </c>
      <c r="R15" s="236">
        <f>Q15/Q$19</f>
        <v>1.0980689132904203E-3</v>
      </c>
      <c r="S15" s="253"/>
      <c r="T15" s="253"/>
      <c r="U15" s="253"/>
      <c r="V15" s="253"/>
      <c r="W15" s="253"/>
      <c r="X15" s="253"/>
      <c r="Y15" s="253"/>
      <c r="Z15" s="236">
        <f t="shared" si="0"/>
        <v>-0.73438412142440157</v>
      </c>
      <c r="AA15" s="54"/>
      <c r="AB15" s="236">
        <f t="shared" si="1"/>
        <v>4.6483516483516487</v>
      </c>
      <c r="AC15" s="54"/>
      <c r="AD15" s="236" t="str">
        <f t="shared" si="2"/>
        <v>na</v>
      </c>
      <c r="AE15"/>
      <c r="AF15"/>
      <c r="AG15"/>
    </row>
    <row r="16" spans="2:33" s="18" customFormat="1" ht="15.5">
      <c r="B16" s="129" t="s">
        <v>213</v>
      </c>
      <c r="C16"/>
      <c r="D16"/>
      <c r="E16" s="65">
        <v>-50000</v>
      </c>
      <c r="F16" s="236">
        <f>E16/E$19</f>
        <v>27.886224205242609</v>
      </c>
      <c r="G16" s="253"/>
      <c r="H16" s="65">
        <v>-15200</v>
      </c>
      <c r="I16" s="236">
        <f>H16/H$19</f>
        <v>-0.65491835063983794</v>
      </c>
      <c r="J16" s="65"/>
      <c r="K16" s="65">
        <v>-111000</v>
      </c>
      <c r="L16" s="236">
        <f>K16/K$19</f>
        <v>3.304259816033102</v>
      </c>
      <c r="M16" s="253"/>
      <c r="N16" s="65">
        <v>-31000</v>
      </c>
      <c r="O16" s="236">
        <f>N16/N$19</f>
        <v>2.2584875418913013</v>
      </c>
      <c r="P16" s="253"/>
      <c r="Q16" s="65">
        <v>-108500</v>
      </c>
      <c r="R16" s="236">
        <f>Q16/Q$19</f>
        <v>4.108292313517607</v>
      </c>
      <c r="S16" s="253"/>
      <c r="T16" s="253"/>
      <c r="U16" s="253"/>
      <c r="V16" s="253"/>
      <c r="W16" s="253"/>
      <c r="X16" s="253"/>
      <c r="Y16" s="253"/>
      <c r="Z16" s="236">
        <f t="shared" si="0"/>
        <v>-0.69599999999999995</v>
      </c>
      <c r="AA16" s="54"/>
      <c r="AB16" s="236">
        <f t="shared" si="1"/>
        <v>6.3026315789473681</v>
      </c>
      <c r="AC16" s="54"/>
      <c r="AD16" s="236">
        <f t="shared" si="2"/>
        <v>2.5</v>
      </c>
      <c r="AE16"/>
      <c r="AF16"/>
      <c r="AG16"/>
    </row>
    <row r="17" spans="1:33" s="18" customFormat="1" ht="15.5">
      <c r="B17" s="129" t="s">
        <v>214</v>
      </c>
      <c r="C17"/>
      <c r="D17"/>
      <c r="E17" s="65">
        <v>55828</v>
      </c>
      <c r="F17" s="236">
        <f>E17/E$19</f>
        <v>-31.136642498605688</v>
      </c>
      <c r="G17" s="253"/>
      <c r="H17" s="65">
        <v>41466</v>
      </c>
      <c r="I17" s="236">
        <f>H17/H$19</f>
        <v>1.7866344952389159</v>
      </c>
      <c r="J17" s="65"/>
      <c r="K17" s="65">
        <v>81339</v>
      </c>
      <c r="L17" s="236">
        <f>K17/K$19</f>
        <v>-2.4213080105974458</v>
      </c>
      <c r="M17" s="253"/>
      <c r="N17" s="65">
        <v>18042</v>
      </c>
      <c r="O17" s="236">
        <f>N17/N$19</f>
        <v>-1.3144397493807374</v>
      </c>
      <c r="P17" s="253"/>
      <c r="Q17" s="65">
        <v>82754</v>
      </c>
      <c r="R17" s="236">
        <f>Q17/Q$19</f>
        <v>-3.1334343051874289</v>
      </c>
      <c r="S17" s="253"/>
      <c r="T17" s="253"/>
      <c r="U17" s="253"/>
      <c r="V17" s="253"/>
      <c r="W17" s="253"/>
      <c r="X17" s="253"/>
      <c r="Y17" s="253"/>
      <c r="Z17" s="236">
        <f t="shared" si="0"/>
        <v>-0.25725442430321699</v>
      </c>
      <c r="AA17" s="54"/>
      <c r="AB17" s="236">
        <f t="shared" si="1"/>
        <v>0.96158298364925487</v>
      </c>
      <c r="AC17" s="54"/>
      <c r="AD17" s="236">
        <f t="shared" si="2"/>
        <v>3.586742046336326</v>
      </c>
      <c r="AE17"/>
      <c r="AF17"/>
      <c r="AG17"/>
    </row>
    <row r="18" spans="1:33" s="18" customFormat="1" ht="15.5">
      <c r="B18" s="129" t="s">
        <v>215</v>
      </c>
      <c r="C18"/>
      <c r="D18"/>
      <c r="E18" s="65">
        <v>-3967</v>
      </c>
      <c r="F18" s="236">
        <f>E18/E$19</f>
        <v>2.2124930284439488</v>
      </c>
      <c r="G18" s="253"/>
      <c r="H18" s="65">
        <v>0</v>
      </c>
      <c r="I18" s="236">
        <f>H18/H$19</f>
        <v>0</v>
      </c>
      <c r="J18" s="65"/>
      <c r="K18" s="65">
        <v>0</v>
      </c>
      <c r="L18" s="236">
        <f>K18/K$19</f>
        <v>0</v>
      </c>
      <c r="M18" s="253"/>
      <c r="N18" s="65">
        <v>0</v>
      </c>
      <c r="O18" s="236">
        <f>N18/N$19</f>
        <v>0</v>
      </c>
      <c r="P18" s="253"/>
      <c r="Q18" s="65">
        <v>0</v>
      </c>
      <c r="R18" s="236">
        <f>Q18/Q$19</f>
        <v>0</v>
      </c>
      <c r="S18" s="253"/>
      <c r="T18" s="253"/>
      <c r="U18" s="253"/>
      <c r="V18" s="253"/>
      <c r="W18" s="253"/>
      <c r="X18" s="253"/>
      <c r="Y18" s="253"/>
      <c r="Z18" s="236">
        <f t="shared" si="0"/>
        <v>-1</v>
      </c>
      <c r="AA18" s="54"/>
      <c r="AB18" s="236" t="str">
        <f t="shared" si="1"/>
        <v>na</v>
      </c>
      <c r="AC18" s="54"/>
      <c r="AD18" s="236" t="str">
        <f t="shared" si="2"/>
        <v>na</v>
      </c>
      <c r="AE18"/>
      <c r="AF18"/>
      <c r="AG18"/>
    </row>
    <row r="19" spans="1:33" s="18" customFormat="1" ht="15.5">
      <c r="B19" s="129" t="s">
        <v>216</v>
      </c>
      <c r="C19"/>
      <c r="D19"/>
      <c r="E19" s="47">
        <f>SUM(E14:E18)</f>
        <v>-1793</v>
      </c>
      <c r="F19" s="236">
        <f>SUM(F14:F18)</f>
        <v>0.99999999999999734</v>
      </c>
      <c r="G19" s="253"/>
      <c r="H19" s="47">
        <f>SUM(H14:H18)</f>
        <v>23209</v>
      </c>
      <c r="I19" s="236">
        <f>SUM(I14:I18)</f>
        <v>1</v>
      </c>
      <c r="J19" s="65"/>
      <c r="K19" s="47">
        <f>SUM(K14:K18)</f>
        <v>-33593</v>
      </c>
      <c r="L19" s="236">
        <f>SUM(L14:L18)</f>
        <v>1</v>
      </c>
      <c r="M19" s="253"/>
      <c r="N19" s="47">
        <f>SUM(N14:N18)</f>
        <v>-13726</v>
      </c>
      <c r="O19" s="236">
        <f>SUM(O14:O18)</f>
        <v>1.0000000000000002</v>
      </c>
      <c r="P19" s="253"/>
      <c r="Q19" s="47">
        <f>SUM(Q14:Q18)</f>
        <v>-26410</v>
      </c>
      <c r="R19" s="236">
        <f>SUM(R14:R18)</f>
        <v>1.0000000000000004</v>
      </c>
      <c r="S19" s="253"/>
      <c r="T19" s="253"/>
      <c r="U19" s="253"/>
      <c r="V19" s="253"/>
      <c r="W19" s="253"/>
      <c r="X19" s="253"/>
      <c r="Y19" s="253"/>
      <c r="Z19" s="236">
        <f t="shared" si="0"/>
        <v>-13.944227551589515</v>
      </c>
      <c r="AA19" s="54"/>
      <c r="AB19" s="236">
        <f t="shared" si="1"/>
        <v>-2.4474126416476367</v>
      </c>
      <c r="AC19" s="54"/>
      <c r="AD19" s="236">
        <f t="shared" si="2"/>
        <v>0.92408567681771814</v>
      </c>
      <c r="AE19"/>
      <c r="AF19"/>
      <c r="AG19"/>
    </row>
    <row r="20" spans="1:33" s="18" customFormat="1" ht="15.5">
      <c r="B20" s="181" t="s">
        <v>217</v>
      </c>
      <c r="C20"/>
      <c r="D20"/>
      <c r="E20" s="65"/>
      <c r="F20" s="65"/>
      <c r="G20" s="253"/>
      <c r="H20" s="65"/>
      <c r="I20" s="253"/>
      <c r="J20" s="65"/>
      <c r="K20" s="65"/>
      <c r="L20" s="65"/>
      <c r="M20" s="253"/>
      <c r="N20" s="65"/>
      <c r="O20" s="253"/>
      <c r="P20" s="253"/>
      <c r="Q20" s="65"/>
      <c r="R20" s="253"/>
      <c r="S20" s="253"/>
      <c r="T20" s="253"/>
      <c r="U20" s="253"/>
      <c r="V20" s="253"/>
      <c r="W20" s="253"/>
      <c r="X20" s="253"/>
      <c r="Y20" s="253"/>
      <c r="Z20" s="236"/>
      <c r="AA20" s="54"/>
      <c r="AB20" s="236"/>
      <c r="AC20" s="54"/>
      <c r="AD20" s="236"/>
      <c r="AE20"/>
      <c r="AF20"/>
      <c r="AG20"/>
    </row>
    <row r="21" spans="1:33" s="19" customFormat="1" ht="15.5">
      <c r="B21" s="129"/>
      <c r="C21"/>
      <c r="D21"/>
      <c r="E21" s="65"/>
      <c r="F21" s="65"/>
      <c r="G21" s="253"/>
      <c r="H21" s="65"/>
      <c r="I21" s="253"/>
      <c r="J21" s="65"/>
      <c r="K21" s="65"/>
      <c r="L21" s="65"/>
      <c r="M21" s="253"/>
      <c r="N21" s="65"/>
      <c r="O21" s="253"/>
      <c r="P21" s="253"/>
      <c r="Q21" s="65"/>
      <c r="R21" s="253"/>
      <c r="S21" s="253"/>
      <c r="T21" s="253"/>
      <c r="U21" s="253"/>
      <c r="V21" s="253"/>
      <c r="W21" s="253"/>
      <c r="X21" s="253"/>
      <c r="Y21" s="253"/>
      <c r="Z21" s="236"/>
      <c r="AA21" s="54"/>
      <c r="AB21" s="236"/>
      <c r="AC21" s="54"/>
      <c r="AD21" s="236"/>
      <c r="AE21"/>
      <c r="AF21"/>
      <c r="AG21"/>
    </row>
    <row r="22" spans="1:33" s="19" customFormat="1" ht="15.5">
      <c r="B22" s="181" t="s">
        <v>218</v>
      </c>
      <c r="C22"/>
      <c r="D22"/>
      <c r="E22" s="65">
        <v>2580</v>
      </c>
      <c r="F22" s="236">
        <f t="shared" ref="F22:F31" si="3">E22/E$32</f>
        <v>-0.15224831818718282</v>
      </c>
      <c r="G22" s="253"/>
      <c r="H22" s="65">
        <v>0</v>
      </c>
      <c r="I22" s="236">
        <f t="shared" ref="I22:I31" si="4">H22/H$32</f>
        <v>0</v>
      </c>
      <c r="J22" s="65"/>
      <c r="K22" s="65">
        <v>5</v>
      </c>
      <c r="L22" s="236">
        <f t="shared" ref="L22:L31" si="5">K22/K$32</f>
        <v>9.8714734161220902E-5</v>
      </c>
      <c r="M22" s="253"/>
      <c r="N22" s="65">
        <v>5</v>
      </c>
      <c r="O22" s="236">
        <f t="shared" ref="O22:O31" si="6">N22/N$32</f>
        <v>1.2323466344613414E-4</v>
      </c>
      <c r="P22" s="253"/>
      <c r="Q22" s="65">
        <v>125</v>
      </c>
      <c r="R22" s="236">
        <f t="shared" ref="R22:R31" si="7">Q22/Q$32</f>
        <v>4.9826603420098058E-3</v>
      </c>
      <c r="S22" s="253"/>
      <c r="T22" s="253"/>
      <c r="U22" s="253"/>
      <c r="V22" s="253"/>
      <c r="W22" s="253"/>
      <c r="X22" s="253"/>
      <c r="Y22" s="253"/>
      <c r="Z22" s="236">
        <f t="shared" ref="Z22:Z32" si="8">IFERROR((H22/E22-1),"na")</f>
        <v>-1</v>
      </c>
      <c r="AA22" s="54"/>
      <c r="AB22" s="236" t="str">
        <f t="shared" ref="AB22:AB32" si="9">IFERROR((K22/H22-1),"na")</f>
        <v>na</v>
      </c>
      <c r="AC22" s="54"/>
      <c r="AD22" s="236">
        <f t="shared" ref="AD22:AD32" si="10">IFERROR((Q22/N22-1),"na")</f>
        <v>24</v>
      </c>
      <c r="AE22"/>
      <c r="AF22"/>
      <c r="AG22"/>
    </row>
    <row r="23" spans="1:33" s="19" customFormat="1" ht="15.5">
      <c r="B23" s="129" t="s">
        <v>219</v>
      </c>
      <c r="C23"/>
      <c r="D23"/>
      <c r="E23" s="65">
        <v>0</v>
      </c>
      <c r="F23" s="236">
        <f t="shared" si="3"/>
        <v>0</v>
      </c>
      <c r="G23" s="253"/>
      <c r="H23" s="65">
        <v>-2580</v>
      </c>
      <c r="I23" s="236">
        <f t="shared" si="4"/>
        <v>0.1788685524126456</v>
      </c>
      <c r="J23" s="65"/>
      <c r="K23" s="65">
        <v>0</v>
      </c>
      <c r="L23" s="236">
        <f t="shared" si="5"/>
        <v>0</v>
      </c>
      <c r="M23" s="253"/>
      <c r="N23" s="65">
        <v>0</v>
      </c>
      <c r="O23" s="236">
        <f t="shared" si="6"/>
        <v>0</v>
      </c>
      <c r="P23" s="253"/>
      <c r="Q23" s="65">
        <v>0</v>
      </c>
      <c r="R23" s="236">
        <f t="shared" si="7"/>
        <v>0</v>
      </c>
      <c r="S23" s="253"/>
      <c r="T23" s="253"/>
      <c r="U23" s="253"/>
      <c r="V23" s="253"/>
      <c r="W23" s="253"/>
      <c r="X23" s="253"/>
      <c r="Y23" s="253"/>
      <c r="Z23" s="236" t="str">
        <f t="shared" si="8"/>
        <v>na</v>
      </c>
      <c r="AA23" s="54"/>
      <c r="AB23" s="236">
        <f t="shared" si="9"/>
        <v>-1</v>
      </c>
      <c r="AC23" s="54"/>
      <c r="AD23" s="236" t="str">
        <f t="shared" si="10"/>
        <v>na</v>
      </c>
      <c r="AE23"/>
      <c r="AF23"/>
      <c r="AG23"/>
    </row>
    <row r="24" spans="1:33" s="19" customFormat="1" ht="15.5">
      <c r="B24" s="129" t="s">
        <v>220</v>
      </c>
      <c r="C24"/>
      <c r="D24"/>
      <c r="E24" s="65">
        <v>-10174</v>
      </c>
      <c r="F24" s="236">
        <f t="shared" si="3"/>
        <v>0.60037767024666588</v>
      </c>
      <c r="G24" s="253"/>
      <c r="H24" s="65">
        <v>-10219</v>
      </c>
      <c r="I24" s="236">
        <f t="shared" si="4"/>
        <v>0.70847199112590131</v>
      </c>
      <c r="J24" s="65"/>
      <c r="K24" s="65">
        <v>0</v>
      </c>
      <c r="L24" s="236">
        <f t="shared" si="5"/>
        <v>0</v>
      </c>
      <c r="M24" s="253"/>
      <c r="N24" s="65">
        <v>0</v>
      </c>
      <c r="O24" s="236">
        <f t="shared" si="6"/>
        <v>0</v>
      </c>
      <c r="P24" s="253"/>
      <c r="Q24" s="65">
        <v>0</v>
      </c>
      <c r="R24" s="236">
        <f t="shared" si="7"/>
        <v>0</v>
      </c>
      <c r="S24" s="253"/>
      <c r="T24" s="253"/>
      <c r="U24" s="253"/>
      <c r="V24" s="253"/>
      <c r="W24" s="253"/>
      <c r="X24" s="253"/>
      <c r="Y24" s="253"/>
      <c r="Z24" s="236">
        <f t="shared" si="8"/>
        <v>4.4230391193238461E-3</v>
      </c>
      <c r="AA24" s="54"/>
      <c r="AB24" s="236">
        <f t="shared" si="9"/>
        <v>-1</v>
      </c>
      <c r="AC24" s="54"/>
      <c r="AD24" s="236" t="str">
        <f t="shared" si="10"/>
        <v>na</v>
      </c>
      <c r="AE24"/>
      <c r="AF24"/>
      <c r="AG24"/>
    </row>
    <row r="25" spans="1:33" s="19" customFormat="1" ht="15.5">
      <c r="B25" s="129" t="s">
        <v>221</v>
      </c>
      <c r="C25"/>
      <c r="D25"/>
      <c r="E25" s="65">
        <v>-9352</v>
      </c>
      <c r="F25" s="236">
        <f t="shared" si="3"/>
        <v>0.55187064794051699</v>
      </c>
      <c r="G25" s="253"/>
      <c r="H25" s="65">
        <v>-9491</v>
      </c>
      <c r="I25" s="236">
        <f t="shared" si="4"/>
        <v>0.65800055463117024</v>
      </c>
      <c r="J25" s="65"/>
      <c r="K25" s="65">
        <v>-8659</v>
      </c>
      <c r="L25" s="236">
        <f t="shared" si="5"/>
        <v>-0.17095417662040235</v>
      </c>
      <c r="M25" s="253"/>
      <c r="N25" s="65">
        <v>-3636</v>
      </c>
      <c r="O25" s="236">
        <f t="shared" si="6"/>
        <v>-8.9616247258028733E-2</v>
      </c>
      <c r="P25" s="253"/>
      <c r="Q25" s="65">
        <v>-4732</v>
      </c>
      <c r="R25" s="236">
        <f t="shared" si="7"/>
        <v>-0.18862358990712322</v>
      </c>
      <c r="S25" s="253"/>
      <c r="T25" s="253"/>
      <c r="U25" s="253"/>
      <c r="V25" s="253"/>
      <c r="W25" s="253"/>
      <c r="X25" s="253"/>
      <c r="Y25" s="253"/>
      <c r="Z25" s="236">
        <f t="shared" si="8"/>
        <v>1.4863130881094921E-2</v>
      </c>
      <c r="AA25" s="54"/>
      <c r="AB25" s="236">
        <f t="shared" si="9"/>
        <v>-8.7661995574755069E-2</v>
      </c>
      <c r="AC25" s="54"/>
      <c r="AD25" s="236">
        <f t="shared" si="10"/>
        <v>0.30143014301430138</v>
      </c>
      <c r="AE25"/>
      <c r="AF25"/>
      <c r="AG25"/>
    </row>
    <row r="26" spans="1:33" s="18" customFormat="1" ht="15.5">
      <c r="B26" s="129" t="s">
        <v>222</v>
      </c>
      <c r="C26"/>
      <c r="D26"/>
      <c r="E26" s="65">
        <v>0</v>
      </c>
      <c r="F26" s="236">
        <f t="shared" si="3"/>
        <v>0</v>
      </c>
      <c r="G26" s="253"/>
      <c r="H26" s="65">
        <v>59890</v>
      </c>
      <c r="I26" s="236">
        <f t="shared" si="4"/>
        <v>-4.1521075984470324</v>
      </c>
      <c r="J26" s="65"/>
      <c r="K26" s="65">
        <v>102240</v>
      </c>
      <c r="L26" s="236">
        <f t="shared" si="5"/>
        <v>2.0185188841286452</v>
      </c>
      <c r="M26" s="253"/>
      <c r="N26" s="65">
        <v>63000</v>
      </c>
      <c r="O26" s="236">
        <f t="shared" si="6"/>
        <v>1.5527567594212901</v>
      </c>
      <c r="P26" s="253"/>
      <c r="Q26" s="65">
        <v>30000</v>
      </c>
      <c r="R26" s="236">
        <f t="shared" si="7"/>
        <v>1.1958384820823533</v>
      </c>
      <c r="S26" s="253"/>
      <c r="T26" s="253"/>
      <c r="U26" s="253"/>
      <c r="V26" s="253"/>
      <c r="W26" s="253"/>
      <c r="X26" s="253"/>
      <c r="Y26" s="253"/>
      <c r="Z26" s="236" t="str">
        <f t="shared" si="8"/>
        <v>na</v>
      </c>
      <c r="AA26" s="54"/>
      <c r="AB26" s="236">
        <f t="shared" si="9"/>
        <v>0.70712973785272992</v>
      </c>
      <c r="AC26" s="54"/>
      <c r="AD26" s="236">
        <f t="shared" si="10"/>
        <v>-0.52380952380952384</v>
      </c>
      <c r="AE26"/>
      <c r="AF26"/>
      <c r="AG26"/>
    </row>
    <row r="27" spans="1:33" s="18" customFormat="1" ht="15.5">
      <c r="B27" s="129" t="s">
        <v>223</v>
      </c>
      <c r="C27"/>
      <c r="D27"/>
      <c r="E27" s="65">
        <v>0</v>
      </c>
      <c r="F27" s="236">
        <f t="shared" si="3"/>
        <v>0</v>
      </c>
      <c r="G27" s="253"/>
      <c r="H27" s="65">
        <v>-20000</v>
      </c>
      <c r="I27" s="236">
        <f t="shared" si="4"/>
        <v>1.3865779256794233</v>
      </c>
      <c r="J27" s="65"/>
      <c r="K27" s="65">
        <v>-102890</v>
      </c>
      <c r="L27" s="236">
        <f t="shared" si="5"/>
        <v>-2.0313517995696038</v>
      </c>
      <c r="M27" s="253"/>
      <c r="N27" s="65">
        <v>-18000</v>
      </c>
      <c r="O27" s="236">
        <f t="shared" si="6"/>
        <v>-0.44364478840608285</v>
      </c>
      <c r="P27" s="253"/>
      <c r="Q27" s="65">
        <v>0</v>
      </c>
      <c r="R27" s="236">
        <f t="shared" si="7"/>
        <v>0</v>
      </c>
      <c r="S27" s="253"/>
      <c r="T27" s="253"/>
      <c r="U27" s="253"/>
      <c r="V27" s="253"/>
      <c r="W27" s="253"/>
      <c r="X27" s="253"/>
      <c r="Y27" s="253"/>
      <c r="Z27" s="236" t="str">
        <f t="shared" si="8"/>
        <v>na</v>
      </c>
      <c r="AA27" s="54"/>
      <c r="AB27" s="236">
        <f t="shared" si="9"/>
        <v>4.1444999999999999</v>
      </c>
      <c r="AC27" s="54"/>
      <c r="AD27" s="236">
        <f t="shared" si="10"/>
        <v>-1</v>
      </c>
      <c r="AE27"/>
      <c r="AF27"/>
      <c r="AG27"/>
    </row>
    <row r="28" spans="1:33" s="18" customFormat="1" ht="15.5">
      <c r="B28" s="129" t="s">
        <v>224</v>
      </c>
      <c r="C28"/>
      <c r="D28"/>
      <c r="E28" s="65">
        <v>0</v>
      </c>
      <c r="F28" s="236">
        <f t="shared" si="3"/>
        <v>0</v>
      </c>
      <c r="G28" s="253"/>
      <c r="H28" s="65">
        <v>-815</v>
      </c>
      <c r="I28" s="236">
        <f t="shared" si="4"/>
        <v>5.6503050471436493E-2</v>
      </c>
      <c r="J28" s="65"/>
      <c r="K28" s="65">
        <v>-2227</v>
      </c>
      <c r="L28" s="236">
        <f t="shared" si="5"/>
        <v>-4.3967542595407791E-2</v>
      </c>
      <c r="M28" s="253"/>
      <c r="N28" s="65">
        <v>-796</v>
      </c>
      <c r="O28" s="236">
        <f t="shared" si="6"/>
        <v>-1.9618958420624555E-2</v>
      </c>
      <c r="P28" s="253"/>
      <c r="Q28" s="65">
        <v>-123</v>
      </c>
      <c r="R28" s="236">
        <f t="shared" si="7"/>
        <v>-4.9029377765376489E-3</v>
      </c>
      <c r="S28" s="253"/>
      <c r="T28" s="253"/>
      <c r="U28" s="253"/>
      <c r="V28" s="253"/>
      <c r="W28" s="253"/>
      <c r="X28" s="253"/>
      <c r="Y28" s="253"/>
      <c r="Z28" s="236" t="str">
        <f t="shared" si="8"/>
        <v>na</v>
      </c>
      <c r="AA28" s="54"/>
      <c r="AB28" s="236">
        <f t="shared" si="9"/>
        <v>1.7325153374233131</v>
      </c>
      <c r="AC28" s="54"/>
      <c r="AD28" s="236">
        <f t="shared" si="10"/>
        <v>-0.84547738693467334</v>
      </c>
      <c r="AE28"/>
      <c r="AF28"/>
      <c r="AG28"/>
    </row>
    <row r="29" spans="1:33" s="18" customFormat="1" ht="15.5">
      <c r="A29" s="129"/>
      <c r="B29" s="129" t="s">
        <v>225</v>
      </c>
      <c r="C29"/>
      <c r="D29"/>
      <c r="E29" s="65">
        <v>0</v>
      </c>
      <c r="F29" s="236">
        <f t="shared" si="3"/>
        <v>0</v>
      </c>
      <c r="G29" s="253"/>
      <c r="H29" s="65">
        <v>186</v>
      </c>
      <c r="I29" s="236">
        <f t="shared" si="4"/>
        <v>-1.2895174708818636E-2</v>
      </c>
      <c r="J29" s="65"/>
      <c r="K29" s="65">
        <v>62182</v>
      </c>
      <c r="L29" s="236">
        <f t="shared" si="5"/>
        <v>1.2276559199226076</v>
      </c>
      <c r="M29" s="253"/>
      <c r="N29" s="65">
        <v>0</v>
      </c>
      <c r="O29" s="236">
        <f t="shared" si="6"/>
        <v>0</v>
      </c>
      <c r="P29" s="253"/>
      <c r="Q29" s="65">
        <v>0</v>
      </c>
      <c r="R29" s="236">
        <f t="shared" si="7"/>
        <v>0</v>
      </c>
      <c r="S29" s="253"/>
      <c r="T29" s="253"/>
      <c r="U29" s="253"/>
      <c r="V29" s="253"/>
      <c r="W29" s="253"/>
      <c r="X29" s="253"/>
      <c r="Y29" s="253"/>
      <c r="Z29" s="236" t="str">
        <f t="shared" si="8"/>
        <v>na</v>
      </c>
      <c r="AA29" s="54"/>
      <c r="AB29" s="236">
        <f t="shared" si="9"/>
        <v>333.31182795698925</v>
      </c>
      <c r="AC29" s="54"/>
      <c r="AD29" s="236" t="str">
        <f t="shared" si="10"/>
        <v>na</v>
      </c>
      <c r="AE29"/>
      <c r="AF29"/>
      <c r="AG29"/>
    </row>
    <row r="30" spans="1:33" s="18" customFormat="1" ht="15.5">
      <c r="B30" s="129" t="s">
        <v>226</v>
      </c>
      <c r="C30"/>
      <c r="D30"/>
      <c r="E30" s="65">
        <v>0</v>
      </c>
      <c r="F30" s="236">
        <f t="shared" si="3"/>
        <v>0</v>
      </c>
      <c r="G30" s="253"/>
      <c r="H30" s="65">
        <v>-31395</v>
      </c>
      <c r="I30" s="236">
        <f t="shared" si="4"/>
        <v>2.1765806988352745</v>
      </c>
      <c r="J30" s="65"/>
      <c r="K30" s="65">
        <v>0</v>
      </c>
      <c r="L30" s="236">
        <f t="shared" si="5"/>
        <v>0</v>
      </c>
      <c r="M30" s="253"/>
      <c r="N30" s="65">
        <v>0</v>
      </c>
      <c r="O30" s="236">
        <f t="shared" si="6"/>
        <v>0</v>
      </c>
      <c r="P30" s="253"/>
      <c r="Q30" s="65">
        <v>0</v>
      </c>
      <c r="R30" s="236">
        <f t="shared" si="7"/>
        <v>0</v>
      </c>
      <c r="S30" s="253"/>
      <c r="T30" s="253"/>
      <c r="U30" s="253"/>
      <c r="V30" s="253"/>
      <c r="W30" s="253"/>
      <c r="X30" s="253"/>
      <c r="Y30" s="253"/>
      <c r="Z30" s="236" t="str">
        <f t="shared" si="8"/>
        <v>na</v>
      </c>
      <c r="AA30" s="54"/>
      <c r="AB30" s="236">
        <f t="shared" si="9"/>
        <v>-1</v>
      </c>
      <c r="AC30" s="54"/>
      <c r="AD30" s="236" t="str">
        <f t="shared" si="10"/>
        <v>na</v>
      </c>
      <c r="AE30"/>
      <c r="AF30"/>
      <c r="AG30"/>
    </row>
    <row r="31" spans="1:33" s="18" customFormat="1" ht="15.5">
      <c r="B31" s="129" t="s">
        <v>227</v>
      </c>
      <c r="C31"/>
      <c r="D31"/>
      <c r="E31" s="65">
        <v>0</v>
      </c>
      <c r="F31" s="236">
        <f t="shared" si="3"/>
        <v>0</v>
      </c>
      <c r="G31" s="253"/>
      <c r="H31" s="65">
        <v>0</v>
      </c>
      <c r="I31" s="236">
        <f t="shared" si="4"/>
        <v>0</v>
      </c>
      <c r="J31" s="65"/>
      <c r="K31" s="65">
        <v>0</v>
      </c>
      <c r="L31" s="236">
        <f t="shared" si="5"/>
        <v>0</v>
      </c>
      <c r="M31" s="253"/>
      <c r="N31" s="65">
        <v>0</v>
      </c>
      <c r="O31" s="236">
        <f t="shared" si="6"/>
        <v>0</v>
      </c>
      <c r="P31" s="253"/>
      <c r="Q31" s="65">
        <v>-183</v>
      </c>
      <c r="R31" s="236">
        <f t="shared" si="7"/>
        <v>-7.2946147407023558E-3</v>
      </c>
      <c r="S31" s="253"/>
      <c r="T31" s="253"/>
      <c r="U31" s="253"/>
      <c r="V31" s="253"/>
      <c r="W31" s="253"/>
      <c r="X31" s="253"/>
      <c r="Y31" s="253"/>
      <c r="Z31" s="236" t="str">
        <f t="shared" si="8"/>
        <v>na</v>
      </c>
      <c r="AA31" s="54"/>
      <c r="AB31" s="236" t="str">
        <f t="shared" si="9"/>
        <v>na</v>
      </c>
      <c r="AC31" s="54"/>
      <c r="AD31" s="236" t="str">
        <f t="shared" si="10"/>
        <v>na</v>
      </c>
      <c r="AE31"/>
      <c r="AF31"/>
      <c r="AG31"/>
    </row>
    <row r="32" spans="1:33" s="18" customFormat="1" ht="15.5">
      <c r="B32" s="129" t="s">
        <v>228</v>
      </c>
      <c r="C32"/>
      <c r="D32"/>
      <c r="E32" s="47">
        <f>SUM(E22:E31)</f>
        <v>-16946</v>
      </c>
      <c r="F32" s="236">
        <f>SUM(F22:F31)</f>
        <v>1</v>
      </c>
      <c r="G32" s="253"/>
      <c r="H32" s="47">
        <f>SUM(H22:H31)</f>
        <v>-14424</v>
      </c>
      <c r="I32" s="236">
        <f>SUM(I22:I31)</f>
        <v>1.0000000000000007</v>
      </c>
      <c r="J32" s="65"/>
      <c r="K32" s="47">
        <f>SUM(K22:K31)</f>
        <v>50651</v>
      </c>
      <c r="L32" s="236">
        <f>SUM(L22:L31)</f>
        <v>1</v>
      </c>
      <c r="M32" s="253"/>
      <c r="N32" s="47">
        <f>SUM(N22:N31)</f>
        <v>40573</v>
      </c>
      <c r="O32" s="236">
        <f>SUM(O22:O31)</f>
        <v>1.0000000000000002</v>
      </c>
      <c r="P32" s="253"/>
      <c r="Q32" s="47">
        <f>SUM(Q22:Q31)</f>
        <v>25087</v>
      </c>
      <c r="R32" s="236">
        <f>SUM(R22:R31)</f>
        <v>0.99999999999999989</v>
      </c>
      <c r="S32" s="253"/>
      <c r="T32" s="253"/>
      <c r="U32" s="253"/>
      <c r="V32" s="253"/>
      <c r="W32" s="253"/>
      <c r="X32" s="253"/>
      <c r="Y32" s="253"/>
      <c r="Z32" s="236">
        <f t="shared" si="8"/>
        <v>-0.14882568157677323</v>
      </c>
      <c r="AA32" s="54"/>
      <c r="AB32" s="236">
        <f t="shared" si="9"/>
        <v>-4.5115779256794237</v>
      </c>
      <c r="AC32" s="54"/>
      <c r="AD32" s="236">
        <f t="shared" si="10"/>
        <v>-0.38168239962536665</v>
      </c>
      <c r="AE32"/>
      <c r="AF32"/>
      <c r="AG32"/>
    </row>
    <row r="33" spans="2:33" s="18" customFormat="1" ht="15.5">
      <c r="B33" s="181" t="s">
        <v>229</v>
      </c>
      <c r="C33"/>
      <c r="D33"/>
      <c r="E33" s="65"/>
      <c r="F33" s="65"/>
      <c r="G33" s="253"/>
      <c r="H33" s="65"/>
      <c r="I33" s="253"/>
      <c r="J33" s="65"/>
      <c r="K33" s="65"/>
      <c r="L33" s="65"/>
      <c r="M33" s="253"/>
      <c r="N33" s="65"/>
      <c r="O33" s="253"/>
      <c r="P33" s="253"/>
      <c r="Q33" s="65"/>
      <c r="R33" s="253"/>
      <c r="S33" s="253"/>
      <c r="T33" s="253"/>
      <c r="U33" s="253"/>
      <c r="V33" s="253"/>
      <c r="W33" s="253"/>
      <c r="X33" s="253"/>
      <c r="Y33" s="253"/>
      <c r="Z33" s="236"/>
      <c r="AA33" s="54"/>
      <c r="AB33" s="236"/>
      <c r="AC33" s="54"/>
      <c r="AD33" s="236"/>
      <c r="AE33"/>
      <c r="AF33"/>
      <c r="AG33"/>
    </row>
    <row r="34" spans="2:33" s="18" customFormat="1" ht="15.5">
      <c r="B34" s="129"/>
      <c r="C34"/>
      <c r="D34"/>
      <c r="E34" s="47">
        <f>E32+E19+E11</f>
        <v>4343</v>
      </c>
      <c r="F34" s="236">
        <f>E34/E$37</f>
        <v>5.8548356655612178E-2</v>
      </c>
      <c r="G34" s="253"/>
      <c r="H34" s="47">
        <f>H32+H19+H11</f>
        <v>-31108</v>
      </c>
      <c r="I34" s="236">
        <f>H34/H$37</f>
        <v>-0.72226607847689805</v>
      </c>
      <c r="J34" s="65"/>
      <c r="K34" s="47">
        <f>K32+K19+K11</f>
        <v>54007</v>
      </c>
      <c r="L34" s="236">
        <f>K34/K$37</f>
        <v>0.55633157184503024</v>
      </c>
      <c r="M34" s="253"/>
      <c r="N34" s="47">
        <f>N32+N19+N11</f>
        <v>11758</v>
      </c>
      <c r="O34" s="236">
        <f>N34/N$37</f>
        <v>0.21445246954111039</v>
      </c>
      <c r="P34" s="253"/>
      <c r="Q34" s="47">
        <f>Q32+Q19+Q11</f>
        <v>-54416</v>
      </c>
      <c r="R34" s="236">
        <f>Q34/Q$37</f>
        <v>-1.2755444082417196</v>
      </c>
      <c r="S34" s="253"/>
      <c r="T34" s="253"/>
      <c r="U34" s="253"/>
      <c r="V34" s="253"/>
      <c r="W34" s="253"/>
      <c r="X34" s="253"/>
      <c r="Y34" s="253"/>
      <c r="Z34" s="236">
        <f>IFERROR((H34/E34-1),"na")</f>
        <v>-8.1627906976744189</v>
      </c>
      <c r="AA34" s="54"/>
      <c r="AB34" s="236">
        <f>IFERROR((K34/H34-1),"na")</f>
        <v>-2.7361128970039861</v>
      </c>
      <c r="AC34" s="54"/>
      <c r="AD34" s="236">
        <f>IFERROR((Q34/N34-1),"na")</f>
        <v>-5.627997958836537</v>
      </c>
      <c r="AE34"/>
      <c r="AF34"/>
      <c r="AG34"/>
    </row>
    <row r="35" spans="2:33" s="18" customFormat="1" ht="15.5">
      <c r="B35" s="181" t="s">
        <v>230</v>
      </c>
      <c r="C35"/>
      <c r="D35"/>
      <c r="E35" s="65">
        <v>69835</v>
      </c>
      <c r="F35" s="236">
        <f>E35/E$37</f>
        <v>0.9414516433443878</v>
      </c>
      <c r="G35" s="253"/>
      <c r="H35" s="65">
        <v>74178</v>
      </c>
      <c r="I35" s="236">
        <f>H35/H$37</f>
        <v>1.7222660784768982</v>
      </c>
      <c r="J35" s="65"/>
      <c r="K35" s="65">
        <v>43070</v>
      </c>
      <c r="L35" s="236">
        <f>K35/K$37</f>
        <v>0.44366842815496976</v>
      </c>
      <c r="M35" s="253"/>
      <c r="N35" s="65">
        <v>43070</v>
      </c>
      <c r="O35" s="236">
        <f>N35/N$37</f>
        <v>0.78554753045888959</v>
      </c>
      <c r="P35" s="253"/>
      <c r="Q35" s="65">
        <v>97077</v>
      </c>
      <c r="R35" s="236">
        <f>Q35/Q$37</f>
        <v>2.2755444082417196</v>
      </c>
      <c r="S35" s="253"/>
      <c r="T35" s="253"/>
      <c r="U35" s="253"/>
      <c r="V35" s="253"/>
      <c r="W35" s="253"/>
      <c r="X35" s="253"/>
      <c r="Y35" s="253"/>
      <c r="Z35" s="236">
        <f>IFERROR((H35/E35-1),"na")</f>
        <v>6.218944655258829E-2</v>
      </c>
      <c r="AA35" s="54"/>
      <c r="AB35" s="236">
        <f>IFERROR((K35/H35-1),"na")</f>
        <v>-0.41936962441694303</v>
      </c>
      <c r="AC35" s="54"/>
      <c r="AD35" s="236">
        <f>IFERROR((Q35/N35-1),"na")</f>
        <v>1.253935453912236</v>
      </c>
      <c r="AE35"/>
      <c r="AF35"/>
      <c r="AG35"/>
    </row>
    <row r="36" spans="2:33" s="18" customFormat="1" ht="15.5">
      <c r="B36" s="129" t="s">
        <v>231</v>
      </c>
      <c r="C36"/>
      <c r="D36"/>
      <c r="E36" s="65"/>
      <c r="F36" s="236"/>
      <c r="G36" s="253"/>
      <c r="H36" s="65"/>
      <c r="I36" s="236"/>
      <c r="J36" s="65"/>
      <c r="K36" s="65"/>
      <c r="L36" s="236"/>
      <c r="M36" s="253"/>
      <c r="N36" s="65"/>
      <c r="O36" s="236"/>
      <c r="P36" s="253"/>
      <c r="Q36" s="65"/>
      <c r="R36" s="236"/>
      <c r="S36" s="253"/>
      <c r="T36" s="253"/>
      <c r="U36" s="253"/>
      <c r="V36" s="253"/>
      <c r="W36" s="253"/>
      <c r="X36" s="253"/>
      <c r="Y36" s="253"/>
      <c r="Z36" s="236"/>
      <c r="AA36" s="54"/>
      <c r="AB36" s="236"/>
      <c r="AC36" s="54"/>
      <c r="AD36" s="236"/>
      <c r="AE36"/>
      <c r="AF36"/>
      <c r="AG36"/>
    </row>
    <row r="37" spans="2:33" s="18" customFormat="1" ht="15.5">
      <c r="B37" s="129"/>
      <c r="C37"/>
      <c r="D37"/>
      <c r="E37" s="47">
        <f>SUM(E34:E35)</f>
        <v>74178</v>
      </c>
      <c r="F37" s="236">
        <f>E37/E$37</f>
        <v>1</v>
      </c>
      <c r="G37" s="253"/>
      <c r="H37" s="47">
        <f>SUM(H34:H35)</f>
        <v>43070</v>
      </c>
      <c r="I37" s="236">
        <f>H37/H$37</f>
        <v>1</v>
      </c>
      <c r="J37" s="65"/>
      <c r="K37" s="47">
        <f>SUM(K34:K35)</f>
        <v>97077</v>
      </c>
      <c r="L37" s="236">
        <f>K37/K$37</f>
        <v>1</v>
      </c>
      <c r="M37" s="253"/>
      <c r="N37" s="47">
        <f>SUM(N34:N35)</f>
        <v>54828</v>
      </c>
      <c r="O37" s="236">
        <f>N37/N$37</f>
        <v>1</v>
      </c>
      <c r="P37" s="253"/>
      <c r="Q37" s="47">
        <f>SUM(Q34:Q35)</f>
        <v>42661</v>
      </c>
      <c r="R37" s="236">
        <f>Q37/Q$37</f>
        <v>1</v>
      </c>
      <c r="S37" s="253"/>
      <c r="T37" s="253"/>
      <c r="U37" s="253"/>
      <c r="V37" s="253"/>
      <c r="W37" s="253"/>
      <c r="X37" s="253"/>
      <c r="Y37" s="253"/>
      <c r="Z37" s="236">
        <f>IFERROR((H37/E37-1),"na")</f>
        <v>-0.41936962441694303</v>
      </c>
      <c r="AA37" s="54"/>
      <c r="AB37" s="236">
        <f>IFERROR((K37/H37-1),"na")</f>
        <v>1.253935453912236</v>
      </c>
      <c r="AC37" s="54"/>
      <c r="AD37" s="236">
        <f>IFERROR((Q37/N37-1),"na")</f>
        <v>-0.22191216166922012</v>
      </c>
      <c r="AE37"/>
      <c r="AF37"/>
      <c r="AG37"/>
    </row>
    <row r="38" spans="2:33" s="18" customFormat="1" ht="15.5">
      <c r="B38" s="181" t="s">
        <v>232</v>
      </c>
      <c r="C38"/>
      <c r="D38"/>
      <c r="E38" s="69">
        <f>SUM(E35:E36)</f>
        <v>69835</v>
      </c>
      <c r="F38" s="187">
        <f>E38/E$38</f>
        <v>1</v>
      </c>
      <c r="G38"/>
      <c r="H38" s="69">
        <f>SUM(H35:H36)</f>
        <v>74178</v>
      </c>
      <c r="I38" s="187">
        <f>H38/H$38</f>
        <v>1</v>
      </c>
      <c r="J38" s="124"/>
      <c r="K38" s="69">
        <f>SUM(K35:K36)</f>
        <v>43070</v>
      </c>
      <c r="L38" s="187">
        <f>K38/K$38</f>
        <v>1</v>
      </c>
      <c r="M38"/>
      <c r="N38" s="69">
        <f>SUM(N35:N36)</f>
        <v>43070</v>
      </c>
      <c r="O38" s="187">
        <f>N38/N$38</f>
        <v>1</v>
      </c>
      <c r="P38"/>
      <c r="Q38" s="69">
        <f>SUM(Q35:Q36)</f>
        <v>97077</v>
      </c>
      <c r="R38" s="187">
        <f>Q38/Q$38</f>
        <v>1</v>
      </c>
      <c r="S38"/>
      <c r="T38"/>
      <c r="U38"/>
      <c r="V38"/>
      <c r="W38"/>
      <c r="X38"/>
      <c r="Y38"/>
      <c r="Z38" s="187">
        <f>IFERROR((H38/E38-1),"na")</f>
        <v>6.218944655258829E-2</v>
      </c>
      <c r="AA38" s="185"/>
      <c r="AB38" s="187">
        <f>IFERROR((K38/H38-1),"na")</f>
        <v>-0.41936962441694303</v>
      </c>
      <c r="AC38" s="185"/>
      <c r="AD38" s="187">
        <f>IFERROR((Q38/N38-1),"na")</f>
        <v>1.253935453912236</v>
      </c>
      <c r="AE38"/>
      <c r="AF38"/>
      <c r="AG38"/>
    </row>
    <row r="39" spans="2:33" s="18" customFormat="1" ht="15">
      <c r="B39" s="234"/>
      <c r="C39"/>
      <c r="D39"/>
      <c r="E39"/>
      <c r="F39"/>
      <c r="G39"/>
      <c r="H39"/>
      <c r="I39"/>
      <c r="J39"/>
      <c r="K39"/>
      <c r="L39" s="124"/>
      <c r="M39"/>
      <c r="N39"/>
      <c r="O39"/>
      <c r="P39"/>
      <c r="Q39"/>
      <c r="R39"/>
      <c r="S39"/>
      <c r="T39"/>
      <c r="U39"/>
      <c r="V39"/>
      <c r="W39"/>
      <c r="X39"/>
      <c r="Y39"/>
      <c r="Z39"/>
      <c r="AA39"/>
      <c r="AB39"/>
      <c r="AC39"/>
      <c r="AD39"/>
      <c r="AE39"/>
      <c r="AF39"/>
      <c r="AG39"/>
    </row>
    <row r="40" spans="2:33" s="18" customFormat="1" ht="15">
      <c r="B40"/>
      <c r="C40" s="124"/>
      <c r="D40" s="124"/>
      <c r="E40" s="124"/>
      <c r="F40" s="124"/>
      <c r="G40" s="124"/>
      <c r="H40" s="124"/>
      <c r="I40" s="124"/>
      <c r="J40" s="124"/>
      <c r="K40" s="124"/>
      <c r="L40" s="124"/>
      <c r="M40"/>
      <c r="N40"/>
      <c r="O40"/>
      <c r="P40"/>
      <c r="Q40"/>
      <c r="R40"/>
      <c r="S40"/>
      <c r="T40"/>
      <c r="U40"/>
      <c r="V40"/>
      <c r="W40"/>
      <c r="X40"/>
      <c r="Y40"/>
      <c r="Z40"/>
      <c r="AA40"/>
      <c r="AB40"/>
      <c r="AC40"/>
      <c r="AD40"/>
      <c r="AE40"/>
      <c r="AF40"/>
      <c r="AG40"/>
    </row>
    <row r="41" spans="2:33" s="18" customFormat="1" ht="13">
      <c r="B41" s="232" t="s">
        <v>233</v>
      </c>
      <c r="N41" s="233"/>
      <c r="Q41" s="233"/>
    </row>
    <row r="42" spans="2:33" s="18" customFormat="1" ht="13">
      <c r="B42" s="18" t="s">
        <v>233</v>
      </c>
      <c r="E42" s="69">
        <f>SUM(E43:E44)</f>
        <v>-3654</v>
      </c>
      <c r="F42" s="187">
        <f>SUM(F43:F44)</f>
        <v>1</v>
      </c>
      <c r="H42" s="69">
        <f>SUM(H43:H44)</f>
        <v>-3057</v>
      </c>
      <c r="I42" s="187">
        <f>SUM(I43:I44)</f>
        <v>1</v>
      </c>
      <c r="K42" s="69">
        <f>SUM(K43:K44)</f>
        <v>-3932</v>
      </c>
      <c r="L42" s="187">
        <f>SUM(L43:L44)</f>
        <v>1</v>
      </c>
      <c r="N42" s="69">
        <f>SUM(N43:N44)</f>
        <v>-768</v>
      </c>
      <c r="O42" s="187">
        <f>SUM(O43:O44)</f>
        <v>1</v>
      </c>
      <c r="Q42" s="69">
        <f>SUM(Q43:Q44)</f>
        <v>-664</v>
      </c>
      <c r="R42" s="187">
        <f>SUM(R43:R44)</f>
        <v>1</v>
      </c>
      <c r="T42" s="231"/>
      <c r="U42" s="231"/>
      <c r="W42" s="231"/>
      <c r="X42" s="231"/>
      <c r="Z42" s="187">
        <f>IFERROR((H42/E42-1),"na")</f>
        <v>-0.16338259441707714</v>
      </c>
      <c r="AB42" s="187">
        <f>IFERROR((K42/H42-1),"na")</f>
        <v>0.2862283284265621</v>
      </c>
      <c r="AD42" s="187">
        <f>IFERROR((Q42/N42-1),"na")</f>
        <v>-0.13541666666666663</v>
      </c>
      <c r="AF42" s="188"/>
    </row>
    <row r="43" spans="2:33" s="18" customFormat="1" ht="13">
      <c r="B43" s="18" t="s">
        <v>177</v>
      </c>
      <c r="E43" s="124">
        <f>E14</f>
        <v>-1941</v>
      </c>
      <c r="F43" s="187">
        <f>E43/E$42</f>
        <v>0.53119868637110013</v>
      </c>
      <c r="G43" s="124"/>
      <c r="H43" s="124">
        <f>H14</f>
        <v>-2602</v>
      </c>
      <c r="I43" s="187">
        <f>H43/H$42</f>
        <v>0.8511612692181878</v>
      </c>
      <c r="J43" s="124"/>
      <c r="K43" s="124">
        <f>K14</f>
        <v>-1362</v>
      </c>
      <c r="L43" s="187">
        <f>K43/K$42</f>
        <v>0.34638860630722279</v>
      </c>
      <c r="M43" s="124"/>
      <c r="N43" s="124">
        <f>N14</f>
        <v>-768</v>
      </c>
      <c r="O43" s="187">
        <f>N43/N$42</f>
        <v>1</v>
      </c>
      <c r="P43" s="124"/>
      <c r="Q43" s="124">
        <f>Q14</f>
        <v>-635</v>
      </c>
      <c r="R43" s="187">
        <f>Q43/Q$42</f>
        <v>0.95632530120481929</v>
      </c>
      <c r="S43" s="124"/>
      <c r="T43" s="136"/>
      <c r="W43" s="136"/>
      <c r="Z43" s="187">
        <f>IFERROR((H43/E43-1),"na")</f>
        <v>0.34054611025244719</v>
      </c>
      <c r="AB43" s="187">
        <f>IFERROR((K43/H43-1),"na")</f>
        <v>-0.47655649500384323</v>
      </c>
      <c r="AD43" s="187">
        <f>IFERROR((Q43/N43-1),"na")</f>
        <v>-0.17317708333333337</v>
      </c>
      <c r="AF43" s="188"/>
    </row>
    <row r="44" spans="2:33" s="18" customFormat="1" ht="13">
      <c r="B44" s="18" t="s">
        <v>178</v>
      </c>
      <c r="E44" s="124">
        <f>E15</f>
        <v>-1713</v>
      </c>
      <c r="F44" s="187">
        <f>E44/E$42</f>
        <v>0.46880131362889982</v>
      </c>
      <c r="G44" s="124"/>
      <c r="H44" s="124">
        <f>H15</f>
        <v>-455</v>
      </c>
      <c r="I44" s="187">
        <f>H44/H$42</f>
        <v>0.14883873078181223</v>
      </c>
      <c r="J44" s="124"/>
      <c r="K44" s="124">
        <f>K15</f>
        <v>-2570</v>
      </c>
      <c r="L44" s="187">
        <f>K44/K$42</f>
        <v>0.65361139369277721</v>
      </c>
      <c r="M44" s="124"/>
      <c r="N44" s="124">
        <f>N15</f>
        <v>0</v>
      </c>
      <c r="O44" s="187">
        <f>N44/N$42</f>
        <v>0</v>
      </c>
      <c r="P44" s="124"/>
      <c r="Q44" s="124">
        <f>Q15</f>
        <v>-29</v>
      </c>
      <c r="R44" s="187">
        <f>Q44/Q$42</f>
        <v>4.3674698795180725E-2</v>
      </c>
      <c r="S44" s="124"/>
      <c r="T44" s="21"/>
      <c r="U44" s="21"/>
      <c r="V44" s="21"/>
      <c r="W44" s="21"/>
      <c r="X44" s="21"/>
      <c r="Y44" s="21"/>
      <c r="Z44" s="187">
        <f>IFERROR((H44/E44-1),"na")</f>
        <v>-0.73438412142440157</v>
      </c>
      <c r="AB44" s="187">
        <f>IFERROR((K44/H44-1),"na")</f>
        <v>4.6483516483516487</v>
      </c>
      <c r="AD44" s="187" t="str">
        <f>IFERROR((Q44/N44-1),"na")</f>
        <v>na</v>
      </c>
      <c r="AF44" s="188"/>
    </row>
    <row r="45" spans="2:33" s="18" customFormat="1" ht="12.5">
      <c r="N45" s="233"/>
      <c r="Q45" s="233"/>
      <c r="T45" s="233"/>
      <c r="W45" s="233"/>
    </row>
    <row r="46" spans="2:33" s="18" customFormat="1" ht="13">
      <c r="B46" s="19"/>
      <c r="E46" s="225"/>
      <c r="F46" s="195"/>
      <c r="H46" s="225"/>
      <c r="I46" s="195"/>
      <c r="K46" s="225"/>
      <c r="L46" s="195"/>
      <c r="N46" s="225"/>
      <c r="O46" s="195"/>
      <c r="Q46" s="225"/>
      <c r="R46" s="195"/>
      <c r="T46" s="225"/>
      <c r="U46" s="195"/>
      <c r="W46" s="225"/>
      <c r="X46" s="195"/>
    </row>
    <row r="47" spans="2:33" s="18" customFormat="1" ht="13">
      <c r="B47" s="19"/>
    </row>
    <row r="48" spans="2:33" s="18" customFormat="1" ht="12.5">
      <c r="E48" s="225"/>
      <c r="F48" s="195"/>
      <c r="H48" s="225"/>
      <c r="I48" s="195"/>
      <c r="K48" s="225"/>
      <c r="L48" s="195"/>
      <c r="N48" s="225"/>
      <c r="O48" s="195"/>
      <c r="Q48" s="225"/>
      <c r="R48" s="195"/>
      <c r="T48" s="225"/>
      <c r="U48" s="195"/>
      <c r="W48" s="225"/>
      <c r="X48" s="195"/>
    </row>
    <row r="49" spans="2:24" s="18" customFormat="1" ht="12.5">
      <c r="N49" s="233"/>
      <c r="Q49" s="233"/>
      <c r="T49" s="233"/>
      <c r="W49" s="233"/>
    </row>
    <row r="50" spans="2:24" s="18" customFormat="1" ht="13">
      <c r="B50" s="19"/>
      <c r="E50" s="225"/>
      <c r="F50" s="195"/>
      <c r="H50" s="225"/>
      <c r="I50" s="195"/>
      <c r="K50" s="225"/>
      <c r="L50" s="195"/>
      <c r="N50" s="225"/>
      <c r="O50" s="195"/>
      <c r="Q50" s="225"/>
      <c r="R50" s="195"/>
      <c r="T50" s="225"/>
      <c r="U50" s="195"/>
      <c r="W50" s="225"/>
      <c r="X50" s="195"/>
    </row>
    <row r="51" spans="2:24" s="18" customFormat="1" ht="12.5"/>
    <row r="52" spans="2:24" s="18" customFormat="1" ht="13">
      <c r="B52" s="19"/>
      <c r="E52" s="225"/>
      <c r="F52" s="195"/>
      <c r="H52" s="225"/>
      <c r="I52" s="195"/>
      <c r="K52" s="225"/>
      <c r="L52" s="195"/>
      <c r="N52" s="225"/>
      <c r="O52" s="195"/>
      <c r="Q52" s="225"/>
      <c r="R52" s="195"/>
      <c r="T52" s="225"/>
      <c r="U52" s="195"/>
      <c r="W52" s="225"/>
      <c r="X52" s="195"/>
    </row>
    <row r="53" spans="2:24" s="18" customFormat="1" ht="12.5"/>
    <row r="54" spans="2:24" s="18" customFormat="1" ht="12.5">
      <c r="E54" s="233"/>
      <c r="H54" s="233"/>
      <c r="K54" s="233"/>
      <c r="N54" s="233"/>
      <c r="Q54" s="233"/>
      <c r="T54" s="233"/>
      <c r="W54" s="233"/>
    </row>
  </sheetData>
  <mergeCells count="4">
    <mergeCell ref="B3:G3"/>
    <mergeCell ref="T4:X4"/>
    <mergeCell ref="T5:U5"/>
    <mergeCell ref="W5:X5"/>
  </mergeCells>
  <phoneticPr fontId="87" type="noConversion"/>
  <pageMargins left="0.7" right="0.7" top="0.75" bottom="0.75" header="0.3" footer="0.3"/>
  <ignoredErrors>
    <ignoredError sqref="E5 H5 K5 N5 Q5"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
  <sheetViews>
    <sheetView showGridLines="0" zoomScale="70" zoomScaleNormal="70" workbookViewId="0">
      <selection sqref="A1:R7"/>
    </sheetView>
  </sheetViews>
  <sheetFormatPr defaultRowHeight="15"/>
  <cols>
    <col min="7" max="8" width="10.08203125" customWidth="1"/>
    <col min="9" max="9" width="1.9140625" customWidth="1"/>
    <col min="10" max="11" width="11.08203125" customWidth="1"/>
    <col min="12" max="12" width="3.08203125" customWidth="1"/>
    <col min="13" max="13" width="11.1640625" customWidth="1"/>
    <col min="14" max="14" width="12.83203125" customWidth="1"/>
    <col min="15" max="15" width="2.5" customWidth="1"/>
    <col min="16" max="16" width="9.1640625" bestFit="1" customWidth="1"/>
    <col min="17" max="17" width="11.4140625" customWidth="1"/>
    <col min="18" max="18" width="12.5" customWidth="1"/>
  </cols>
  <sheetData>
    <row r="1" spans="1:27" ht="16">
      <c r="A1" s="374" t="e">
        <f>pjname</f>
        <v>#REF!</v>
      </c>
      <c r="B1" s="375"/>
      <c r="C1" s="375"/>
      <c r="D1" s="375"/>
      <c r="E1" s="375"/>
      <c r="F1" s="375"/>
      <c r="G1" s="375"/>
      <c r="H1" s="375"/>
      <c r="I1" s="375"/>
      <c r="J1" s="375"/>
      <c r="K1" s="375"/>
      <c r="L1" s="375"/>
      <c r="M1" s="375"/>
      <c r="N1" s="375"/>
      <c r="O1" s="375"/>
      <c r="P1" s="375"/>
      <c r="Q1" s="375"/>
      <c r="R1" s="375"/>
    </row>
    <row r="2" spans="1:27" ht="16">
      <c r="A2" s="376" t="s">
        <v>277</v>
      </c>
      <c r="B2" s="376"/>
      <c r="C2" s="376"/>
      <c r="D2" s="376"/>
      <c r="E2" s="376"/>
      <c r="F2" s="376"/>
      <c r="G2" s="377"/>
      <c r="H2" s="377"/>
      <c r="I2" s="377"/>
      <c r="J2" s="377"/>
      <c r="K2" s="377"/>
      <c r="L2" s="377"/>
      <c r="M2" s="377"/>
      <c r="N2" s="377"/>
      <c r="O2" s="377"/>
      <c r="P2" s="377"/>
      <c r="Q2" s="377"/>
      <c r="R2" s="377"/>
    </row>
    <row r="3" spans="1:27" ht="20.5">
      <c r="A3" s="378" t="s">
        <v>40</v>
      </c>
      <c r="B3" s="378"/>
      <c r="C3" s="379" t="s">
        <v>40</v>
      </c>
      <c r="D3" s="379"/>
      <c r="E3" s="379"/>
      <c r="F3" s="379"/>
      <c r="G3" s="518" t="s">
        <v>22</v>
      </c>
      <c r="H3" s="518"/>
      <c r="I3" s="518"/>
      <c r="J3" s="518"/>
      <c r="K3" s="518"/>
      <c r="L3" s="380"/>
      <c r="M3" s="518" t="s">
        <v>282</v>
      </c>
      <c r="N3" s="518"/>
      <c r="O3" s="380"/>
      <c r="P3" s="380"/>
      <c r="Q3" s="380"/>
      <c r="R3" s="380"/>
    </row>
    <row r="4" spans="1:27" ht="20.5">
      <c r="A4" s="381" t="s">
        <v>116</v>
      </c>
      <c r="B4" s="382"/>
      <c r="C4" s="383"/>
      <c r="D4" s="383"/>
      <c r="E4" s="383"/>
      <c r="F4" s="383"/>
      <c r="G4" s="384" t="s">
        <v>113</v>
      </c>
      <c r="H4" s="384"/>
      <c r="I4" s="385"/>
      <c r="J4" s="384" t="s">
        <v>158</v>
      </c>
      <c r="K4" s="384"/>
      <c r="L4" s="385"/>
      <c r="M4" s="384" t="s">
        <v>158</v>
      </c>
      <c r="N4" s="384"/>
      <c r="O4" s="385"/>
      <c r="P4" s="517" t="s">
        <v>300</v>
      </c>
      <c r="Q4" s="517"/>
      <c r="R4" s="517"/>
    </row>
    <row r="5" spans="1:27" ht="20.5">
      <c r="A5" s="379"/>
      <c r="B5" s="378"/>
      <c r="C5" s="379"/>
      <c r="D5" s="379"/>
      <c r="E5" s="379"/>
      <c r="F5" s="379"/>
      <c r="G5" s="386" t="s">
        <v>29</v>
      </c>
      <c r="H5" s="386" t="s">
        <v>112</v>
      </c>
      <c r="I5" s="379" t="s">
        <v>40</v>
      </c>
      <c r="J5" s="386" t="s">
        <v>29</v>
      </c>
      <c r="K5" s="386" t="s">
        <v>332</v>
      </c>
      <c r="L5" s="379" t="s">
        <v>40</v>
      </c>
      <c r="M5" s="386" t="s">
        <v>29</v>
      </c>
      <c r="N5" s="386" t="s">
        <v>332</v>
      </c>
      <c r="O5" s="379" t="s">
        <v>40</v>
      </c>
      <c r="P5" s="386" t="s">
        <v>239</v>
      </c>
      <c r="Q5" s="386" t="s">
        <v>299</v>
      </c>
      <c r="R5" s="386" t="s">
        <v>298</v>
      </c>
    </row>
    <row r="6" spans="1:27" ht="16">
      <c r="A6" s="387"/>
      <c r="B6" s="262" t="s">
        <v>280</v>
      </c>
      <c r="C6" s="388"/>
      <c r="D6" s="388"/>
      <c r="E6" s="388"/>
      <c r="F6" s="388"/>
      <c r="G6" s="389"/>
      <c r="H6" s="390"/>
      <c r="I6" s="388"/>
      <c r="J6" s="389"/>
      <c r="K6" s="390"/>
      <c r="L6" s="388"/>
      <c r="M6" s="389">
        <v>0</v>
      </c>
      <c r="N6" s="390"/>
      <c r="O6" s="388"/>
      <c r="P6" s="388"/>
      <c r="Q6" s="388"/>
      <c r="R6" s="390"/>
    </row>
    <row r="7" spans="1:27" ht="16">
      <c r="A7" s="377"/>
      <c r="B7" s="391" t="s">
        <v>296</v>
      </c>
      <c r="C7" s="377"/>
      <c r="D7" s="377"/>
      <c r="E7" s="377"/>
      <c r="F7" s="377"/>
      <c r="G7" s="389">
        <v>4941</v>
      </c>
      <c r="H7" s="390">
        <v>9.4274102764686799E-2</v>
      </c>
      <c r="I7" s="377"/>
      <c r="J7" s="389">
        <v>544</v>
      </c>
      <c r="K7" s="390">
        <v>1.2026883622214362E-2</v>
      </c>
      <c r="L7" s="392"/>
      <c r="M7" s="389">
        <v>312</v>
      </c>
      <c r="N7" s="390">
        <v>1.1309674846848153E-2</v>
      </c>
      <c r="O7" s="377"/>
      <c r="P7" s="390">
        <v>-0.88990082979154017</v>
      </c>
      <c r="Q7" s="390">
        <v>0.74358974358974361</v>
      </c>
      <c r="R7" s="390">
        <v>-0.92454655380894801</v>
      </c>
    </row>
    <row r="8" spans="1:27" ht="16">
      <c r="A8" s="377"/>
      <c r="B8" s="391"/>
      <c r="C8" s="377"/>
      <c r="D8" s="377"/>
      <c r="E8" s="377"/>
      <c r="F8" s="377"/>
      <c r="G8" s="389"/>
      <c r="H8" s="390"/>
      <c r="I8" s="377"/>
      <c r="J8" s="389"/>
      <c r="K8" s="390"/>
      <c r="L8" s="392"/>
      <c r="M8" s="389"/>
      <c r="N8" s="390"/>
      <c r="O8" s="377"/>
      <c r="P8" s="390"/>
      <c r="Q8" s="390"/>
      <c r="R8" s="390"/>
    </row>
    <row r="9" spans="1:27" ht="16">
      <c r="A9" s="374" t="e">
        <f>pjname</f>
        <v>#REF!</v>
      </c>
      <c r="B9" s="375"/>
      <c r="C9" s="375"/>
      <c r="D9" s="375"/>
      <c r="E9" s="375"/>
      <c r="F9" s="375"/>
      <c r="G9" s="375"/>
      <c r="H9" s="375"/>
      <c r="I9" s="375"/>
      <c r="J9" s="375"/>
      <c r="K9" s="375"/>
      <c r="L9" s="375"/>
      <c r="M9" s="375"/>
      <c r="N9" s="375"/>
      <c r="O9" s="375"/>
      <c r="P9" s="375"/>
      <c r="Q9" s="375"/>
      <c r="R9" s="375"/>
    </row>
    <row r="10" spans="1:27" ht="16">
      <c r="A10" s="376" t="s">
        <v>278</v>
      </c>
      <c r="B10" s="393"/>
      <c r="C10" s="376"/>
      <c r="D10" s="393"/>
      <c r="E10" s="393"/>
      <c r="F10" s="393"/>
      <c r="G10" s="393"/>
      <c r="H10" s="393"/>
      <c r="I10" s="393"/>
      <c r="J10" s="393"/>
      <c r="K10" s="393"/>
      <c r="L10" s="393"/>
      <c r="M10" s="393"/>
      <c r="N10" s="393"/>
      <c r="O10" s="393"/>
      <c r="P10" s="393"/>
      <c r="Q10" s="393"/>
      <c r="R10" s="393"/>
    </row>
    <row r="11" spans="1:27" ht="20.5">
      <c r="A11" s="378" t="s">
        <v>40</v>
      </c>
      <c r="B11" s="378"/>
      <c r="C11" s="379" t="s">
        <v>40</v>
      </c>
      <c r="D11" s="379"/>
      <c r="E11" s="379"/>
      <c r="F11" s="379"/>
      <c r="G11" s="518" t="s">
        <v>22</v>
      </c>
      <c r="H11" s="518"/>
      <c r="I11" s="518"/>
      <c r="J11" s="518"/>
      <c r="K11" s="518"/>
      <c r="L11" s="380"/>
      <c r="M11" s="518" t="s">
        <v>282</v>
      </c>
      <c r="N11" s="518"/>
      <c r="O11" s="380"/>
      <c r="P11" s="380"/>
      <c r="Q11" s="380"/>
      <c r="R11" s="380"/>
    </row>
    <row r="12" spans="1:27" ht="20.5">
      <c r="A12" s="381" t="s">
        <v>116</v>
      </c>
      <c r="B12" s="382"/>
      <c r="C12" s="383"/>
      <c r="D12" s="383"/>
      <c r="E12" s="383"/>
      <c r="F12" s="383"/>
      <c r="G12" s="384" t="s">
        <v>113</v>
      </c>
      <c r="H12" s="384"/>
      <c r="I12" s="385"/>
      <c r="J12" s="384" t="s">
        <v>158</v>
      </c>
      <c r="K12" s="384"/>
      <c r="L12" s="385"/>
      <c r="M12" s="384" t="s">
        <v>158</v>
      </c>
      <c r="N12" s="384"/>
      <c r="O12" s="385"/>
      <c r="P12" s="517" t="s">
        <v>300</v>
      </c>
      <c r="Q12" s="517"/>
      <c r="R12" s="517"/>
    </row>
    <row r="13" spans="1:27" ht="20.5">
      <c r="A13" s="379"/>
      <c r="B13" s="378"/>
      <c r="C13" s="379"/>
      <c r="D13" s="379"/>
      <c r="E13" s="379"/>
      <c r="F13" s="379"/>
      <c r="G13" s="386" t="s">
        <v>29</v>
      </c>
      <c r="H13" s="386" t="s">
        <v>112</v>
      </c>
      <c r="I13" s="379" t="s">
        <v>40</v>
      </c>
      <c r="J13" s="386" t="s">
        <v>29</v>
      </c>
      <c r="K13" s="386" t="s">
        <v>332</v>
      </c>
      <c r="L13" s="379" t="s">
        <v>40</v>
      </c>
      <c r="M13" s="386" t="s">
        <v>29</v>
      </c>
      <c r="N13" s="386" t="s">
        <v>332</v>
      </c>
      <c r="O13" s="379" t="s">
        <v>40</v>
      </c>
      <c r="P13" s="386" t="s">
        <v>239</v>
      </c>
      <c r="Q13" s="386" t="s">
        <v>299</v>
      </c>
      <c r="R13" s="386" t="s">
        <v>298</v>
      </c>
    </row>
    <row r="14" spans="1:27" s="9" customFormat="1" ht="15.5">
      <c r="A14" s="377"/>
      <c r="B14" s="262" t="s">
        <v>283</v>
      </c>
      <c r="C14" s="377"/>
      <c r="D14" s="377"/>
      <c r="E14" s="377"/>
      <c r="F14" s="377"/>
      <c r="G14" s="377"/>
      <c r="H14" s="377"/>
      <c r="I14" s="377"/>
      <c r="J14" s="377"/>
      <c r="K14" s="377"/>
      <c r="L14" s="377"/>
      <c r="M14" s="377"/>
      <c r="N14" s="377"/>
      <c r="O14" s="377"/>
      <c r="P14" s="377"/>
      <c r="Q14" s="377"/>
      <c r="R14" s="377"/>
    </row>
    <row r="15" spans="1:27" s="9" customFormat="1" ht="15.5">
      <c r="A15" s="377"/>
      <c r="B15" s="394" t="s">
        <v>281</v>
      </c>
      <c r="C15" s="377"/>
      <c r="D15" s="377"/>
      <c r="E15" s="377"/>
      <c r="F15" s="377"/>
      <c r="G15" s="389">
        <v>932</v>
      </c>
      <c r="H15" s="390">
        <v>2.257970733598217E-2</v>
      </c>
      <c r="I15" s="377"/>
      <c r="J15" s="389">
        <v>61</v>
      </c>
      <c r="K15" s="390">
        <v>1.3807777626873104E-3</v>
      </c>
      <c r="L15" s="390"/>
      <c r="M15" s="389">
        <v>61</v>
      </c>
      <c r="N15" s="390">
        <v>1.8456325073371456E-3</v>
      </c>
      <c r="O15" s="390"/>
      <c r="P15" s="390">
        <v>-1</v>
      </c>
      <c r="Q15" s="390">
        <v>-1</v>
      </c>
      <c r="R15" s="390">
        <v>-0.92118863049095612</v>
      </c>
      <c r="W15" s="50" t="e">
        <f>H15/#REF!-1</f>
        <v>#REF!</v>
      </c>
      <c r="X15" s="50">
        <f>K15/H15-1</f>
        <v>-0.9388487307589255</v>
      </c>
      <c r="Y15" s="50">
        <f>IFERROR((K15/N15-1),"na")</f>
        <v>-0.25186744533478211</v>
      </c>
      <c r="Z15" s="50">
        <f>IFERROR(($K15/$N15*0.75-1),"na")</f>
        <v>-0.43890058400108656</v>
      </c>
      <c r="AA15" s="50" t="e">
        <f>N15/#REF!-1</f>
        <v>#REF!</v>
      </c>
    </row>
  </sheetData>
  <mergeCells count="6">
    <mergeCell ref="P12:R12"/>
    <mergeCell ref="G3:K3"/>
    <mergeCell ref="M3:N3"/>
    <mergeCell ref="P4:R4"/>
    <mergeCell ref="G11:K11"/>
    <mergeCell ref="M11:N11"/>
  </mergeCells>
  <phoneticPr fontId="20"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showGridLines="0" topLeftCell="A7" zoomScale="70" zoomScaleNormal="70" workbookViewId="0">
      <selection activeCell="E28" sqref="E28"/>
    </sheetView>
  </sheetViews>
  <sheetFormatPr defaultColWidth="8.6640625" defaultRowHeight="15" customHeight="1" outlineLevelRow="1" outlineLevelCol="1"/>
  <cols>
    <col min="1" max="1" width="3.08203125" style="285" customWidth="1"/>
    <col min="2" max="2" width="23.83203125" style="285" customWidth="1"/>
    <col min="3" max="3" width="30.4140625" style="285" customWidth="1" outlineLevel="1"/>
    <col min="4" max="4" width="25.4140625" style="285" customWidth="1"/>
    <col min="5" max="6" width="14.33203125" style="285" customWidth="1"/>
    <col min="7" max="7" width="2.4140625" style="285" customWidth="1"/>
    <col min="8" max="9" width="14.33203125" style="285" customWidth="1"/>
    <col min="10" max="10" width="3.9140625" style="285" customWidth="1"/>
    <col min="11" max="12" width="14.33203125" style="285" customWidth="1"/>
    <col min="13" max="13" width="2.4140625" style="285" customWidth="1"/>
    <col min="14" max="14" width="14.33203125" style="285" customWidth="1"/>
    <col min="15" max="15" width="14.33203125" style="286" customWidth="1"/>
    <col min="16" max="16" width="5.1640625" style="286" customWidth="1"/>
    <col min="17" max="17" width="20.4140625" style="286" customWidth="1"/>
    <col min="18" max="18" width="8" style="285" customWidth="1"/>
    <col min="19" max="16384" width="8.6640625" style="285"/>
  </cols>
  <sheetData>
    <row r="1" spans="1:17" s="368" customFormat="1" ht="23" customHeight="1">
      <c r="A1" s="373" t="s">
        <v>274</v>
      </c>
      <c r="B1" s="373"/>
      <c r="C1" s="372"/>
      <c r="D1" s="372"/>
      <c r="E1" s="372"/>
      <c r="F1" s="372"/>
      <c r="G1" s="372"/>
      <c r="H1" s="372"/>
      <c r="I1" s="372"/>
      <c r="J1" s="372"/>
      <c r="K1" s="372"/>
      <c r="L1" s="372"/>
      <c r="M1" s="372"/>
      <c r="N1" s="371"/>
      <c r="O1" s="370"/>
      <c r="P1" s="369"/>
      <c r="Q1" s="369"/>
    </row>
    <row r="2" spans="1:17" ht="15" customHeight="1">
      <c r="A2" s="335" t="s">
        <v>322</v>
      </c>
      <c r="B2" s="335"/>
      <c r="C2" s="334"/>
      <c r="D2" s="334"/>
      <c r="E2" s="334"/>
      <c r="F2" s="334"/>
      <c r="G2" s="334"/>
      <c r="H2" s="334"/>
      <c r="I2" s="334"/>
      <c r="J2" s="334"/>
      <c r="K2" s="334"/>
      <c r="L2" s="334"/>
      <c r="M2" s="334"/>
      <c r="N2" s="333"/>
      <c r="O2" s="332"/>
    </row>
    <row r="3" spans="1:17" ht="15" customHeight="1">
      <c r="A3" s="367" t="s">
        <v>321</v>
      </c>
      <c r="B3" s="335"/>
      <c r="C3" s="334"/>
      <c r="D3" s="334"/>
      <c r="E3" s="334"/>
      <c r="F3" s="334"/>
      <c r="G3" s="334"/>
      <c r="H3" s="334"/>
      <c r="I3" s="334"/>
      <c r="J3" s="334"/>
      <c r="K3" s="334"/>
      <c r="L3" s="334"/>
      <c r="M3" s="334"/>
      <c r="N3" s="333"/>
      <c r="O3" s="332"/>
    </row>
    <row r="4" spans="1:17" ht="15" customHeight="1">
      <c r="A4" s="335"/>
      <c r="B4" s="335"/>
      <c r="C4" s="334"/>
      <c r="D4" s="334"/>
      <c r="E4" s="334"/>
      <c r="F4" s="334"/>
      <c r="G4" s="334"/>
      <c r="H4" s="334"/>
      <c r="I4" s="334"/>
      <c r="J4" s="334"/>
      <c r="K4" s="334"/>
      <c r="L4" s="334"/>
      <c r="M4" s="334"/>
      <c r="N4" s="333"/>
      <c r="O4" s="332"/>
    </row>
    <row r="5" spans="1:17" ht="15" customHeight="1">
      <c r="A5" s="320" t="s">
        <v>320</v>
      </c>
      <c r="B5" s="320"/>
      <c r="C5" s="320"/>
      <c r="D5" s="320"/>
      <c r="E5" s="319"/>
      <c r="F5" s="320"/>
      <c r="G5" s="320"/>
      <c r="H5" s="320"/>
      <c r="I5" s="320"/>
      <c r="J5" s="319"/>
      <c r="K5" s="320"/>
      <c r="L5" s="320"/>
      <c r="M5" s="319"/>
      <c r="N5" s="320"/>
      <c r="O5" s="320"/>
    </row>
    <row r="6" spans="1:17" ht="15" customHeight="1" outlineLevel="1">
      <c r="A6" s="365"/>
      <c r="B6" s="365"/>
      <c r="C6" s="365"/>
      <c r="D6" s="365"/>
      <c r="E6" s="366"/>
      <c r="F6" s="300" t="s">
        <v>311</v>
      </c>
      <c r="G6" s="365"/>
      <c r="H6" s="365"/>
      <c r="I6" s="300" t="s">
        <v>310</v>
      </c>
      <c r="J6" s="366"/>
      <c r="K6" s="365"/>
      <c r="L6" s="300" t="s">
        <v>354</v>
      </c>
      <c r="M6" s="366"/>
      <c r="N6" s="365"/>
      <c r="O6" s="300" t="s">
        <v>309</v>
      </c>
    </row>
    <row r="7" spans="1:17" ht="15" customHeight="1" outlineLevel="1">
      <c r="A7" s="364" t="s">
        <v>319</v>
      </c>
      <c r="B7" s="363"/>
      <c r="C7" s="362"/>
      <c r="D7" s="362"/>
      <c r="F7" s="312">
        <f>外卖营利测算!F27</f>
        <v>0.26056014154578355</v>
      </c>
      <c r="G7" s="334"/>
      <c r="H7" s="334"/>
      <c r="I7" s="312">
        <f>外卖营利测算!I27</f>
        <v>0.36125288254464372</v>
      </c>
      <c r="J7" s="334"/>
      <c r="K7" s="334"/>
      <c r="L7" s="312">
        <f>外卖营利测算!L27</f>
        <v>0.3337596352361441</v>
      </c>
      <c r="M7" s="334"/>
      <c r="N7" s="333"/>
      <c r="O7" s="312">
        <f>外卖营利测算!O27</f>
        <v>0.34036924190863205</v>
      </c>
      <c r="Q7" s="361"/>
    </row>
    <row r="8" spans="1:17" ht="15" customHeight="1">
      <c r="A8" s="360" t="s">
        <v>355</v>
      </c>
      <c r="B8" s="324"/>
      <c r="C8" s="359"/>
      <c r="D8" s="359"/>
      <c r="E8" s="354"/>
      <c r="F8" s="358"/>
      <c r="G8" s="334"/>
      <c r="H8" s="334"/>
      <c r="I8" s="358"/>
      <c r="J8" s="334"/>
      <c r="K8" s="334"/>
      <c r="L8" s="358"/>
      <c r="M8" s="334"/>
      <c r="N8" s="333"/>
      <c r="O8" s="358"/>
    </row>
    <row r="9" spans="1:17" ht="15" customHeight="1">
      <c r="A9" s="413" t="s">
        <v>356</v>
      </c>
      <c r="B9" s="356"/>
      <c r="C9" s="355"/>
      <c r="D9" s="355"/>
      <c r="E9" s="354"/>
      <c r="G9" s="322"/>
      <c r="H9" s="322"/>
      <c r="I9" s="322"/>
      <c r="J9" s="322"/>
      <c r="K9" s="322"/>
      <c r="L9" s="322"/>
      <c r="M9" s="322"/>
    </row>
    <row r="10" spans="1:17" ht="15" customHeight="1">
      <c r="A10" s="413"/>
      <c r="B10" s="356"/>
      <c r="C10" s="355"/>
      <c r="D10" s="355"/>
      <c r="E10" s="354"/>
      <c r="G10" s="322"/>
      <c r="H10" s="357"/>
      <c r="I10" s="322"/>
      <c r="J10" s="322"/>
      <c r="K10" s="357"/>
      <c r="L10" s="322"/>
      <c r="M10" s="322"/>
    </row>
    <row r="11" spans="1:17" ht="15" customHeight="1">
      <c r="A11" s="413"/>
      <c r="B11" s="356"/>
      <c r="C11" s="355"/>
      <c r="D11" s="355"/>
      <c r="E11" s="354"/>
      <c r="G11" s="322"/>
      <c r="H11" s="322"/>
      <c r="I11" s="322"/>
      <c r="J11" s="322"/>
      <c r="K11" s="322"/>
      <c r="L11" s="322"/>
      <c r="M11" s="322"/>
    </row>
    <row r="12" spans="1:17" ht="15" customHeight="1">
      <c r="A12" s="414"/>
      <c r="B12" s="353"/>
      <c r="C12" s="322"/>
      <c r="D12" s="322"/>
      <c r="E12" s="322"/>
      <c r="F12" s="322"/>
      <c r="G12" s="322"/>
      <c r="H12" s="322"/>
      <c r="I12" s="322"/>
      <c r="J12" s="322"/>
      <c r="K12" s="322"/>
      <c r="L12" s="322"/>
      <c r="M12" s="322"/>
    </row>
    <row r="13" spans="1:17" ht="15" customHeight="1">
      <c r="A13" s="313"/>
      <c r="B13" s="335"/>
      <c r="C13" s="334"/>
      <c r="D13" s="334"/>
      <c r="E13" s="334"/>
      <c r="F13" s="334"/>
      <c r="G13" s="334"/>
      <c r="H13" s="334"/>
      <c r="I13" s="334"/>
      <c r="J13" s="334"/>
      <c r="K13" s="334"/>
      <c r="L13" s="334"/>
      <c r="M13" s="334"/>
      <c r="N13" s="333"/>
      <c r="O13" s="332"/>
    </row>
    <row r="14" spans="1:17" ht="15" customHeight="1">
      <c r="A14" s="320"/>
      <c r="B14" s="320"/>
      <c r="C14" s="320"/>
      <c r="D14" s="320"/>
      <c r="E14" s="319"/>
      <c r="F14" s="320"/>
      <c r="G14" s="320"/>
      <c r="H14" s="320"/>
      <c r="I14" s="320"/>
      <c r="J14" s="319"/>
      <c r="K14" s="320"/>
      <c r="L14" s="320"/>
      <c r="M14" s="319"/>
      <c r="N14" s="320"/>
      <c r="O14" s="320"/>
    </row>
    <row r="15" spans="1:17" ht="15" customHeight="1" thickBot="1">
      <c r="A15" s="342"/>
      <c r="B15" s="342"/>
      <c r="C15" s="342"/>
      <c r="D15" s="342"/>
      <c r="E15" s="352"/>
      <c r="F15" s="342"/>
      <c r="G15" s="342"/>
      <c r="H15" s="342"/>
      <c r="I15" s="342"/>
      <c r="J15" s="352"/>
      <c r="K15" s="342"/>
      <c r="L15" s="342"/>
      <c r="M15" s="352"/>
      <c r="N15" s="342"/>
      <c r="O15" s="342"/>
    </row>
    <row r="16" spans="1:17" ht="15" customHeight="1">
      <c r="A16" s="342"/>
      <c r="B16" s="351"/>
      <c r="C16" s="350"/>
      <c r="D16" s="350"/>
      <c r="E16" s="349" t="s">
        <v>318</v>
      </c>
      <c r="F16" s="348"/>
      <c r="G16" s="348"/>
      <c r="H16" s="348"/>
      <c r="I16" s="348"/>
      <c r="J16" s="348"/>
      <c r="K16" s="348"/>
      <c r="L16" s="348"/>
      <c r="M16" s="348"/>
      <c r="N16" s="348"/>
      <c r="O16" s="347"/>
    </row>
    <row r="17" spans="1:18" ht="15" customHeight="1">
      <c r="A17" s="342"/>
      <c r="B17" s="345"/>
      <c r="C17" s="342"/>
      <c r="D17" s="342"/>
      <c r="E17" s="300" t="s">
        <v>311</v>
      </c>
      <c r="F17" s="300"/>
      <c r="G17" s="301"/>
      <c r="H17" s="300" t="s">
        <v>310</v>
      </c>
      <c r="I17" s="300"/>
      <c r="J17" s="300"/>
      <c r="K17" s="300" t="s">
        <v>354</v>
      </c>
      <c r="L17" s="300"/>
      <c r="M17" s="300"/>
      <c r="N17" s="300" t="s">
        <v>309</v>
      </c>
      <c r="O17" s="346"/>
    </row>
    <row r="18" spans="1:18" ht="15" customHeight="1">
      <c r="A18" s="342"/>
      <c r="B18" s="345"/>
      <c r="C18" s="342"/>
      <c r="D18" s="342"/>
      <c r="E18" s="344" t="s">
        <v>317</v>
      </c>
      <c r="F18" s="344" t="s">
        <v>316</v>
      </c>
      <c r="G18" s="344"/>
      <c r="H18" s="344" t="s">
        <v>317</v>
      </c>
      <c r="I18" s="344" t="s">
        <v>316</v>
      </c>
      <c r="J18" s="344"/>
      <c r="K18" s="344" t="s">
        <v>317</v>
      </c>
      <c r="L18" s="344" t="s">
        <v>316</v>
      </c>
      <c r="M18" s="344"/>
      <c r="N18" s="344" t="s">
        <v>317</v>
      </c>
      <c r="O18" s="343" t="s">
        <v>316</v>
      </c>
    </row>
    <row r="19" spans="1:18" ht="38.5" customHeight="1" thickBot="1">
      <c r="A19" s="342"/>
      <c r="B19" s="341" t="s">
        <v>357</v>
      </c>
      <c r="C19" s="340"/>
      <c r="D19" s="339" t="s">
        <v>358</v>
      </c>
      <c r="E19" s="337">
        <f>F43</f>
        <v>0.59938423823795628</v>
      </c>
      <c r="F19" s="337">
        <f>F53</f>
        <v>0.25177327726200632</v>
      </c>
      <c r="G19" s="338"/>
      <c r="H19" s="337">
        <f>I43</f>
        <v>0.59591633002963851</v>
      </c>
      <c r="I19" s="337">
        <f>I53</f>
        <v>0.24686266446810776</v>
      </c>
      <c r="J19" s="338"/>
      <c r="K19" s="337">
        <f>L43</f>
        <v>0.60689465404881804</v>
      </c>
      <c r="L19" s="337">
        <f>L53</f>
        <v>0.25481695947883992</v>
      </c>
      <c r="M19" s="338"/>
      <c r="N19" s="337">
        <f>O43</f>
        <v>0.60940306796320398</v>
      </c>
      <c r="O19" s="336">
        <f>O53</f>
        <v>0.25438097849363744</v>
      </c>
    </row>
    <row r="20" spans="1:18" ht="15" customHeight="1">
      <c r="A20" s="313"/>
      <c r="B20" s="335"/>
      <c r="C20" s="334"/>
      <c r="D20" s="334"/>
      <c r="E20" s="334"/>
      <c r="F20" s="334"/>
      <c r="G20" s="334"/>
      <c r="H20" s="334"/>
      <c r="I20" s="334"/>
      <c r="J20" s="334"/>
      <c r="K20" s="334"/>
      <c r="L20" s="334"/>
      <c r="M20" s="334"/>
      <c r="N20" s="333"/>
      <c r="O20" s="332"/>
    </row>
    <row r="21" spans="1:18" ht="15" customHeight="1">
      <c r="A21" s="320" t="s">
        <v>359</v>
      </c>
      <c r="B21" s="320"/>
      <c r="C21" s="320"/>
      <c r="D21" s="320"/>
      <c r="E21" s="320"/>
      <c r="F21" s="320"/>
      <c r="G21" s="320"/>
      <c r="H21" s="320"/>
      <c r="I21" s="320"/>
      <c r="J21" s="320"/>
      <c r="K21" s="320"/>
      <c r="L21" s="320"/>
      <c r="M21" s="320"/>
      <c r="N21" s="320"/>
      <c r="O21" s="319"/>
    </row>
    <row r="22" spans="1:18" s="414" customFormat="1" ht="15" customHeight="1">
      <c r="A22" s="331"/>
      <c r="B22" s="330"/>
      <c r="C22" s="330"/>
      <c r="D22" s="330"/>
      <c r="E22" s="330"/>
      <c r="F22" s="330"/>
      <c r="G22" s="330"/>
      <c r="H22" s="330"/>
      <c r="I22" s="330"/>
      <c r="J22" s="330"/>
      <c r="K22" s="330"/>
      <c r="L22" s="330"/>
      <c r="M22" s="330"/>
      <c r="N22" s="330"/>
      <c r="O22" s="329"/>
      <c r="P22" s="415"/>
      <c r="Q22" s="415"/>
    </row>
    <row r="23" spans="1:18" ht="15" customHeight="1">
      <c r="B23" s="303"/>
      <c r="C23" s="302"/>
      <c r="D23" s="302"/>
      <c r="E23" s="300" t="s">
        <v>311</v>
      </c>
      <c r="F23" s="300"/>
      <c r="G23" s="301"/>
      <c r="H23" s="300" t="s">
        <v>310</v>
      </c>
      <c r="I23" s="300"/>
      <c r="J23" s="300"/>
      <c r="K23" s="300" t="s">
        <v>354</v>
      </c>
      <c r="L23" s="300"/>
      <c r="M23" s="300"/>
      <c r="N23" s="300" t="s">
        <v>309</v>
      </c>
      <c r="O23" s="300"/>
    </row>
    <row r="24" spans="1:18" ht="15" customHeight="1">
      <c r="B24" s="299"/>
      <c r="C24" s="299"/>
      <c r="D24" s="299"/>
      <c r="E24" s="298" t="s">
        <v>308</v>
      </c>
      <c r="F24" s="298" t="s">
        <v>307</v>
      </c>
      <c r="G24" s="299" t="s">
        <v>40</v>
      </c>
      <c r="H24" s="298" t="s">
        <v>308</v>
      </c>
      <c r="I24" s="298" t="s">
        <v>307</v>
      </c>
      <c r="J24" s="298"/>
      <c r="K24" s="298" t="s">
        <v>308</v>
      </c>
      <c r="L24" s="298" t="s">
        <v>307</v>
      </c>
      <c r="M24" s="298"/>
      <c r="N24" s="298" t="s">
        <v>308</v>
      </c>
      <c r="O24" s="298" t="s">
        <v>307</v>
      </c>
    </row>
    <row r="25" spans="1:18" s="287" customFormat="1" ht="15" customHeight="1">
      <c r="B25" s="287" t="s">
        <v>306</v>
      </c>
      <c r="C25" s="328" t="s">
        <v>4</v>
      </c>
      <c r="D25" s="328"/>
      <c r="E25" s="416">
        <f>SUM(E26:E27)</f>
        <v>3244180</v>
      </c>
      <c r="F25" s="417">
        <v>1</v>
      </c>
      <c r="G25" s="418"/>
      <c r="H25" s="416">
        <f>SUM(H26:H27)</f>
        <v>3148260</v>
      </c>
      <c r="I25" s="417">
        <v>1</v>
      </c>
      <c r="J25" s="417"/>
      <c r="K25" s="419">
        <v>4611822.0374700017</v>
      </c>
      <c r="L25" s="417">
        <v>1</v>
      </c>
      <c r="M25" s="417"/>
      <c r="N25" s="416">
        <f>SUM(N26:N27)</f>
        <v>3419601</v>
      </c>
      <c r="O25" s="417">
        <v>1</v>
      </c>
      <c r="P25" s="297"/>
      <c r="Q25" s="297"/>
    </row>
    <row r="26" spans="1:18" ht="15" customHeight="1">
      <c r="B26" s="296" t="s">
        <v>317</v>
      </c>
      <c r="C26" s="284" t="s">
        <v>250</v>
      </c>
      <c r="D26" s="284"/>
      <c r="E26" s="420">
        <v>2398876</v>
      </c>
      <c r="F26" s="421">
        <f t="shared" ref="F26:F32" si="0">E26/E$25</f>
        <v>0.73943985845421645</v>
      </c>
      <c r="G26" s="421"/>
      <c r="H26" s="422">
        <v>2010942</v>
      </c>
      <c r="I26" s="421">
        <f t="shared" ref="I26:I32" si="1">H26/H$25</f>
        <v>0.63874711745535628</v>
      </c>
      <c r="J26" s="421"/>
      <c r="K26" s="422">
        <v>3072581.9964700039</v>
      </c>
      <c r="L26" s="421">
        <f t="shared" ref="L26:L32" si="2">K26/K$25</f>
        <v>0.66624036476385606</v>
      </c>
      <c r="M26" s="421"/>
      <c r="N26" s="422">
        <v>2255674</v>
      </c>
      <c r="O26" s="421">
        <f t="shared" ref="O26:O32" si="3">N26/N$25</f>
        <v>0.65963075809136795</v>
      </c>
      <c r="P26" s="326"/>
    </row>
    <row r="27" spans="1:18" ht="15" customHeight="1">
      <c r="B27" s="296" t="s">
        <v>316</v>
      </c>
      <c r="C27" s="283" t="s">
        <v>251</v>
      </c>
      <c r="D27" s="283"/>
      <c r="E27" s="420">
        <v>845304</v>
      </c>
      <c r="F27" s="421">
        <f t="shared" si="0"/>
        <v>0.26056014154578355</v>
      </c>
      <c r="G27" s="421"/>
      <c r="H27" s="422">
        <v>1137318</v>
      </c>
      <c r="I27" s="421">
        <f t="shared" si="1"/>
        <v>0.36125288254464372</v>
      </c>
      <c r="J27" s="421"/>
      <c r="K27" s="422">
        <v>1539240.0409999986</v>
      </c>
      <c r="L27" s="421">
        <f t="shared" si="2"/>
        <v>0.3337596352361441</v>
      </c>
      <c r="M27" s="421"/>
      <c r="N27" s="422">
        <v>1163927</v>
      </c>
      <c r="O27" s="421">
        <f t="shared" si="3"/>
        <v>0.34036924190863205</v>
      </c>
      <c r="P27" s="326"/>
    </row>
    <row r="28" spans="1:18" ht="15" customHeight="1">
      <c r="B28" s="285" t="s">
        <v>305</v>
      </c>
      <c r="C28" s="323" t="s">
        <v>247</v>
      </c>
      <c r="D28" s="323"/>
      <c r="E28" s="321">
        <f>-[4]Sheet2!D2/1000</f>
        <v>-1398882.4829000034</v>
      </c>
      <c r="F28" s="272">
        <f t="shared" si="0"/>
        <v>-0.43119755466712806</v>
      </c>
      <c r="G28" s="325"/>
      <c r="H28" s="321">
        <f>H29+H30</f>
        <v>-1377096.4716299993</v>
      </c>
      <c r="I28" s="272">
        <f t="shared" si="1"/>
        <v>-0.43741510282822871</v>
      </c>
      <c r="J28" s="272"/>
      <c r="K28" s="321">
        <f>-[4]Sheet2!D10/1000</f>
        <v>-1972995.9825299978</v>
      </c>
      <c r="L28" s="272">
        <f t="shared" si="2"/>
        <v>-0.42781268802218636</v>
      </c>
      <c r="M28" s="272"/>
      <c r="N28" s="321">
        <f>-[4]Sheet2!D4/1000</f>
        <v>-1457250.4448699981</v>
      </c>
      <c r="O28" s="272">
        <f t="shared" si="3"/>
        <v>-0.42614633837982796</v>
      </c>
      <c r="P28" s="326"/>
      <c r="Q28" s="286" t="s">
        <v>398</v>
      </c>
    </row>
    <row r="29" spans="1:18" ht="15" customHeight="1">
      <c r="B29" s="296" t="s">
        <v>360</v>
      </c>
      <c r="C29" s="323"/>
      <c r="D29" s="323"/>
      <c r="E29" s="321">
        <f>-[4]Sheet2!E2/1000</f>
        <v>-1299669.6419931869</v>
      </c>
      <c r="F29" s="272">
        <f t="shared" si="0"/>
        <v>-0.40061576176204367</v>
      </c>
      <c r="G29" s="325"/>
      <c r="H29" s="321">
        <f>-[4]Sheet2!E3/1000</f>
        <v>-1272160.4548208904</v>
      </c>
      <c r="I29" s="272">
        <f t="shared" si="1"/>
        <v>-0.40408366997036155</v>
      </c>
      <c r="J29" s="272"/>
      <c r="K29" s="321">
        <f>-[4]Sheet2!E10/1000</f>
        <v>-1812931.8975049304</v>
      </c>
      <c r="L29" s="272">
        <f t="shared" si="2"/>
        <v>-0.39310534595118207</v>
      </c>
      <c r="M29" s="272"/>
      <c r="N29" s="321">
        <f>-[4]Sheet2!E4/1000</f>
        <v>-1335685.6593899596</v>
      </c>
      <c r="O29" s="272">
        <f t="shared" si="3"/>
        <v>-0.39059693203679602</v>
      </c>
      <c r="P29" s="326"/>
    </row>
    <row r="30" spans="1:18" ht="15" customHeight="1">
      <c r="B30" s="327" t="s">
        <v>361</v>
      </c>
      <c r="C30" s="323"/>
      <c r="D30" s="323"/>
      <c r="E30" s="321">
        <f>-[4]Sheet2!F2/1000</f>
        <v>-99212.840906814323</v>
      </c>
      <c r="F30" s="272">
        <f t="shared" si="0"/>
        <v>-3.0581792905083664E-2</v>
      </c>
      <c r="G30" s="325"/>
      <c r="H30" s="321">
        <f>-[4]Sheet2!F3/1000</f>
        <v>-104936.01680910899</v>
      </c>
      <c r="I30" s="272">
        <f t="shared" si="1"/>
        <v>-3.3331432857867202E-2</v>
      </c>
      <c r="J30" s="272"/>
      <c r="K30" s="321">
        <f>-[4]Sheet2!F10/1000</f>
        <v>-160064.08502507789</v>
      </c>
      <c r="L30" s="272">
        <f t="shared" si="2"/>
        <v>-3.4707342071006585E-2</v>
      </c>
      <c r="M30" s="272"/>
      <c r="N30" s="321">
        <f>-[4]Sheet2!F4/1000</f>
        <v>-121564.78548004378</v>
      </c>
      <c r="O30" s="272">
        <f t="shared" si="3"/>
        <v>-3.5549406343033524E-2</v>
      </c>
      <c r="P30" s="326"/>
    </row>
    <row r="31" spans="1:18" ht="15" customHeight="1">
      <c r="B31" s="285" t="s">
        <v>303</v>
      </c>
      <c r="C31" s="323" t="s">
        <v>248</v>
      </c>
      <c r="D31" s="323"/>
      <c r="E31" s="321">
        <v>-194624.09485000008</v>
      </c>
      <c r="F31" s="280">
        <f t="shared" si="0"/>
        <v>-5.9991768289675687E-2</v>
      </c>
      <c r="G31" s="322"/>
      <c r="H31" s="321">
        <v>-292049</v>
      </c>
      <c r="I31" s="280">
        <f t="shared" si="1"/>
        <v>-9.2765209989009806E-2</v>
      </c>
      <c r="J31" s="282"/>
      <c r="K31" s="321">
        <v>-381868</v>
      </c>
      <c r="L31" s="280">
        <f t="shared" si="2"/>
        <v>-8.280198084345182E-2</v>
      </c>
      <c r="M31" s="282"/>
      <c r="N31" s="321">
        <v>-291655.01005000045</v>
      </c>
      <c r="O31" s="280">
        <f t="shared" si="3"/>
        <v>-8.5289193110541395E-2</v>
      </c>
      <c r="Q31" s="286" t="s">
        <v>399</v>
      </c>
      <c r="R31" s="285" t="s">
        <v>400</v>
      </c>
    </row>
    <row r="32" spans="1:18" ht="15" customHeight="1">
      <c r="E32" s="281">
        <f>E25+E28+E31</f>
        <v>1650673.4222499966</v>
      </c>
      <c r="F32" s="280">
        <f t="shared" si="0"/>
        <v>0.50881067704319627</v>
      </c>
      <c r="G32" s="281"/>
      <c r="H32" s="281">
        <f>H25+H28+H31</f>
        <v>1479114.5283700007</v>
      </c>
      <c r="I32" s="280">
        <f t="shared" si="1"/>
        <v>0.46981968718276146</v>
      </c>
      <c r="J32" s="281"/>
      <c r="K32" s="281">
        <f>K25+K28+K31</f>
        <v>2256958.0549400039</v>
      </c>
      <c r="L32" s="280">
        <f t="shared" si="2"/>
        <v>0.48938533113436178</v>
      </c>
      <c r="M32" s="281"/>
      <c r="N32" s="281">
        <f>N25+N28+N31</f>
        <v>1670695.5450800015</v>
      </c>
      <c r="O32" s="280">
        <f t="shared" si="3"/>
        <v>0.48856446850963064</v>
      </c>
    </row>
    <row r="33" spans="1:17" ht="15" customHeight="1">
      <c r="A33" s="320" t="s">
        <v>313</v>
      </c>
      <c r="B33" s="320"/>
      <c r="C33" s="320"/>
      <c r="D33" s="320"/>
      <c r="E33" s="320"/>
      <c r="F33" s="320"/>
      <c r="G33" s="320"/>
      <c r="H33" s="320"/>
      <c r="I33" s="320"/>
      <c r="J33" s="320"/>
      <c r="K33" s="320"/>
      <c r="L33" s="320"/>
      <c r="M33" s="320"/>
      <c r="N33" s="320"/>
      <c r="O33" s="319"/>
    </row>
    <row r="34" spans="1:17" ht="15" customHeight="1" outlineLevel="1">
      <c r="A34" s="318" t="s">
        <v>312</v>
      </c>
      <c r="B34" s="317"/>
      <c r="C34" s="317"/>
      <c r="D34" s="317"/>
      <c r="E34" s="317"/>
      <c r="F34" s="316"/>
      <c r="G34" s="315"/>
      <c r="H34" s="315"/>
      <c r="I34" s="316"/>
      <c r="J34" s="315"/>
      <c r="K34" s="315"/>
      <c r="L34" s="316"/>
      <c r="M34" s="315"/>
      <c r="N34" s="315"/>
      <c r="O34" s="314"/>
    </row>
    <row r="35" spans="1:17" ht="15" customHeight="1">
      <c r="A35" s="311"/>
      <c r="F35" s="312"/>
      <c r="G35" s="313"/>
      <c r="H35" s="313"/>
      <c r="I35" s="312"/>
      <c r="J35" s="313"/>
      <c r="K35" s="313"/>
      <c r="L35" s="312"/>
      <c r="M35" s="313"/>
      <c r="N35" s="313"/>
      <c r="O35" s="312"/>
    </row>
    <row r="36" spans="1:17" ht="15" customHeight="1">
      <c r="B36" s="311"/>
      <c r="F36" s="310"/>
      <c r="I36" s="310"/>
      <c r="L36" s="310"/>
      <c r="O36" s="310"/>
    </row>
    <row r="37" spans="1:17" ht="15" customHeight="1">
      <c r="B37" s="306" t="s">
        <v>315</v>
      </c>
      <c r="C37" s="305"/>
      <c r="D37" s="305"/>
      <c r="E37" s="305"/>
      <c r="F37" s="309"/>
      <c r="G37" s="305"/>
      <c r="H37" s="305"/>
      <c r="I37" s="309"/>
      <c r="J37" s="305"/>
      <c r="K37" s="305"/>
      <c r="L37" s="309"/>
      <c r="M37" s="305"/>
      <c r="N37" s="305"/>
      <c r="O37" s="309"/>
    </row>
    <row r="38" spans="1:17" ht="15" customHeight="1">
      <c r="B38" s="303"/>
      <c r="C38" s="302"/>
      <c r="D38" s="302"/>
      <c r="E38" s="300" t="s">
        <v>311</v>
      </c>
      <c r="F38" s="300"/>
      <c r="G38" s="301"/>
      <c r="H38" s="300" t="s">
        <v>310</v>
      </c>
      <c r="I38" s="300"/>
      <c r="J38" s="300"/>
      <c r="K38" s="300" t="s">
        <v>354</v>
      </c>
      <c r="L38" s="300"/>
      <c r="M38" s="300"/>
      <c r="N38" s="300" t="s">
        <v>309</v>
      </c>
      <c r="O38" s="300"/>
    </row>
    <row r="39" spans="1:17" ht="15" customHeight="1">
      <c r="B39" s="299"/>
      <c r="C39" s="299"/>
      <c r="D39" s="299"/>
      <c r="E39" s="298" t="s">
        <v>308</v>
      </c>
      <c r="F39" s="298" t="s">
        <v>307</v>
      </c>
      <c r="G39" s="299" t="s">
        <v>40</v>
      </c>
      <c r="H39" s="298" t="s">
        <v>308</v>
      </c>
      <c r="I39" s="298" t="s">
        <v>307</v>
      </c>
      <c r="J39" s="298"/>
      <c r="K39" s="298" t="s">
        <v>308</v>
      </c>
      <c r="L39" s="298" t="s">
        <v>307</v>
      </c>
      <c r="M39" s="298"/>
      <c r="N39" s="298" t="s">
        <v>308</v>
      </c>
      <c r="O39" s="298" t="s">
        <v>307</v>
      </c>
    </row>
    <row r="40" spans="1:17" s="287" customFormat="1" ht="15" customHeight="1">
      <c r="B40" s="287" t="s">
        <v>306</v>
      </c>
      <c r="C40" s="276" t="s">
        <v>4</v>
      </c>
      <c r="D40" s="275"/>
      <c r="E40" s="275">
        <f>E$26</f>
        <v>2398876</v>
      </c>
      <c r="F40" s="274">
        <f>E40/E40</f>
        <v>1</v>
      </c>
      <c r="G40" s="274"/>
      <c r="H40" s="275">
        <f>H$26</f>
        <v>2010942</v>
      </c>
      <c r="I40" s="274">
        <f>H40/H40</f>
        <v>1</v>
      </c>
      <c r="J40" s="274"/>
      <c r="K40" s="275">
        <f>K$26</f>
        <v>3072581.9964700039</v>
      </c>
      <c r="L40" s="274">
        <f>K40/K40</f>
        <v>1</v>
      </c>
      <c r="M40" s="274"/>
      <c r="N40" s="275">
        <f>N$26</f>
        <v>2255674</v>
      </c>
      <c r="O40" s="274">
        <f>N40/N40</f>
        <v>1</v>
      </c>
      <c r="P40" s="297"/>
      <c r="Q40" s="297"/>
    </row>
    <row r="41" spans="1:17" ht="15" customHeight="1">
      <c r="B41" s="296" t="s">
        <v>305</v>
      </c>
      <c r="C41" s="295" t="s">
        <v>247</v>
      </c>
      <c r="D41" s="273"/>
      <c r="E41" s="294">
        <f>E$29*(1-外卖营利测算!F$7)</f>
        <v>-961027.53611268429</v>
      </c>
      <c r="F41" s="272">
        <f>E41/E40</f>
        <v>-0.40061576176204367</v>
      </c>
      <c r="G41" s="272"/>
      <c r="H41" s="294">
        <f>H$29*(1-外卖营利测算!I$7)</f>
        <v>-812588.82345753873</v>
      </c>
      <c r="I41" s="272">
        <f>H41/H40</f>
        <v>-0.40408366997036149</v>
      </c>
      <c r="J41" s="279"/>
      <c r="K41" s="294">
        <f>K$29*(1-外卖营利测算!L$7)</f>
        <v>-1207848.4086857142</v>
      </c>
      <c r="L41" s="272">
        <f>K41/K40</f>
        <v>-0.39310534595118196</v>
      </c>
      <c r="M41" s="279"/>
      <c r="N41" s="294">
        <f>N$29*(1-外卖营利测算!O$7)</f>
        <v>-881059.34407516778</v>
      </c>
      <c r="O41" s="272">
        <f>N41/N40</f>
        <v>-0.39059693203679602</v>
      </c>
    </row>
    <row r="42" spans="1:17" ht="15" customHeight="1">
      <c r="B42" s="293" t="s">
        <v>303</v>
      </c>
      <c r="C42" s="292" t="s">
        <v>248</v>
      </c>
      <c r="D42" s="292"/>
      <c r="E42" s="294">
        <f>E31*0</f>
        <v>0</v>
      </c>
      <c r="F42" s="271">
        <f>E42/E40</f>
        <v>0</v>
      </c>
      <c r="G42" s="308"/>
      <c r="H42" s="294">
        <f>H31*0</f>
        <v>0</v>
      </c>
      <c r="I42" s="271">
        <f>H42/H40</f>
        <v>0</v>
      </c>
      <c r="J42" s="271"/>
      <c r="K42" s="294">
        <f>K31*0</f>
        <v>0</v>
      </c>
      <c r="L42" s="271">
        <f>K42/K40</f>
        <v>0</v>
      </c>
      <c r="M42" s="271"/>
      <c r="N42" s="294">
        <f>N31*0</f>
        <v>0</v>
      </c>
      <c r="O42" s="271">
        <f>N42/N40</f>
        <v>0</v>
      </c>
    </row>
    <row r="43" spans="1:17" ht="15" customHeight="1" thickBot="1">
      <c r="A43" s="287"/>
      <c r="B43" s="288" t="s">
        <v>302</v>
      </c>
      <c r="C43" s="289" t="s">
        <v>301</v>
      </c>
      <c r="D43" s="288"/>
      <c r="E43" s="307">
        <f>SUM(E40:E42)</f>
        <v>1437848.4638873157</v>
      </c>
      <c r="F43" s="268">
        <f>E43/E40</f>
        <v>0.59938423823795628</v>
      </c>
      <c r="G43" s="288"/>
      <c r="H43" s="307">
        <f>SUM(H40:H42)</f>
        <v>1198353.1765424614</v>
      </c>
      <c r="I43" s="268">
        <f>H43/H40</f>
        <v>0.59591633002963851</v>
      </c>
      <c r="J43" s="268"/>
      <c r="K43" s="307">
        <f>SUM(K40:K42)</f>
        <v>1864733.5877842896</v>
      </c>
      <c r="L43" s="268">
        <f>K43/K40</f>
        <v>0.60689465404881804</v>
      </c>
      <c r="M43" s="268"/>
      <c r="N43" s="307">
        <f>SUM(N40:N42)</f>
        <v>1374614.6559248322</v>
      </c>
      <c r="O43" s="268">
        <f>N43/N40</f>
        <v>0.60940306796320398</v>
      </c>
    </row>
    <row r="45" spans="1:17" ht="15" customHeight="1">
      <c r="B45" s="306" t="s">
        <v>314</v>
      </c>
      <c r="C45" s="305"/>
      <c r="D45" s="305"/>
      <c r="E45" s="305"/>
      <c r="F45" s="305"/>
      <c r="G45" s="305"/>
      <c r="H45" s="305"/>
      <c r="I45" s="305"/>
      <c r="J45" s="305"/>
      <c r="K45" s="305"/>
      <c r="L45" s="305"/>
      <c r="M45" s="305"/>
      <c r="N45" s="305"/>
      <c r="O45" s="304"/>
    </row>
    <row r="46" spans="1:17" ht="15" customHeight="1">
      <c r="B46" s="303"/>
      <c r="C46" s="302"/>
      <c r="D46" s="302"/>
      <c r="E46" s="300" t="s">
        <v>311</v>
      </c>
      <c r="F46" s="300"/>
      <c r="G46" s="301"/>
      <c r="H46" s="300" t="s">
        <v>310</v>
      </c>
      <c r="I46" s="300"/>
      <c r="J46" s="300"/>
      <c r="K46" s="300" t="s">
        <v>354</v>
      </c>
      <c r="L46" s="300"/>
      <c r="M46" s="300"/>
      <c r="N46" s="300" t="s">
        <v>309</v>
      </c>
      <c r="O46" s="300"/>
    </row>
    <row r="47" spans="1:17" ht="15" customHeight="1">
      <c r="B47" s="299"/>
      <c r="C47" s="299"/>
      <c r="D47" s="299"/>
      <c r="E47" s="298" t="s">
        <v>308</v>
      </c>
      <c r="F47" s="298" t="s">
        <v>307</v>
      </c>
      <c r="G47" s="299" t="s">
        <v>40</v>
      </c>
      <c r="H47" s="298" t="s">
        <v>308</v>
      </c>
      <c r="I47" s="298" t="s">
        <v>307</v>
      </c>
      <c r="J47" s="298"/>
      <c r="K47" s="298" t="s">
        <v>308</v>
      </c>
      <c r="L47" s="298" t="s">
        <v>307</v>
      </c>
      <c r="M47" s="298"/>
      <c r="N47" s="298" t="s">
        <v>308</v>
      </c>
      <c r="O47" s="298" t="s">
        <v>307</v>
      </c>
    </row>
    <row r="48" spans="1:17" s="287" customFormat="1" ht="15" customHeight="1">
      <c r="B48" s="287" t="s">
        <v>306</v>
      </c>
      <c r="C48" s="276" t="s">
        <v>4</v>
      </c>
      <c r="D48" s="275"/>
      <c r="E48" s="275">
        <f>E$27</f>
        <v>845304</v>
      </c>
      <c r="F48" s="274">
        <f>E48/E48</f>
        <v>1</v>
      </c>
      <c r="G48" s="274"/>
      <c r="H48" s="275">
        <f>H$27</f>
        <v>1137318</v>
      </c>
      <c r="I48" s="274">
        <f>H48/H48</f>
        <v>1</v>
      </c>
      <c r="J48" s="274"/>
      <c r="K48" s="275">
        <f>K$27</f>
        <v>1539240.0409999986</v>
      </c>
      <c r="L48" s="274">
        <f>K48/K48</f>
        <v>1</v>
      </c>
      <c r="M48" s="274"/>
      <c r="N48" s="275">
        <f>N$27</f>
        <v>1163927</v>
      </c>
      <c r="O48" s="274">
        <f>N48/N48</f>
        <v>1</v>
      </c>
      <c r="P48" s="297"/>
      <c r="Q48" s="297"/>
    </row>
    <row r="49" spans="1:16" ht="15" customHeight="1">
      <c r="B49" s="296" t="s">
        <v>305</v>
      </c>
      <c r="C49" s="295" t="s">
        <v>247</v>
      </c>
      <c r="D49" s="273"/>
      <c r="E49" s="294">
        <f>E50+E51</f>
        <v>-437854.94678731693</v>
      </c>
      <c r="F49" s="272">
        <f>E49/E48</f>
        <v>-0.51798518259385606</v>
      </c>
      <c r="G49" s="272"/>
      <c r="H49" s="294">
        <f>H50+H51</f>
        <v>-564507.64817246061</v>
      </c>
      <c r="I49" s="272">
        <f>H49/H48</f>
        <v>-0.49634987591197943</v>
      </c>
      <c r="J49" s="272"/>
      <c r="K49" s="294">
        <f>K50+K51</f>
        <v>-765147.57384429406</v>
      </c>
      <c r="L49" s="272">
        <f>K49/K48</f>
        <v>-0.49709437999494893</v>
      </c>
      <c r="M49" s="272"/>
      <c r="N49" s="294">
        <f>N50+N51</f>
        <v>-576191.1007948356</v>
      </c>
      <c r="O49" s="272">
        <f>N49/N48</f>
        <v>-0.49504058312491728</v>
      </c>
    </row>
    <row r="50" spans="1:16" ht="15" customHeight="1">
      <c r="B50" s="296" t="s">
        <v>362</v>
      </c>
      <c r="C50" s="295"/>
      <c r="D50" s="273"/>
      <c r="E50" s="294">
        <f>E29*F7</f>
        <v>-338642.10588050261</v>
      </c>
      <c r="F50" s="272">
        <f>E50/E$48</f>
        <v>-0.40061576176204372</v>
      </c>
      <c r="G50" s="272"/>
      <c r="H50" s="294">
        <f>H29*I7</f>
        <v>-459571.63136335165</v>
      </c>
      <c r="I50" s="272">
        <f>H50/H$48</f>
        <v>-0.40408366997036155</v>
      </c>
      <c r="J50" s="272"/>
      <c r="K50" s="294">
        <f>K29*L7</f>
        <v>-605083.48881921615</v>
      </c>
      <c r="L50" s="272">
        <f>K50/K$48</f>
        <v>-0.39310534595118207</v>
      </c>
      <c r="M50" s="272"/>
      <c r="N50" s="294">
        <f>N29*O7</f>
        <v>-454626.31531479186</v>
      </c>
      <c r="O50" s="272">
        <f>N50/N$48</f>
        <v>-0.39059693203679602</v>
      </c>
    </row>
    <row r="51" spans="1:16" ht="15" customHeight="1">
      <c r="B51" s="296" t="s">
        <v>361</v>
      </c>
      <c r="C51" s="295"/>
      <c r="D51" s="273"/>
      <c r="E51" s="294">
        <f>E30</f>
        <v>-99212.840906814323</v>
      </c>
      <c r="F51" s="272">
        <f>E51/E$48</f>
        <v>-0.11736942083181237</v>
      </c>
      <c r="G51" s="272"/>
      <c r="H51" s="294">
        <f>H30</f>
        <v>-104936.01680910899</v>
      </c>
      <c r="I51" s="272">
        <f>H51/H$48</f>
        <v>-9.2266205941617899E-2</v>
      </c>
      <c r="J51" s="272"/>
      <c r="K51" s="294">
        <f>K30</f>
        <v>-160064.08502507789</v>
      </c>
      <c r="L51" s="272">
        <f>K51/K$48</f>
        <v>-0.10398903404376682</v>
      </c>
      <c r="M51" s="272"/>
      <c r="N51" s="294">
        <f>N30</f>
        <v>-121564.78548004378</v>
      </c>
      <c r="O51" s="272">
        <f>N51/N$48</f>
        <v>-0.10444365108812131</v>
      </c>
    </row>
    <row r="52" spans="1:16" ht="15" customHeight="1">
      <c r="B52" s="293" t="s">
        <v>303</v>
      </c>
      <c r="C52" s="292" t="s">
        <v>248</v>
      </c>
      <c r="D52" s="291"/>
      <c r="E52" s="290">
        <f>E31</f>
        <v>-194624.09485000008</v>
      </c>
      <c r="F52" s="270">
        <f>E52/E$48</f>
        <v>-0.23024154014413759</v>
      </c>
      <c r="G52" s="291"/>
      <c r="H52" s="290">
        <f>H31</f>
        <v>-292049</v>
      </c>
      <c r="I52" s="270">
        <f>H52/H$48</f>
        <v>-0.25678745961991284</v>
      </c>
      <c r="J52" s="271"/>
      <c r="K52" s="290">
        <f>K31</f>
        <v>-381868</v>
      </c>
      <c r="L52" s="270">
        <f>K52/K$48</f>
        <v>-0.24808866052621117</v>
      </c>
      <c r="M52" s="271"/>
      <c r="N52" s="290">
        <f>N31</f>
        <v>-291655.01005000045</v>
      </c>
      <c r="O52" s="270">
        <f>N52/N$48</f>
        <v>-0.25057843838144528</v>
      </c>
    </row>
    <row r="53" spans="1:16" ht="15" customHeight="1" thickBot="1">
      <c r="A53" s="287"/>
      <c r="B53" s="288" t="s">
        <v>302</v>
      </c>
      <c r="C53" s="289" t="s">
        <v>301</v>
      </c>
      <c r="D53" s="288"/>
      <c r="E53" s="269">
        <f>E48+E49+E52</f>
        <v>212824.95836268298</v>
      </c>
      <c r="F53" s="268">
        <f>E53/E48</f>
        <v>0.25177327726200632</v>
      </c>
      <c r="G53" s="288"/>
      <c r="H53" s="269">
        <f>H48+H49+H52</f>
        <v>280761.35182753939</v>
      </c>
      <c r="I53" s="268">
        <f>H53/H48</f>
        <v>0.24686266446810776</v>
      </c>
      <c r="J53" s="268"/>
      <c r="K53" s="269">
        <f>K48+K49+K52</f>
        <v>392224.46715570451</v>
      </c>
      <c r="L53" s="268">
        <f>K53/K48</f>
        <v>0.25481695947883992</v>
      </c>
      <c r="M53" s="268"/>
      <c r="N53" s="269">
        <f>N48+N49+N52</f>
        <v>296080.88915516395</v>
      </c>
      <c r="O53" s="268">
        <f>N53/N48</f>
        <v>0.25438097849363744</v>
      </c>
    </row>
    <row r="54" spans="1:16" ht="15" customHeight="1">
      <c r="E54" s="278">
        <f>E32-E43-E53</f>
        <v>-2.1245796233415604E-9</v>
      </c>
      <c r="F54" s="278"/>
      <c r="G54" s="278">
        <f>G32-G43-G53</f>
        <v>0</v>
      </c>
      <c r="H54" s="278">
        <f>H32-H43-H53</f>
        <v>0</v>
      </c>
      <c r="I54" s="278"/>
      <c r="J54" s="278"/>
      <c r="K54" s="278">
        <f>K32-K43-K53</f>
        <v>9.7788870334625244E-9</v>
      </c>
      <c r="L54" s="278"/>
      <c r="M54" s="278">
        <f>M32-M43-M53</f>
        <v>0</v>
      </c>
      <c r="N54" s="278">
        <f>N32-N43-N53</f>
        <v>5.2968971431255341E-9</v>
      </c>
      <c r="O54" s="278"/>
      <c r="P54" s="277"/>
    </row>
    <row r="55" spans="1:16" ht="15" customHeight="1">
      <c r="D55" s="287"/>
      <c r="E55" s="278"/>
      <c r="F55" s="278"/>
      <c r="G55" s="278"/>
      <c r="H55" s="278"/>
      <c r="I55" s="278"/>
      <c r="J55" s="278"/>
      <c r="K55" s="278"/>
      <c r="L55" s="278"/>
      <c r="M55" s="278"/>
      <c r="N55" s="278"/>
      <c r="O55" s="277"/>
      <c r="P55" s="277"/>
    </row>
    <row r="58" spans="1:16" ht="15" customHeight="1">
      <c r="H58" s="423"/>
    </row>
    <row r="60" spans="1:16" ht="15" customHeight="1">
      <c r="H60" s="423"/>
    </row>
  </sheetData>
  <phoneticPr fontId="20" type="noConversion"/>
  <pageMargins left="0.7" right="0.7" top="0.75" bottom="0.75" header="0.3" footer="0.3"/>
  <pageSetup paperSize="9" scale="40" orientation="portrait" r:id="rId1"/>
  <rowBreaks count="1" manualBreakCount="1">
    <brk id="3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A r r a y O f D A L i n k   x m l n s : x s i = " h t t p : / / w w w . w 3 . o r g / 2 0 0 1 / X M L S c h e m a - i n s t a n c e "   x m l n s : x s d = " h t t p : / / w w w . w 3 . o r g / 2 0 0 1 / X M L S c h e m a " / > 
</file>

<file path=customXml/item2.xml><?xml version="1.0" encoding="utf-8"?>
<DAEMSEngagementItemInfo xmlns="http://schemas.microsoft.com/DAEMSEngagementItemInfoXML">
  <EngagementID>5000436339</EngagementID>
  <LogicalEMSServerID>8068481974121508683</LogicalEMSServerID>
  <WorkingPaperID>3581820816700000027</WorkingPaperID>
</DAEMSEngagementItemInfo>
</file>

<file path=customXml/item3.xml>��< ? x m l   v e r s i o n = " 1 . 0 "   e n c o d i n g = " u t f - 1 6 " ? > < A r r a y O f T B L i n k   x m l n s : x s i = " h t t p : / / w w w . w 3 . o r g / 2 0 0 1 / X M L S c h e m a - i n s t a n c e "   x m l n s : x s d = " h t t p : / / w w w . w 3 . o r g / 2 0 0 1 / X M L S c h e m a " >  
     < T B L i n k >  
         < V e r s i o n > 4 < / V e r s i o n >  
         < C o l u m n F i l t e r s / >  
         < D A L i n k I D > 9 9 4 6 8 5 b d - e 9 4 3 - 4 0 8 0 - a 9 4 8 - a 6 5 7 3 e 3 0 a b 1 b < / D A L i n k I D >  
         < L i n k T y p e > 0 < / L i n k T y p e >  
         < P a r a m e t e r s / >  
         < I n c l u d e A l l I t e m s > f a l s e < / I n c l u d e A l l I t e m s >  
         < A c t i v e > t r u e < / A c t i v e >  
         < P r o t e c t e d L i n k > f a l s e < / P r o t e c t e d L i n k >  
         < N a m e > 2 8 1 0 0 - 2 0 1 6 . 1 2 . 3 1   G r o u p   C o n s o l i d a t i o n   2 3 * * *   r��eR�< / N a m e >  
         < E n t i t y E n u m > 1 0 < / E n t i t y E n u m >  
         < I t e m O r d e r L i s t / >  
         < S e l e c t e d I t e m L i s t / >  
         < S e l e c t e d C o l u m n L i s t / >  
         < H a s V a l u e > f a l s e < / H a s V a l u e >  
         < T B C h a r t I D > 2 4 9 5 8 4 8 5 9 1 9 0 0 0 7 3 2 3 0 < / T B C h a r t I D >  
         < C o n s o l i d a t e d C o m p a n y I D > 2 4 9 5 8 4 8 5 9 1 9 0 0 0 7 3 6 7 0 < / C o n s o l i d a t e d C o m p a n y I D >  
         < T B D o c u m e n t I D > 2 4 9 5 8 4 8 5 9 1 9 0 0 0 7 3 2 2 6 < / T B D o c u m e n t I D >  
         < N u m e r i c V a l u e > 7 2 0 7 8 4 6 3 7 . 6 3 0 0 < / N u m e r i c V a l u e >  
         < V a l u e > # r��eR�< / V a l u e >  
         < C h a r t T y p e > c t C l a s s e s < / C h a r t T y p e >  
         < C o m p a n y S h o r t N a m e > r��eR�< / C o m p a n y S h o r t N a m e >  
         < R e f e r e n c e > 2 8 1 0 0 - 2 0 1 6 . 1 2 . 3 1 < / R e f e r e n c e >  
         < T B D o c N a m e > G r o u p   C o n s o l i d a t i o n < / T B D o c N a m e >  
         < T B C h a r t N a m e > C l a s s e s   �~+R< / T B C h a r t N a m e >  
         < C o l u m n N a m e > T r a n s l a t e d S o u r c e B a l a n c e < / C o l u m n N a m e >  
         < U s e r F r i e n d l y C o l u m n N a m e > r��eR�< / U s e r F r i e n d l y C o l u m n N a m e >  
         < A c c o u n t N u m b e r > 2 3 * * * < / A c c o u n t N u m b e r >  
         < R o u n d e d > f a l s e < / R o u n d e d >  
     < / T B L i n k >  
     < T B L i n k >  
         < V e r s i o n > 4 < / V e r s i o n >  
         < C o l u m n F i l t e r s / >  
         < D A L i n k I D > c 5 4 0 f f 2 1 - 3 d 3 5 - 4 5 8 6 - b 4 5 6 - 9 b 2 9 6 d 4 5 d 2 3 d < / D A L i n k I D >  
         < L i n k T y p e > 0 < / L i n k T y p e >  
         < P a r a m e t e r s / >  
         < I n c l u d e A l l I t e m s > f a l s e < / I n c l u d e A l l I t e m s >  
         < A c t i v e > t r u e < / A c t i v e >  
         < P r o t e c t e d L i n k > f a l s e < / P r o t e c t e d L i n k >  
         < N a m e > 2 8 1 0 0 - 2 0 1 6 . 1 2 . 3 1   G r o u p   C o n s o l i d a t i o n   2 3 * * *   I�NR�< / N a m e >  
         < E n t i t y E n u m > 1 0 < / E n t i t y E n u m >  
         < I t e m O r d e r L i s t / >  
         < S e l e c t e d I t e m L i s t / >  
         < S e l e c t e d C o l u m n L i s t / >  
         < H a s V a l u e > f a l s e < / H a s V a l u e >  
         < T B C h a r t I D > 2 4 9 5 8 4 8 5 9 1 9 0 0 0 7 3 2 3 0 < / T B C h a r t I D >  
         < C o n s o l i d a t e d C o m p a n y I D > 2 4 9 5 8 4 8 5 9 1 9 0 0 0 7 3 8 9 0 < / C o n s o l i d a t e d C o m p a n y I D >  
         < T B D o c u m e n t I D > 2 4 9 5 8 4 8 5 9 1 9 0 0 0 7 3 2 2 6 < / T B D o c u m e n t I D >  
         < N u m e r i c V a l u e > 1 7 4 3 1 3 9 9 3 . 7 0 0 0 < / N u m e r i c V a l u e >  
         < V a l u e > # I�NR�< / V a l u e >  
         < C h a r t T y p e > c t C l a s s e s < / C h a r t T y p e >  
         < C o m p a n y S h o r t N a m e > I�NR�< / C o m p a n y S h o r t N a m e >  
         < R e f e r e n c e > 2 8 1 0 0 - 2 0 1 6 . 1 2 . 3 1 < / R e f e r e n c e >  
         < T B D o c N a m e > G r o u p   C o n s o l i d a t i o n < / T B D o c N a m e >  
         < T B C h a r t N a m e > C l a s s e s   �~+R< / T B C h a r t N a m e >  
         < C o l u m n N a m e > T r a n s l a t e d S o u r c e B a l a n c e < / C o l u m n N a m e >  
         < U s e r F r i e n d l y C o l u m n N a m e > I�NR�< / U s e r F r i e n d l y C o l u m n N a m e >  
         < A c c o u n t N u m b e r > 2 3 * * * < / A c c o u n t N u m b e r >  
         < R o u n d e d > f a l s e < / R o u n d e d >  
     < / T B L i n k >  
     < T B L i n k >  
         < V e r s i o n > 4 < / V e r s i o n >  
         < C o l u m n F i l t e r s / >  
         < D A L i n k I D > 8 c 5 d 7 0 f f - 2 5 1 5 - 4 2 1 a - 8 7 4 0 - 8 b d 4 2 4 1 c 9 1 a 3 < / D A L i n k I D >  
         < L i n k T y p e > 0 < / L i n k T y p e >  
         < P a r a m e t e r s / >  
         < I n c l u d e A l l I t e m s > f a l s e < / I n c l u d e A l l I t e m s >  
         < A c t i v e > t r u e < / A c t i v e >  
         < P r o t e c t e d L i n k > f a l s e < / P r o t e c t e d L i n k >  
         < N a m e > 2 8 1 0 0 - 2 0 1 6 . 1 2 . 3 1   G r o u p   C o n s o l i d a t i o n   2 3 * * *   E J E < / N a m e >  
         < E n t i t y E n u m > 1 2 < / E n t i t y E n u m >  
         < I t e m O r d e r L i s t / >  
         < S e l e c t e d I t e m L i s t / >  
         < S e l e c t e d C o l u m n L i s t / >  
         < H a s V a l u e > f a l s e < / H a s V a l u e >  
         < T B C h a r t I D > 2 4 9 5 8 4 8 5 9 1 9 0 0 0 7 3 2 3 0 < / T B C h a r t I D >  
         < C o n s o l i d a t e d C o m p a n y I D   x s i : n i l = " t r u e " / >  
         < T B D o c u m e n t I D > 2 4 9 5 8 4 8 5 9 1 9 0 0 0 7 3 2 2 6 < / T B D o c u m e n t I D >  
         < N u m e r i c V a l u e > - 3 4 8 8 2 4 2 0 6 . 2 4 0 0 < / N u m e r i c V a l u e >  
         < V a l u e > # E J E < / V a l u e >  
         < C h a r t T y p e > c t C l a s s e s < / C h a r t T y p e >  
         < R e f e r e n c e > 2 8 1 0 0 - 2 0 1 6 . 1 2 . 3 1 < / R e f e r e n c e >  
         < T B D o c N a m e > G r o u p   C o n s o l i d a t i o n < / T B D o c N a m e >  
         < T B C h a r t N a m e > C l a s s e s   �~+R< / T B C h a r t N a m e >  
         < C o l u m n N a m e > S u m O f E l i m i n a t i n g J o u r n a l E n t r y < / C o l u m n N a m e >  
         < U s e r F r i e n d l y C o l u m n N a m e > E J E < / U s e r F r i e n d l y C o l u m n N a m e >  
         < A c c o u n t N u m b e r > 2 3 * * * < / A c c o u n t N u m b e r >  
         < R o u n d e d > f a l s e < / R o u n d e d >  
     < / T B L i n k >  
     < T B L i n k >  
         < V e r s i o n > 4 < / V e r s i o n >  
         < C o l u m n F i l t e r s / >  
         < D A L i n k I D > 3 c b b d 0 8 9 - 4 c a 9 - 4 6 9 c - 9 b 3 f - 1 4 2 4 0 f a a 1 8 0 1 < / D A L i n k I D >  
         < L i n k T y p e > 0 < / L i n k T y p e >  
         < P a r a m e t e r s / >  
         < I n c l u d e A l l I t e m s > f a l s e < / I n c l u d e A l l I t e m s >  
         < A c t i v e > t r u e < / A c t i v e >  
         < P r o t e c t e d L i n k > f a l s e < / P r o t e c t e d L i n k >  
         < N a m e > 2 8 1 0 0 - 2 0 1 6 . 1 2 . 3 1   G r o u p   C o n s o l i d a t i o n   2 4 * * *   \ugrR�< / N a m e >  
         < E n t i t y E n u m > 1 0 < / E n t i t y E n u m >  
         < I t e m O r d e r L i s t / >  
         < S e l e c t e d I t e m L i s t / >  
         < S e l e c t e d C o l u m n L i s t / >  
         < H a s V a l u e > f a l s e < / H a s V a l u e >  
         < T B C h a r t I D > 2 4 9 5 8 4 8 5 9 1 9 0 0 0 7 3 2 3 0 < / T B C h a r t I D >  
         < C o n s o l i d a t e d C o m p a n y I D > 2 4 9 5 8 4 8 5 9 1 9 0 0 0 7 3 4 5 0 < / C o n s o l i d a t e d C o m p a n y I D >  
         < T B D o c u m e n t I D > 2 4 9 5 8 4 8 5 9 1 9 0 0 0 7 3 2 2 6 < / T B D o c u m e n t I D >  
         < N u m e r i c V a l u e > - 1 6 0 0 5 1 8 7 4 7 . 5 8 0 0 < / N u m e r i c V a l u e >  
         < V a l u e > # \ugrR�< / V a l u e >  
         < C h a r t T y p e > c t C l a s s e s < / C h a r t T y p e >  
         < C o m p a n y S h o r t N a m e > \ugrR�< / C o m p a n y S h o r t N a m e >  
         < R e f e r e n c e > 2 8 1 0 0 - 2 0 1 6 . 1 2 . 3 1 < / R e f e r e n c e >  
         < T B D o c N a m e > G r o u p   C o n s o l i d a t i o n < / T B D o c N a m e >  
         < T B C h a r t N a m e > C l a s s e s   �~+R< / T B C h a r t N a m e >  
         < C o l u m n N a m e > T r a n s l a t e d S o u r c e B a l a n c e < / C o l u m n N a m e >  
         < U s e r F r i e n d l y C o l u m n N a m e > \ugrR�< / U s e r F r i e n d l y C o l u m n N a m e >  
         < A c c o u n t N u m b e r > 2 4 * * * < / A c c o u n t N u m b e r >  
         < R o u n d e d > f a l s e < / R o u n d e d >  
     < / T B L i n k >  
     < T B L i n k >  
         < V e r s i o n > 4 < / V e r s i o n >  
         < C o l u m n F i l t e r s / >  
         < D A L i n k I D > 0 1 f 6 0 3 9 9 - 6 9 c c - 4 8 d e - 9 9 4 2 - e 1 2 7 3 9 4 8 d e 6 9 < / D A L i n k I D >  
         < L i n k T y p e > 0 < / L i n k T y p e >  
         < P a r a m e t e r s / >  
         < I n c l u d e A l l I t e m s > f a l s e < / I n c l u d e A l l I t e m s >  
         < A c t i v e > t r u e < / A c t i v e >  
         < P r o t e c t e d L i n k > f a l s e < / P r o t e c t e d L i n k >  
         < N a m e > 2 8 1 0 0 - 2 0 1 6 . 1 2 . 3 1   G r o u p   C o n s o l i d a t i o n   2 4 * * *   r��eR�< / N a m e >  
         < E n t i t y E n u m > 1 0 < / E n t i t y E n u m >  
         < I t e m O r d e r L i s t / >  
         < S e l e c t e d I t e m L i s t / >  
         < S e l e c t e d C o l u m n L i s t / >  
         < H a s V a l u e > f a l s e < / H a s V a l u e >  
         < T B C h a r t I D > 2 4 9 5 8 4 8 5 9 1 9 0 0 0 7 3 2 3 0 < / T B C h a r t I D >  
         < C o n s o l i d a t e d C o m p a n y I D > 2 4 9 5 8 4 8 5 9 1 9 0 0 0 7 3 6 7 0 < / C o n s o l i d a t e d C o m p a n y I D >  
         < T B D o c u m e n t I D > 2 4 9 5 8 4 8 5 9 1 9 0 0 0 7 3 2 2 6 < / T B D o c u m e n t I D >  
         < N u m e r i c V a l u e > - 3 8 8 3 7 0 0 0 5 . 5 8 0 0 < / N u m e r i c V a l u e >  
         < V a l u e > # r��eR�< / V a l u e >  
         < C h a r t T y p e > c t C l a s s e s < / C h a r t T y p e >  
         < C o m p a n y S h o r t N a m e > r��eR�< / C o m p a n y S h o r t N a m e >  
         < R e f e r e n c e > 2 8 1 0 0 - 2 0 1 6 . 1 2 . 3 1 < / R e f e r e n c e >  
         < T B D o c N a m e > G r o u p   C o n s o l i d a t i o n < / T B D o c N a m e >  
         < T B C h a r t N a m e > C l a s s e s   �~+R< / T B C h a r t N a m e >  
         < C o l u m n N a m e > T r a n s l a t e d S o u r c e B a l a n c e < / C o l u m n N a m e >  
         < U s e r F r i e n d l y C o l u m n N a m e > r��eR�< / U s e r F r i e n d l y C o l u m n N a m e >  
         < A c c o u n t N u m b e r > 2 4 * * * < / A c c o u n t N u m b e r >  
         < R o u n d e d > f a l s e < / R o u n d e d >  
     < / T B L i n k >  
     < T B L i n k >  
         < V e r s i o n > 4 < / V e r s i o n >  
         < C o l u m n F i l t e r s / >  
         < D A L i n k I D > 2 b 0 0 4 5 a 9 - 7 0 8 d - 4 5 1 0 - a 2 a 9 - 7 8 0 b 6 6 6 f f d 7 2 < / D A L i n k I D >  
         < L i n k T y p e > 0 < / L i n k T y p e >  
         < P a r a m e t e r s / >  
         < I n c l u d e A l l I t e m s > f a l s e < / I n c l u d e A l l I t e m s >  
         < A c t i v e > t r u e < / A c t i v e >  
         < P r o t e c t e d L i n k > f a l s e < / P r o t e c t e d L i n k >  
         < N a m e > 2 8 1 0 0 - 2 0 1 6 . 1 2 . 3 1   G r o u p   C o n s o l i d a t i o n   2 4 * * *   I�NR�< / N a m e >  
         < E n t i t y E n u m > 1 0 < / E n t i t y E n u m >  
         < I t e m O r d e r L i s t / >  
         < S e l e c t e d I t e m L i s t / >  
         < S e l e c t e d C o l u m n L i s t / >  
         < H a s V a l u e > f a l s e < / H a s V a l u e >  
         < T B C h a r t I D > 2 4 9 5 8 4 8 5 9 1 9 0 0 0 7 3 2 3 0 < / T B C h a r t I D >  
         < C o n s o l i d a t e d C o m p a n y I D > 2 4 9 5 8 4 8 5 9 1 9 0 0 0 7 3 8 9 0 < / C o n s o l i d a t e d C o m p a n y I D >  
         < T B D o c u m e n t I D > 2 4 9 5 8 4 8 5 9 1 9 0 0 0 7 3 2 2 6 < / T B D o c u m e n t I D >  
         < N u m e r i c V a l u e > - 7 5 6 4 3 4 5 7 . 8 5 0 0 < / N u m e r i c V a l u e >  
         < V a l u e > # I�NR�< / V a l u e >  
         < C h a r t T y p e > c t C l a s s e s < / C h a r t T y p e >  
         < C o m p a n y S h o r t N a m e > I�NR�< / C o m p a n y S h o r t N a m e >  
         < R e f e r e n c e > 2 8 1 0 0 - 2 0 1 6 . 1 2 . 3 1 < / R e f e r e n c e >  
         < T B D o c N a m e > G r o u p   C o n s o l i d a t i o n < / T B D o c N a m e >  
         < T B C h a r t N a m e > C l a s s e s   �~+R< / T B C h a r t N a m e >  
         < C o l u m n N a m e > T r a n s l a t e d S o u r c e B a l a n c e < / C o l u m n N a m e >  
         < U s e r F r i e n d l y C o l u m n N a m e > I�NR�< / U s e r F r i e n d l y C o l u m n N a m e >  
         < A c c o u n t N u m b e r > 2 4 * * * < / A c c o u n t N u m b e r >  
         < R o u n d e d > f a l s e < / R o u n d e d >  
     < / T B L i n k >  
     < T B L i n k >  
         < V e r s i o n > 4 < / V e r s i o n >  
         < C o l u m n F i l t e r s / >  
         < D A L i n k I D > 2 4 d 1 0 a c 5 - 9 7 2 5 - 4 f b a - a e 3 5 - a d d 6 f d b 2 4 3 1 e < / D A L i n k I D >  
         < L i n k T y p e > 0 < / L i n k T y p e >  
         < P a r a m e t e r s / >  
         < I n c l u d e A l l I t e m s > f a l s e < / I n c l u d e A l l I t e m s >  
         < A c t i v e > t r u e < / A c t i v e >  
         < P r o t e c t e d L i n k > f a l s e < / P r o t e c t e d L i n k >  
         < N a m e > 2 8 1 0 0 - 2 0 1 6 . 1 2 . 3 1   G r o u p   C o n s o l i d a t i o n   2 4 * * *   E J E < / N a m e >  
         < E n t i t y E n u m > 1 2 < / E n t i t y E n u m >  
         < I t e m O r d e r L i s t / >  
         < S e l e c t e d I t e m L i s t / >  
         < S e l e c t e d C o l u m n L i s t / >  
         < H a s V a l u e > f a l s e < / H a s V a l u e >  
         < T B C h a r t I D > 2 4 9 5 8 4 8 5 9 1 9 0 0 0 7 3 2 3 0 < / T B C h a r t I D >  
         < C o n s o l i d a t e d C o m p a n y I D   x s i : n i l = " t r u e " / >  
         < T B D o c u m e n t I D > 2 4 9 5 8 4 8 5 9 1 9 0 0 0 7 3 2 2 6 < / T B D o c u m e n t I D >  
         < N u m e r i c V a l u e > 1 9 0 8 2 3 0 2 8 . 4 9 0 0 < / N u m e r i c V a l u e >  
         < V a l u e > # E J E < / V a l u e >  
         < C h a r t T y p e > c t C l a s s e s < / C h a r t T y p e >  
         < R e f e r e n c e > 2 8 1 0 0 - 2 0 1 6 . 1 2 . 3 1 < / R e f e r e n c e >  
         < T B D o c N a m e > G r o u p   C o n s o l i d a t i o n < / T B D o c N a m e >  
         < T B C h a r t N a m e > C l a s s e s   �~+R< / T B C h a r t N a m e >  
         < C o l u m n N a m e > S u m O f E l i m i n a t i n g J o u r n a l E n t r y < / C o l u m n N a m e >  
         < U s e r F r i e n d l y C o l u m n N a m e > E J E < / U s e r F r i e n d l y C o l u m n N a m e >  
         < A c c o u n t N u m b e r > 2 4 * * * < / A c c o u n t N u m b e r >  
         < R o u n d e d > f a l s e < / R o u n d e d >  
     < / T B L i n k >  
     < T B L i n k >  
         < V e r s i o n > 4 < / V e r s i o n >  
         < C o l u m n F i l t e r s / >  
         < D A L i n k I D > 4 0 7 c d 3 d 8 - 8 6 9 f - 4 e 4 5 - 8 e 1 2 - a f 6 b 6 e f 9 a e 7 3 < / D A L i n k I D >  
         < L i n k T y p e > 0 < / L i n k T y p e >  
         < P a r a m e t e r s / >  
         < I n c l u d e A l l I t e m s > f a l s e < / I n c l u d e A l l I t e m s >  
         < A c t i v e > t r u e < / A c t i v e >  
         < P r o t e c t e d L i n k > f a l s e < / P r o t e c t e d L i n k >  
         < N a m e > 2 8 1 0 0 - 2 0 1 6 . 0 6 . 3 0   G r o u p   C o n s o l i d a t i o n - �V�Q�[SO  2 3 * * *   r��eR�< / N a m e >  
         < E n t i t y E n u m > 1 0 < / E n t i t y E n u m >  
         < I t e m O r d e r L i s t / >  
         < S e l e c t e d I t e m L i s t / >  
         < S e l e c t e d C o l u m n L i s t / >  
         < H a s V a l u e > f a l s e < / H a s V a l u e >  
         < T B C h a r t I D > 2 5 0 1 7 8 2 6 3 8 2 0 0 0 5 4 6 6 1 < / T B C h a r t I D >  
         < C o n s o l i d a t e d C o m p a n y I D > 2 5 0 1 7 8 2 6 3 8 2 0 0 0 6 6 8 1 7 < / C o n s o l i d a t e d C o m p a n y I D >  
         < T B D o c u m e n t I D > 2 5 0 1 7 8 2 6 3 8 2 0 0 0 5 4 6 2 2 < / T B D o c u m e n t I D >  
         < N u m e r i c V a l u e > 5 5 7 4 0 5 2 1 3 . 4 8 0 0 < / N u m e r i c V a l u e >  
         < V a l u e > # r��eR�< / V a l u e >  
         < C h a r t T y p e > c t C l a s s e s < / C h a r t T y p e >  
         < C o m p a n y S h o r t N a m e > r��eR�< / C o m p a n y S h o r t N a m e >  
         < R e f e r e n c e > 2 8 1 0 0 - 2 0 1 6 . 0 6 . 3 0 < / R e f e r e n c e >  
         < T B D o c N a m e > G r o u p   C o n s o l i d a t i o n - �V�Q�[SO< / T B D o c N a m e >  
         < T B C h a r t N a m e > C l a s s e s   �~+R< / T B C h a r t N a m e >  
         < C o l u m n N a m e > T r a n s l a t e d S o u r c e B a l a n c e < / C o l u m n N a m e >  
         < U s e r F r i e n d l y C o l u m n N a m e > r��eR�< / U s e r F r i e n d l y C o l u m n N a m e >  
         < A c c o u n t N u m b e r > 2 3 * * * < / A c c o u n t N u m b e r >  
         < R o u n d e d > f a l s e < / R o u n d e d >  
     < / T B L i n k >  
     < T B L i n k >  
         < V e r s i o n > 4 < / V e r s i o n >  
         < C o l u m n F i l t e r s / >  
         < D A L i n k I D > f d c 6 6 3 2 0 - 1 b 2 8 - 4 0 8 c - 9 3 a 0 - 8 0 4 e 6 c c d 9 0 7 2 < / D A L i n k I D >  
         < L i n k T y p e > 0 < / L i n k T y p e >  
         < P a r a m e t e r s / >  
         < I n c l u d e A l l I t e m s > f a l s e < / I n c l u d e A l l I t e m s >  
         < A c t i v e > t r u e < / A c t i v e >  
         < P r o t e c t e d L i n k > f a l s e < / P r o t e c t e d L i n k >  
         < N a m e > 2 8 1 0 0 - 2 0 1 6 . 0 6 . 3 0   G r o u p   C o n s o l i d a t i o n - �V�Q�[SO  2 3 * * *   I�NR�< / N a m e >  
         < E n t i t y E n u m > 1 0 < / E n t i t y E n u m >  
         < I t e m O r d e r L i s t / >  
         < S e l e c t e d I t e m L i s t / >  
         < S e l e c t e d C o l u m n L i s t / >  
         < H a s V a l u e > f a l s e < / H a s V a l u e >  
         < T B C h a r t I D > 2 5 0 1 7 8 2 6 3 8 2 0 0 0 5 4 6 6 1 < / T B C h a r t I D >  
         < C o n s o l i d a t e d C o m p a n y I D > 2 5 0 1 7 8 2 6 3 8 2 0 0 0 6 6 8 1 8 < / C o n s o l i d a t e d C o m p a n y I D >  
         < T B D o c u m e n t I D > 2 5 0 1 7 8 2 6 3 8 2 0 0 0 5 4 6 2 2 < / T B D o c u m e n t I D >  
         < N u m e r i c V a l u e > 1 8 0 5 7 4 3 2 4 . 9 9 0 0 < / N u m e r i c V a l u e >  
         < V a l u e > # I�NR�< / V a l u e >  
         < C h a r t T y p e > c t C l a s s e s < / C h a r t T y p e >  
         < C o m p a n y S h o r t N a m e > I�NR�< / C o m p a n y S h o r t N a m e >  
         < R e f e r e n c e > 2 8 1 0 0 - 2 0 1 6 . 0 6 . 3 0 < / R e f e r e n c e >  
         < T B D o c N a m e > G r o u p   C o n s o l i d a t i o n - �V�Q�[SO< / T B D o c N a m e >  
         < T B C h a r t N a m e > C l a s s e s   �~+R< / T B C h a r t N a m e >  
         < C o l u m n N a m e > T r a n s l a t e d S o u r c e B a l a n c e < / C o l u m n N a m e >  
         < U s e r F r i e n d l y C o l u m n N a m e > I�NR�< / U s e r F r i e n d l y C o l u m n N a m e >  
         < A c c o u n t N u m b e r > 2 3 * * * < / A c c o u n t N u m b e r >  
         < R o u n d e d > f a l s e < / R o u n d e d >  
     < / T B L i n k >  
     < T B L i n k >  
         < V e r s i o n > 4 < / V e r s i o n >  
         < C o l u m n F i l t e r s / >  
         < D A L i n k I D > f b 4 b c c 2 f - 0 a 6 6 - 4 a 3 4 - 8 5 5 5 - 2 d f 3 3 c 2 a 7 6 9 e < / D A L i n k I D >  
         < L i n k T y p e > 0 < / L i n k T y p e >  
         < P a r a m e t e r s / >  
         < I n c l u d e A l l I t e m s > f a l s e < / I n c l u d e A l l I t e m s >  
         < A c t i v e > t r u e < / A c t i v e >  
         < P r o t e c t e d L i n k > f a l s e < / P r o t e c t e d L i n k >  
         < N a m e > 2 8 1 0 0 - 2 0 1 6 . 0 6 . 3 0   G r o u p   C o n s o l i d a t i o n - �V�Q�[SO  2 3 * * *   E J E < / N a m e >  
         < E n t i t y E n u m > 1 2 < / E n t i t y E n u m >  
         < I t e m O r d e r L i s t / >  
         < S e l e c t e d I t e m L i s t / >  
         < S e l e c t e d C o l u m n L i s t / >  
         < H a s V a l u e > f a l s e < / H a s V a l u e >  
         < T B C h a r t I D > 2 5 0 1 7 8 2 6 3 8 2 0 0 0 5 4 6 6 1 < / T B C h a r t I D >  
         < C o n s o l i d a t e d C o m p a n y I D   x s i : n i l = " t r u e " / >  
         < T B D o c u m e n t I D > 2 5 0 1 7 8 2 6 3 8 2 0 0 0 5 4 6 2 2 < / T B D o c u m e n t I D >  
         < N u m e r i c V a l u e > - 3 2 5 2 9 0 7 1 4 . 5 5 0 0 < / N u m e r i c V a l u e >  
         < V a l u e > # E J E < / V a l u e >  
         < C h a r t T y p e > c t C l a s s e s < / C h a r t T y p e >  
         < R e f e r e n c e > 2 8 1 0 0 - 2 0 1 6 . 0 6 . 3 0 < / R e f e r e n c e >  
         < T B D o c N a m e > G r o u p   C o n s o l i d a t i o n - �V�Q�[SO< / T B D o c N a m e >  
         < T B C h a r t N a m e > C l a s s e s   �~+R< / T B C h a r t N a m e >  
         < C o l u m n N a m e > S u m O f E l i m i n a t i n g J o u r n a l E n t r y < / C o l u m n N a m e >  
         < U s e r F r i e n d l y C o l u m n N a m e > E J E < / U s e r F r i e n d l y C o l u m n N a m e >  
         < A c c o u n t N u m b e r > 2 3 * * * < / A c c o u n t N u m b e r >  
         < R o u n d e d > f a l s e < / R o u n d e d >  
     < / T B L i n k >  
     < T B L i n k >  
         < V e r s i o n > 4 < / V e r s i o n >  
         < C o l u m n F i l t e r s / >  
         < D A L i n k I D > 6 e 2 7 d 9 2 0 - e a 6 7 - 4 3 0 6 - 9 3 a 8 - f 9 a e 8 c d 8 2 0 8 a < / D A L i n k I D >  
         < L i n k T y p e > 0 < / L i n k T y p e >  
         < P a r a m e t e r s / >  
         < I n c l u d e A l l I t e m s > f a l s e < / I n c l u d e A l l I t e m s >  
         < A c t i v e > t r u e < / A c t i v e >  
         < P r o t e c t e d L i n k > f a l s e < / P r o t e c t e d L i n k >  
         < N a m e > 2 8 1 0 0 - 2 0 1 6 . 0 6 . 3 0   G r o u p   C o n s o l i d a t i o n - �V�Q�[SO  2 4 * * *   \ugrR�< / N a m e >  
         < E n t i t y E n u m > 1 0 < / E n t i t y E n u m >  
         < I t e m O r d e r L i s t / >  
         < S e l e c t e d I t e m L i s t / >  
         < S e l e c t e d C o l u m n L i s t / >  
         < H a s V a l u e > f a l s e < / H a s V a l u e >  
         < T B C h a r t I D > 2 5 0 1 7 8 2 6 3 8 2 0 0 0 5 4 6 6 1 < / T B C h a r t I D >  
         < C o n s o l i d a t e d C o m p a n y I D > 2 5 0 1 7 8 2 6 3 8 2 0 0 0 6 6 8 1 6 < / C o n s o l i d a t e d C o m p a n y I D >  
         < T B D o c u m e n t I D > 2 5 0 1 7 8 2 6 3 8 2 0 0 0 5 4 6 2 2 < / T B D o c u m e n t I D >  
         < N u m e r i c V a l u e > - 1 1 6 7 3 0 4 0 5 2 . 2 8 0 0 < / N u m e r i c V a l u e >  
         < V a l u e > # \ugrR�< / V a l u e >  
         < C h a r t T y p e > c t C l a s s e s < / C h a r t T y p e >  
         < C o m p a n y S h o r t N a m e > \ugrR�< / C o m p a n y S h o r t N a m e >  
         < R e f e r e n c e > 2 8 1 0 0 - 2 0 1 6 . 0 6 . 3 0 < / R e f e r e n c e >  
         < T B D o c N a m e > G r o u p   C o n s o l i d a t i o n - �V�Q�[SO< / T B D o c N a m e >  
         < T B C h a r t N a m e > C l a s s e s   �~+R< / T B C h a r t N a m e >  
         < C o l u m n N a m e > T r a n s l a t e d S o u r c e B a l a n c e < / C o l u m n N a m e >  
         < U s e r F r i e n d l y C o l u m n N a m e > \ugrR�< / U s e r F r i e n d l y C o l u m n N a m e >  
         < A c c o u n t N u m b e r > 2 4 * * * < / A c c o u n t N u m b e r >  
         < R o u n d e d > f a l s e < / R o u n d e d >  
     < / T B L i n k >  
     < T B L i n k >  
         < V e r s i o n > 4 < / V e r s i o n >  
         < C o l u m n F i l t e r s / >  
         < D A L i n k I D > 0 8 2 9 5 d 6 7 - 6 9 1 7 - 4 7 b 9 - a 5 2 b - 0 9 b d 8 d 7 d a 8 2 5 < / D A L i n k I D >  
         < L i n k T y p e > 0 < / L i n k T y p e >  
         < P a r a m e t e r s / >  
         < I n c l u d e A l l I t e m s > f a l s e < / I n c l u d e A l l I t e m s >  
         < A c t i v e > t r u e < / A c t i v e >  
         < P r o t e c t e d L i n k > f a l s e < / P r o t e c t e d L i n k >  
         < N a m e > 2 8 1 0 0 - 2 0 1 6 . 0 6 . 3 0   G r o u p   C o n s o l i d a t i o n - �V�Q�[SO  2 4 * * *   r��eR�< / N a m e >  
         < E n t i t y E n u m > 1 0 < / E n t i t y E n u m >  
         < I t e m O r d e r L i s t / >  
         < S e l e c t e d I t e m L i s t / >  
         < S e l e c t e d C o l u m n L i s t / >  
         < H a s V a l u e > f a l s e < / H a s V a l u e >  
         < T B C h a r t I D > 2 5 0 1 7 8 2 6 3 8 2 0 0 0 5 4 6 6 1 < / T B C h a r t I D >  
         < C o n s o l i d a t e d C o m p a n y I D > 2 5 0 1 7 8 2 6 3 8 2 0 0 0 6 6 8 1 7 < / C o n s o l i d a t e d C o m p a n y I D >  
         < T B D o c u m e n t I D > 2 5 0 1 7 8 2 6 3 8 2 0 0 0 5 4 6 2 2 < / T B D o c u m e n t I D >  
         < N u m e r i c V a l u e > - 2 7 1 9 8 8 9 4 2 . 0 5 0 0 < / N u m e r i c V a l u e >  
         < V a l u e > # r��eR�< / V a l u e >  
         < C h a r t T y p e > c t C l a s s e s < / C h a r t T y p e >  
         < C o m p a n y S h o r t N a m e > r��eR�< / C o m p a n y S h o r t N a m e >  
         < R e f e r e n c e > 2 8 1 0 0 - 2 0 1 6 . 0 6 . 3 0 < / R e f e r e n c e >  
         < T B D o c N a m e > G r o u p   C o n s o l i d a t i o n - �V�Q�[SO< / T B D o c N a m e >  
         < T B C h a r t N a m e > C l a s s e s   �~+R< / T B C h a r t N a m e >  
         < C o l u m n N a m e > T r a n s l a t e d S o u r c e B a l a n c e < / C o l u m n N a m e >  
         < U s e r F r i e n d l y C o l u m n N a m e > r��eR�< / U s e r F r i e n d l y C o l u m n N a m e >  
         < A c c o u n t N u m b e r > 2 4 * * * < / A c c o u n t N u m b e r >  
         < R o u n d e d > f a l s e < / R o u n d e d >  
     < / T B L i n k >  
     < T B L i n k >  
         < V e r s i o n > 4 < / V e r s i o n >  
         < C o l u m n F i l t e r s / >  
         < D A L i n k I D > 0 f 9 d e f c c - e 4 7 5 - 4 0 3 d - a d 5 c - 8 a 4 0 6 6 8 7 a f e 0 < / D A L i n k I D >  
         < L i n k T y p e > 0 < / L i n k T y p e >  
         < P a r a m e t e r s / >  
         < I n c l u d e A l l I t e m s > f a l s e < / I n c l u d e A l l I t e m s >  
         < A c t i v e > t r u e < / A c t i v e >  
         < P r o t e c t e d L i n k > f a l s e < / P r o t e c t e d L i n k >  
         < N a m e > 2 8 1 0 0 - 2 0 1 6 . 0 6 . 3 0   G r o u p   C o n s o l i d a t i o n - �V�Q�[SO  2 4 * * *   I�NR�< / N a m e >  
         < E n t i t y E n u m > 1 0 < / E n t i t y E n u m >  
         < I t e m O r d e r L i s t / >  
         < S e l e c t e d I t e m L i s t / >  
         < S e l e c t e d C o l u m n L i s t / >  
         < H a s V a l u e > f a l s e < / H a s V a l u e >  
         < T B C h a r t I D > 2 5 0 1 7 8 2 6 3 8 2 0 0 0 5 4 6 6 1 < / T B C h a r t I D >  
         < C o n s o l i d a t e d C o m p a n y I D > 2 5 0 1 7 8 2 6 3 8 2 0 0 0 6 6 8 1 8 < / C o n s o l i d a t e d C o m p a n y I D >  
         < T B D o c u m e n t I D > 2 5 0 1 7 8 2 6 3 8 2 0 0 0 5 4 6 2 2 < / T B D o c u m e n t I D >  
         < N u m e r i c V a l u e > - 8 8 2 6 7 4 5 8 . 0 5 0 0 < / N u m e r i c V a l u e >  
         < V a l u e > # I�NR�< / V a l u e >  
         < C h a r t T y p e > c t C l a s s e s < / C h a r t T y p e >  
         < C o m p a n y S h o r t N a m e > I�NR�< / C o m p a n y S h o r t N a m e >  
         < R e f e r e n c e > 2 8 1 0 0 - 2 0 1 6 . 0 6 . 3 0 < / R e f e r e n c e >  
         < T B D o c N a m e > G r o u p   C o n s o l i d a t i o n - �V�Q�[SO< / T B D o c N a m e >  
         < T B C h a r t N a m e > C l a s s e s   �~+R< / T B C h a r t N a m e >  
         < C o l u m n N a m e > T r a n s l a t e d S o u r c e B a l a n c e < / C o l u m n N a m e >  
         < U s e r F r i e n d l y C o l u m n N a m e > I�NR�< / U s e r F r i e n d l y C o l u m n N a m e >  
         < A c c o u n t N u m b e r > 2 4 * * * < / A c c o u n t N u m b e r >  
         < R o u n d e d > f a l s e < / R o u n d e d >  
     < / T B L i n k >  
     < T B L i n k >  
         < V e r s i o n > 4 < / V e r s i o n >  
         < C o l u m n F i l t e r s / >  
         < D A L i n k I D > 3 5 e b d 9 9 f - 9 3 a 0 - 4 e f 0 - a 5 9 6 - e 2 f d 7 e 3 c 7 6 6 8 < / D A L i n k I D >  
         < L i n k T y p e > 0 < / L i n k T y p e >  
         < P a r a m e t e r s / >  
         < I n c l u d e A l l I t e m s > f a l s e < / I n c l u d e A l l I t e m s >  
         < A c t i v e > t r u e < / A c t i v e >  
         < P r o t e c t e d L i n k > f a l s e < / P r o t e c t e d L i n k >  
         < N a m e > 2 8 1 0 0 - 2 0 1 6 . 0 6 . 3 0   G r o u p   C o n s o l i d a t i o n - �V�Q�[SO  2 4 * * *   E J E < / N a m e >  
         < E n t i t y E n u m > 1 2 < / E n t i t y E n u m >  
         < I t e m O r d e r L i s t / >  
         < S e l e c t e d I t e m L i s t / >  
         < S e l e c t e d C o l u m n L i s t / >  
         < H a s V a l u e > f a l s e < / H a s V a l u e >  
         < T B C h a r t I D > 2 5 0 1 7 8 2 6 3 8 2 0 0 0 5 4 6 6 1 < / T B C h a r t I D >  
         < C o n s o l i d a t e d C o m p a n y I D   x s i : n i l = " t r u e " / >  
         < T B D o c u m e n t I D > 2 5 0 1 7 8 2 6 3 8 2 0 0 0 5 4 6 2 2 < / T B D o c u m e n t I D >  
         < N u m e r i c V a l u e > 1 6 7 2 8 9 5 3 6 . 8 0 0 0 < / N u m e r i c V a l u e >  
         < V a l u e > # E J E < / V a l u e >  
         < C h a r t T y p e > c t C l a s s e s < / C h a r t T y p e >  
         < R e f e r e n c e > 2 8 1 0 0 - 2 0 1 6 . 0 6 . 3 0 < / R e f e r e n c e >  
         < T B D o c N a m e > G r o u p   C o n s o l i d a t i o n - �V�Q�[SO< / T B D o c N a m e >  
         < T B C h a r t N a m e > C l a s s e s   �~+R< / T B C h a r t N a m e >  
         < C o l u m n N a m e > S u m O f E l i m i n a t i n g J o u r n a l E n t r y < / C o l u m n N a m e >  
         < U s e r F r i e n d l y C o l u m n N a m e > E J E < / U s e r F r i e n d l y C o l u m n N a m e >  
         < A c c o u n t N u m b e r > 2 4 * * * < / A c c o u n t N u m b e r >  
         < R o u n d e d > f a l s e < / R o u n d e d >  
     < / T B L i n k >  
     < T B L i n k >  
         < V e r s i o n > 4 < / V e r s i o n >  
         < C o l u m n F i l t e r s / >  
         < D A L i n k I D > 8 9 1 2 0 f b 4 - 3 7 6 d - 4 d d 7 - 8 f 9 a - f c 9 f 7 3 4 a a 8 d 0 < / D A L i n k I D >  
         < L i n k T y p e > 0 < / L i n k T y p e >  
         < P a r a m e t e r s / >  
         < I n c l u d e A l l I t e m s > f a l s e < / I n c l u d e A l l I t e m s >  
         < A c t i v e > t r u e < / A c t i v e >  
         < P r o t e c t e d L i n k > f a l s e < / P r o t e c t e d L i n k >  
         < N a m e > 2 8 1 0 0 - 2 0 1 6 . 1 2 . 3 1   G r o u p   C o n s o l i d a t i o n   8 2 1 3   \ugrR�< / N a m e >  
         < E n t i t y E n u m > 1 0 < / E n t i t y E n u m >  
         < I t e m O r d e r L i s t / >  
         < S e l e c t e d I t e m L i s t / >  
         < S e l e c t e d C o l u m n L i s t / >  
         < H a s V a l u e > f a l s e < / H a s V a l u e >  
         < T B C h a r t I D > 2 4 9 5 8 4 8 5 9 1 9 0 0 0 7 3 2 2 7 < / T B C h a r t I D >  
         < C o n s o l i d a t e d C o m p a n y I D > 2 4 9 5 8 4 8 5 9 1 9 0 0 0 7 3 4 5 0 < / C o n s o l i d a t e d C o m p a n y I D >  
         < T B D o c u m e n t I D > 2 4 9 5 8 4 8 5 9 1 9 0 0 0 7 3 2 2 6 < / T B D o c u m e n t I D >  
         < N u m e r i c V a l u e > 3 9 7 0 2 0 . 3 5 0 0 < / N u m e r i c V a l u e >  
         < V a l u e > # \ugrR�< / V a l u e >  
         < C h a r t T y p e > c t N o t e L i n e s < / C h a r t T y p e >  
         < C o m p a n y S h o r t N a m e > \ugrR�< / C o m p a n y S h o r t N a m e >  
         < R e f e r e n c e > 2 8 1 0 0 - 2 0 1 6 . 1 2 . 3 1 < / R e f e r e n c e >  
         < T B D o c N a m e > G r o u p   C o n s o l i d a t i o n < / T B D o c N a m e >  
         < T B C h a r t N a m e > N o t e   L i n e s   D��ly��v< / T B C h a r t N a m e >  
         < C o l u m n N a m e > T r a n s l a t e d S o u r c e B a l a n c e < / C o l u m n N a m e >  
         < U s e r F r i e n d l y C o l u m n N a m e > \ugrR�< / U s e r F r i e n d l y C o l u m n N a m e >  
         < A c c o u n t N u m b e r > 8 2 1 3 < / A c c o u n t N u m b e r >  
         < R o u n d e d > f a l s e < / R o u n d e d >  
     < / T B L i n k >  
     < T B L i n k >  
         < V e r s i o n > 4 < / V e r s i o n >  
         < C o l u m n F i l t e r s / >  
         < D A L i n k I D > 2 c 5 8 6 9 0 0 - f a 1 3 - 4 0 6 d - b c c 7 - 3 8 1 3 9 1 c 0 7 0 e 3 < / D A L i n k I D >  
         < L i n k T y p e > 0 < / L i n k T y p e >  
         < P a r a m e t e r s / >  
         < I n c l u d e A l l I t e m s > f a l s e < / I n c l u d e A l l I t e m s >  
         < A c t i v e > t r u e < / A c t i v e >  
         < P r o t e c t e d L i n k > f a l s e < / P r o t e c t e d L i n k >  
         < N a m e > 2 8 1 0 0 - 2 0 1 6 . 1 2 . 3 1   G r o u p   C o n s o l i d a t i o n   8 2 1 3   r��eR�< / N a m e >  
         < E n t i t y E n u m > 1 0 < / E n t i t y E n u m >  
         < I t e m O r d e r L i s t / >  
         < S e l e c t e d I t e m L i s t / >  
         < S e l e c t e d C o l u m n L i s t / >  
         < H a s V a l u e > f a l s e < / H a s V a l u e >  
         < T B C h a r t I D > 2 4 9 5 8 4 8 5 9 1 9 0 0 0 7 3 2 2 7 < / T B C h a r t I D >  
         < C o n s o l i d a t e d C o m p a n y I D > 2 4 9 5 8 4 8 5 9 1 9 0 0 0 7 3 6 7 0 < / C o n s o l i d a t e d C o m p a n y I D >  
         < T B D o c u m e n t I D > 2 4 9 5 8 4 8 5 9 1 9 0 0 0 7 3 2 2 6 < / T B D o c u m e n t I D >  
         < N u m e r i c V a l u e > 1 7 3 3 7 4 7 . 8 5 0 0 < / N u m e r i c V a l u e >  
         < V a l u e > # r��eR�< / V a l u e >  
         < C h a r t T y p e > c t N o t e L i n e s < / C h a r t T y p e >  
         < C o m p a n y S h o r t N a m e > r��eR�< / C o m p a n y S h o r t N a m e >  
         < R e f e r e n c e > 2 8 1 0 0 - 2 0 1 6 . 1 2 . 3 1 < / R e f e r e n c e >  
         < T B D o c N a m e > G r o u p   C o n s o l i d a t i o n < / T B D o c N a m e >  
         < T B C h a r t N a m e > N o t e   L i n e s   D��ly��v< / T B C h a r t N a m e >  
         < C o l u m n N a m e > T r a n s l a t e d S o u r c e B a l a n c e < / C o l u m n N a m e >  
         < U s e r F r i e n d l y C o l u m n N a m e > r��eR�< / U s e r F r i e n d l y C o l u m n N a m e >  
         < A c c o u n t N u m b e r > 8 2 1 3 < / A c c o u n t N u m b e r >  
         < R o u n d e d > f a l s e < / R o u n d e d >  
     < / T B L i n k >  
     < T B L i n k >  
         < V e r s i o n > 4 < / V e r s i o n >  
         < C o l u m n F i l t e r s / >  
         < D A L i n k I D > 4 d 6 1 6 7 6 9 - 9 d 4 a - 4 5 2 2 - 9 b 5 f - c 1 0 3 a 8 4 0 b 5 e 5 < / D A L i n k I D >  
         < L i n k T y p e > 0 < / L i n k T y p e >  
         < P a r a m e t e r s / >  
         < I n c l u d e A l l I t e m s > f a l s e < / I n c l u d e A l l I t e m s >  
         < A c t i v e > t r u e < / A c t i v e >  
         < P r o t e c t e d L i n k > f a l s e < / P r o t e c t e d L i n k >  
         < N a m e > 2 8 1 0 0 - 2 0 1 6 . 1 2 . 3 1   G r o u p   C o n s o l i d a t i o n   8 2 1 3   I�NR�< / N a m e >  
         < E n t i t y E n u m > 1 0 < / E n t i t y E n u m >  
         < I t e m O r d e r L i s t / >  
         < S e l e c t e d I t e m L i s t / >  
         < S e l e c t e d C o l u m n L i s t / >  
         < H a s V a l u e > f a l s e < / H a s V a l u e >  
         < T B C h a r t I D > 2 4 9 5 8 4 8 5 9 1 9 0 0 0 7 3 2 2 7 < / T B C h a r t I D >  
         < C o n s o l i d a t e d C o m p a n y I D > 2 4 9 5 8 4 8 5 9 1 9 0 0 0 7 3 8 9 0 < / C o n s o l i d a t e d C o m p a n y I D >  
         < T B D o c u m e n t I D > 2 4 9 5 8 4 8 5 9 1 9 0 0 0 7 3 2 2 6 < / T B D o c u m e n t I D >  
         < N u m e r i c V a l u e > 2 7 8 7 9 . 0 0 0 0 < / N u m e r i c V a l u e >  
         < V a l u e > # I�NR�< / V a l u e >  
         < C h a r t T y p e > c t N o t e L i n e s < / C h a r t T y p e >  
         < C o m p a n y S h o r t N a m e > I�NR�< / C o m p a n y S h o r t N a m e >  
         < R e f e r e n c e > 2 8 1 0 0 - 2 0 1 6 . 1 2 . 3 1 < / R e f e r e n c e >  
         < T B D o c N a m e > G r o u p   C o n s o l i d a t i o n < / T B D o c N a m e >  
         < T B C h a r t N a m e > N o t e   L i n e s   D��ly��v< / T B C h a r t N a m e >  
         < C o l u m n N a m e > T r a n s l a t e d S o u r c e B a l a n c e < / C o l u m n N a m e >  
         < U s e r F r i e n d l y C o l u m n N a m e > I�NR�< / U s e r F r i e n d l y C o l u m n N a m e >  
         < A c c o u n t N u m b e r > 8 2 1 3 < / A c c o u n t N u m b e r >  
         < R o u n d e d > f a l s e < / R o u n d e d >  
     < / T B L i n k >  
     < T B L i n k >  
         < V e r s i o n > 4 < / V e r s i o n >  
         < C o l u m n F i l t e r s / >  
         < D A L i n k I D > 4 c 2 4 6 f 4 e - 3 b 2 a - 4 0 e 0 - b 1 d d - c 6 1 2 3 f d c 8 f 7 8 < / D A L i n k I D >  
         < L i n k T y p e > 0 < / L i n k T y p e >  
         < P a r a m e t e r s / >  
         < I n c l u d e A l l I t e m s > f a l s e < / I n c l u d e A l l I t e m s >  
         < A c t i v e > t r u e < / A c t i v e >  
         < P r o t e c t e d L i n k > f a l s e < / P r o t e c t e d L i n k >  
         < N a m e > 2 8 1 0 0 - 2 0 1 6 . 1 2 . 3 1   G r o u p   C o n s o l i d a t i o n   8 2 1 3   E J E < / N a m e >  
         < E n t i t y E n u m > 1 2 < / E n t i t y E n u m >  
         < I t e m O r d e r L i s t / >  
         < S e l e c t e d I t e m L i s t / >  
         < S e l e c t e d C o l u m n L i s t / >  
         < H a s V a l u e > f a l s e < / H a s V a l u e >  
         < T B C h a r t I D > 2 4 9 5 8 4 8 5 9 1 9 0 0 0 7 3 2 2 7 < / T B C h a r t I D >  
         < C o n s o l i d a t e d C o m p a n y I D   x s i : n i l = " t r u e " / >  
         < T B D o c u m e n t I D > 2 4 9 5 8 4 8 5 9 1 9 0 0 0 7 3 2 2 6 < / T B D o c u m e n t I D >  
         < N u m e r i c V a l u e > 0 . 0 0 0 0 < / N u m e r i c V a l u e >  
         < V a l u e > # E J E < / V a l u e >  
         < C h a r t T y p e > c t N o t e L i n e s < / C h a r t T y p e >  
         < R e f e r e n c e > 2 8 1 0 0 - 2 0 1 6 . 1 2 . 3 1 < / R e f e r e n c e >  
         < T B D o c N a m e > G r o u p   C o n s o l i d a t i o n < / T B D o c N a m e >  
         < T B C h a r t N a m e > N o t e   L i n e s   D��ly��v< / T B C h a r t N a m e >  
         < C o l u m n N a m e > S u m O f E l i m i n a t i n g J o u r n a l E n t r y < / C o l u m n N a m e >  
         < U s e r F r i e n d l y C o l u m n N a m e > E J E < / U s e r F r i e n d l y C o l u m n N a m e >  
         < A c c o u n t N u m b e r > 8 2 1 3 < / A c c o u n t N u m b e r >  
         < R o u n d e d > f a l s e < / R o u n d e d >  
     < / T B L i n k >  
     < T B L i n k >  
         < V e r s i o n > 4 < / V e r s i o n >  
         < C o l u m n F i l t e r s / >  
         < D A L i n k I D > 3 a 5 f 5 9 4 f - c c 8 e - 4 9 2 9 - 9 3 3 b - c 7 3 9 e b 3 2 7 d 3 5 < / D A L i n k I D >  
         < L i n k T y p e > 0 < / L i n k T y p e >  
         < P a r a m e t e r s / >  
         < I n c l u d e A l l I t e m s > f a l s e < / I n c l u d e A l l I t e m s >  
         < A c t i v e > t r u e < / A c t i v e >  
         < P r o t e c t e d L i n k > f a l s e < / P r o t e c t e d L i n k >  
         < N a m e > 2 8 1 0 0 - 2 0 1 6 . 0 6 . 3 0   G r o u p   C o n s o l i d a t i o n - �V�Q�[SO  8 2 1 3   \ugrR�< / N a m e >  
         < E n t i t y E n u m > 1 0 < / E n t i t y E n u m >  
         < I t e m O r d e r L i s t / >  
         < S e l e c t e d I t e m L i s t / >  
         < S e l e c t e d C o l u m n L i s t / >  
         < H a s V a l u e > f a l s e < / H a s V a l u e >  
         < T B C h a r t I D > 2 5 0 1 7 8 2 6 3 8 2 0 0 0 5 4 6 5 8 < / T B C h a r t I D >  
         < C o n s o l i d a t e d C o m p a n y I D > 2 5 0 1 7 8 2 6 3 8 2 0 0 0 6 6 8 1 6 < / C o n s o l i d a t e d C o m p a n y I D >  
         < T B D o c u m e n t I D > 2 5 0 1 7 8 2 6 3 8 2 0 0 0 5 4 6 2 2 < / T B D o c u m e n t I D >  
         < N u m e r i c V a l u e > 2 3 4 9 5 6 . 6 4 0 0 < / N u m e r i c V a l u e >  
         < V a l u e > # \ugrR�< / V a l u e >  
         < C h a r t T y p e > c t N o t e L i n e s < / C h a r t T y p e >  
         < C o m p a n y S h o r t N a m e > \ugrR�< / C o m p a n y S h o r t N a m e >  
         < R e f e r e n c e > 2 8 1 0 0 - 2 0 1 6 . 0 6 . 3 0 < / R e f e r e n c e >  
         < T B D o c N a m e > G r o u p   C o n s o l i d a t i o n - �V�Q�[SO< / T B D o c N a m e >  
         < T B C h a r t N a m e > N o t e   L i n e s   D��ly��v< / T B C h a r t N a m e >  
         < C o l u m n N a m e > T r a n s l a t e d S o u r c e B a l a n c e < / C o l u m n N a m e >  
         < U s e r F r i e n d l y C o l u m n N a m e > \ugrR�< / U s e r F r i e n d l y C o l u m n N a m e >  
         < A c c o u n t N u m b e r > 8 2 1 3 < / A c c o u n t N u m b e r >  
         < R o u n d e d > f a l s e < / R o u n d e d >  
     < / T B L i n k >  
     < T B L i n k >  
         < V e r s i o n > 4 < / V e r s i o n >  
         < C o l u m n F i l t e r s / >  
         < D A L i n k I D > 1 5 b 0 a 0 b 5 - 0 4 3 7 - 4 c 1 4 - 9 b c c - f 3 3 f 3 f f f a e 4 6 < / D A L i n k I D >  
         < L i n k T y p e > 0 < / L i n k T y p e >  
         < P a r a m e t e r s / >  
         < I n c l u d e A l l I t e m s > f a l s e < / I n c l u d e A l l I t e m s >  
         < A c t i v e > t r u e < / A c t i v e >  
         < P r o t e c t e d L i n k > f a l s e < / P r o t e c t e d L i n k >  
         < N a m e > 2 8 1 0 0 - 2 0 1 6 . 0 6 . 3 0   G r o u p   C o n s o l i d a t i o n - �V�Q�[SO  8 2 1 3   r��eR�< / N a m e >  
         < E n t i t y E n u m > 1 0 < / E n t i t y E n u m >  
         < I t e m O r d e r L i s t / >  
         < S e l e c t e d I t e m L i s t / >  
         < S e l e c t e d C o l u m n L i s t / >  
         < H a s V a l u e > f a l s e < / H a s V a l u e >  
         < T B C h a r t I D > 2 5 0 1 7 8 2 6 3 8 2 0 0 0 5 4 6 5 8 < / T B C h a r t I D >  
         < C o n s o l i d a t e d C o m p a n y I D > 2 5 0 1 7 8 2 6 3 8 2 0 0 0 6 6 8 1 7 < / C o n s o l i d a t e d C o m p a n y I D >  
         < T B D o c u m e n t I D > 2 5 0 1 7 8 2 6 3 8 2 0 0 0 5 4 6 2 2 < / T B D o c u m e n t I D >  
         < N u m e r i c V a l u e > 9 2 7 8 5 2 . 4 7 0 0 < / N u m e r i c V a l u e >  
         < V a l u e > # r��eR�< / V a l u e >  
         < C h a r t T y p e > c t N o t e L i n e s < / C h a r t T y p e >  
         < C o m p a n y S h o r t N a m e > r��eR�< / C o m p a n y S h o r t N a m e >  
         < R e f e r e n c e > 2 8 1 0 0 - 2 0 1 6 . 0 6 . 3 0 < / R e f e r e n c e >  
         < T B D o c N a m e > G r o u p   C o n s o l i d a t i o n - �V�Q�[SO< / T B D o c N a m e >  
         < T B C h a r t N a m e > N o t e   L i n e s   D��ly��v< / T B C h a r t N a m e >  
         < C o l u m n N a m e > T r a n s l a t e d S o u r c e B a l a n c e < / C o l u m n N a m e >  
         < U s e r F r i e n d l y C o l u m n N a m e > r��eR�< / U s e r F r i e n d l y C o l u m n N a m e >  
         < A c c o u n t N u m b e r > 8 2 1 3 < / A c c o u n t N u m b e r >  
         < R o u n d e d > f a l s e < / R o u n d e d >  
     < / T B L i n k >  
     < T B L i n k >  
         < V e r s i o n > 4 < / V e r s i o n >  
         < C o l u m n F i l t e r s / >  
         < D A L i n k I D > e f 2 9 4 e 8 d - 2 6 d 7 - 4 f f 8 - 8 5 b a - 7 6 6 2 5 3 0 b e 0 d e < / D A L i n k I D >  
         < L i n k T y p e > 0 < / L i n k T y p e >  
         < P a r a m e t e r s / >  
         < I n c l u d e A l l I t e m s > f a l s e < / I n c l u d e A l l I t e m s >  
         < A c t i v e > t r u e < / A c t i v e >  
         < P r o t e c t e d L i n k > f a l s e < / P r o t e c t e d L i n k >  
         < N a m e > 2 8 1 0 0 - 2 0 1 6 . 0 6 . 3 0   G r o u p   C o n s o l i d a t i o n - �V�Q�[SO  8 2 1 3   I�NR�< / N a m e >  
         < E n t i t y E n u m > 1 0 < / E n t i t y E n u m >  
         < I t e m O r d e r L i s t / >  
         < S e l e c t e d I t e m L i s t / >  
         < S e l e c t e d C o l u m n L i s t / >  
         < H a s V a l u e > f a l s e < / H a s V a l u e >  
         < T B C h a r t I D > 2 5 0 1 7 8 2 6 3 8 2 0 0 0 5 4 6 5 8 < / T B C h a r t I D >  
         < C o n s o l i d a t e d C o m p a n y I D > 2 5 0 1 7 8 2 6 3 8 2 0 0 0 6 6 8 1 8 < / C o n s o l i d a t e d C o m p a n y I D >  
         < T B D o c u m e n t I D > 2 5 0 1 7 8 2 6 3 8 2 0 0 0 5 4 6 2 2 < / T B D o c u m e n t I D >  
         < N u m e r i c V a l u e > 4 0 . 7 4 0 0 < / N u m e r i c V a l u e >  
         < V a l u e > # I�NR�< / V a l u e >  
         < C h a r t T y p e > c t N o t e L i n e s < / C h a r t T y p e >  
         < C o m p a n y S h o r t N a m e > I�NR�< / C o m p a n y S h o r t N a m e >  
         < R e f e r e n c e > 2 8 1 0 0 - 2 0 1 6 . 0 6 . 3 0 < / R e f e r e n c e >  
         < T B D o c N a m e > G r o u p   C o n s o l i d a t i o n - �V�Q�[SO< / T B D o c N a m e >  
         < T B C h a r t N a m e > N o t e   L i n e s   D��ly��v< / T B C h a r t N a m e >  
         < C o l u m n N a m e > T r a n s l a t e d S o u r c e B a l a n c e < / C o l u m n N a m e >  
         < U s e r F r i e n d l y C o l u m n N a m e > I�NR�< / U s e r F r i e n d l y C o l u m n N a m e >  
         < A c c o u n t N u m b e r > 8 2 1 3 < / A c c o u n t N u m b e r >  
         < R o u n d e d > f a l s e < / R o u n d e d >  
     < / T B L i n k >  
     < T B L i n k >  
         < V e r s i o n > 4 < / V e r s i o n >  
         < C o l u m n F i l t e r s / >  
         < D A L i n k I D > 6 3 3 b a 9 9 e - f 4 8 9 - 4 0 c 8 - a 2 1 d - 1 a 1 4 a 2 2 7 f 3 0 7 < / D A L i n k I D >  
         < L i n k T y p e > 0 < / L i n k T y p e >  
         < P a r a m e t e r s / >  
         < I n c l u d e A l l I t e m s > f a l s e < / I n c l u d e A l l I t e m s >  
         < A c t i v e > t r u e < / A c t i v e >  
         < P r o t e c t e d L i n k > f a l s e < / P r o t e c t e d L i n k >  
         < N a m e > 2 8 1 0 0 - 2 0 1 6 . 0 6 . 3 0   G r o u p   C o n s o l i d a t i o n - �V�Q�[SO  8 2 1 3   E J E < / N a m e >  
         < E n t i t y E n u m > 1 2 < / E n t i t y E n u m >  
         < I t e m O r d e r L i s t / >  
         < S e l e c t e d I t e m L i s t / >  
         < S e l e c t e d C o l u m n L i s t / >  
         < H a s V a l u e > f a l s e < / H a s V a l u e >  
         < T B C h a r t I D > 2 5 0 1 7 8 2 6 3 8 2 0 0 0 5 4 6 5 8 < / T B C h a r t I D >  
         < C o n s o l i d a t e d C o m p a n y I D   x s i : n i l = " t r u e " / >  
         < T B D o c u m e n t I D > 2 5 0 1 7 8 2 6 3 8 2 0 0 0 5 4 6 2 2 < / T B D o c u m e n t I D >  
         < N u m e r i c V a l u e > 0 . 0 0 0 0 < / N u m e r i c V a l u e >  
         < V a l u e > # E J E < / V a l u e >  
         < C h a r t T y p e > c t N o t e L i n e s < / C h a r t T y p e >  
         < R e f e r e n c e > 2 8 1 0 0 - 2 0 1 6 . 0 6 . 3 0 < / R e f e r e n c e >  
         < T B D o c N a m e > G r o u p   C o n s o l i d a t i o n - �V�Q�[SO< / T B D o c N a m e >  
         < T B C h a r t N a m e > N o t e   L i n e s   D��ly��v< / T B C h a r t N a m e >  
         < C o l u m n N a m e > S u m O f E l i m i n a t i n g J o u r n a l E n t r y < / C o l u m n N a m e >  
         < U s e r F r i e n d l y C o l u m n N a m e > E J E < / U s e r F r i e n d l y C o l u m n N a m e >  
         < A c c o u n t N u m b e r > 8 2 1 3 < / A c c o u n t N u m b e r >  
         < R o u n d e d > f a l s e < / R o u n d e d >  
     < / T B L i n k >  
     < T B L i n k >  
         < V e r s i o n > 4 < / V e r s i o n >  
         < C o l u m n F i l t e r s / >  
         < D A L i n k I D > 5 6 9 4 7 6 7 4 - e 7 5 f - 4 e 2 b - 9 c 0 c - 7 9 5 8 e a f 3 c d 9 4 < / D A L i n k I D >  
         < L i n k T y p e > 0 < / L i n k T y p e >  
         < P a r a m e t e r s / >  
         < I n c l u d e A l l I t e m s > f a l s e < / I n c l u d e A l l I t e m s >  
         < A c t i v e > t r u e < / A c t i v e >  
         < P r o t e c t e d L i n k > f a l s e < / P r o t e c t e d L i n k >  
         < N a m e > 2 8 1 0 0 - 2 0 1 6 . 1 2 . 3 1   G r o u p   C o n s o l i d a t i o n   8 3 1 0 . 1 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 6 9 8 8 2 8 4 . 5 0 0 0 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 8 3 1 0 . 1 < / A c c o u n t N u m b e r >  
         < R o u n d e d > f a l s e < / R o u n d e d >  
     < / T B L i n k >  
     < T B L i n k >  
         < V e r s i o n > 4 < / V e r s i o n >  
         < C o l u m n F i l t e r s / >  
         < D A L i n k I D > 7 9 0 2 6 2 7 7 - 3 4 d f - 4 b 1 b - b b 2 9 - 7 c 6 4 8 3 d a b f a 2 < / D A L i n k I D >  
         < L i n k T y p e > 0 < / L i n k T y p e >  
         < P a r a m e t e r s / >  
         < I n c l u d e A l l I t e m s > f a l s e < / I n c l u d e A l l I t e m s >  
         < A c t i v e > t r u e < / A c t i v e >  
         < P r o t e c t e d L i n k > f a l s e < / P r o t e c t e d L i n k >  
         < N a m e > 2 8 1 0 0 - 2 0 1 6 . 1 2 . 3 1   G r o u p   C o n s o l i d a t i o n   8 3 1 0 . 2 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 2 6 6 2 9 1 7 8 2 . 5 8 0 0 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 8 3 1 0 . 2 < / A c c o u n t N u m b e r >  
         < R o u n d e d > f a l s e < / R o u n d e d >  
     < / T B L i n k >  
     < T B L i n k >  
         < V e r s i o n > 4 < / V e r s i o n >  
         < C o l u m n F i l t e r s / >  
         < D A L i n k I D > b 4 5 0 2 d f 6 - a b a f - 4 5 b 4 - 9 b 1 f - 3 c 1 5 2 4 f 9 d 5 5 5 < / D A L i n k I D >  
         < L i n k T y p e > 0 < / L i n k T y p e >  
         < P a r a m e t e r s / >  
         < I n c l u d e A l l I t e m s > f a l s e < / I n c l u d e A l l I t e m s >  
         < A c t i v e > t r u e < / A c t i v e >  
         < P r o t e c t e d L i n k > f a l s e < / P r o t e c t e d L i n k >  
         < N a m e > 2 8 1 0 0 - 2 0 1 6 . 1 2 . 3 1   G r o u p   C o n s o l i d a t i o n   8 3 1 0 . 3 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 6 0 6 6 2 2 0 6 . 4 3 0 0 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 8 3 1 0 . 3 < / A c c o u n t N u m b e r >  
         < R o u n d e d > f a l s e < / R o u n d e d >  
     < / T B L i n k >  
     < T B L i n k >  
         < V e r s i o n > 4 < / V e r s i o n >  
         < C o l u m n F i l t e r s / >  
         < D A L i n k I D > 6 f 7 4 3 1 4 7 - c 7 d 3 - 4 2 3 d - b 3 1 1 - 9 4 9 8 9 5 d 4 5 8 9 c < / D A L i n k I D >  
         < L i n k T y p e > 0 < / L i n k T y p e >  
         < P a r a m e t e r s / >  
         < I n c l u d e A l l I t e m s > f a l s e < / I n c l u d e A l l I t e m s >  
         < A c t i v e > t r u e < / A c t i v e >  
         < P r o t e c t e d L i n k > f a l s e < / P r o t e c t e d L i n k >  
         < N a m e > 2 8 1 0 0 - 2 0 1 6 . 1 2 . 3 1   G r o u p   C o n s o l i d a t i o n   8 3 1 0 . 1 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 1 7 0 7 1 7 9 8 6 . 2 1 0 0 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 8 3 1 0 . 1 < / A c c o u n t N u m b e r >  
         < R o u n d e d > f a l s e < / R o u n d e d >  
     < / T B L i n k >  
     < T B L i n k >  
         < V e r s i o n > 4 < / V e r s i o n >  
         < C o l u m n F i l t e r s / >  
         < D A L i n k I D > b 0 7 4 b f 3 c - a 0 f f - 4 d b 2 - 8 0 1 0 - d 2 6 b 5 8 b 8 7 c 0 1 < / D A L i n k I D >  
         < L i n k T y p e > 0 < / L i n k T y p e >  
         < P a r a m e t e r s / >  
         < I n c l u d e A l l I t e m s > f a l s e < / I n c l u d e A l l I t e m s >  
         < A c t i v e > t r u e < / A c t i v e >  
         < P r o t e c t e d L i n k > f a l s e < / P r o t e c t e d L i n k >  
         < N a m e > 2 8 1 0 0 - 2 0 1 6 . 1 2 . 3 1   G r o u p   C o n s o l i d a t i o n   8 3 1 0 . 2 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 5 0 1 8 6 6 5 7 . 0 6 0 0 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 8 3 1 0 . 2 < / A c c o u n t N u m b e r >  
         < R o u n d e d > f a l s e < / R o u n d e d >  
     < / T B L i n k >  
     < T B L i n k >  
         < V e r s i o n > 4 < / V e r s i o n >  
         < C o l u m n F i l t e r s / >  
         < D A L i n k I D > d c f 5 1 d 3 8 - 0 4 1 4 - 4 e 4 0 - 9 0 2 6 - c 3 3 9 2 f 1 3 6 9 7 8 < / D A L i n k I D >  
         < L i n k T y p e > 0 < / L i n k T y p e >  
         < P a r a m e t e r s / >  
         < I n c l u d e A l l I t e m s > f a l s e < / I n c l u d e A l l I t e m s >  
         < A c t i v e > t r u e < / A c t i v e >  
         < P r o t e c t e d L i n k > f a l s e < / P r o t e c t e d L i n k >  
         < N a m e > 2 8 1 0 0 - 2 0 1 6 . 1 2 . 3 1   G r o u p   C o n s o l i d a t i o n   8 3 1 0 . 3 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 3 0 1 1 9 3 5 . 0 4 0 0 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 8 3 1 0 . 3 < / A c c o u n t N u m b e r >  
         < R o u n d e d > f a l s e < / R o u n d e d >  
     < / T B L i n k >  
     < T B L i n k >  
         < V e r s i o n > 4 < / V e r s i o n >  
         < C o l u m n F i l t e r s / >  
         < D A L i n k I D > 7 c 6 2 f f d 6 - 2 3 1 e - 4 d a d - a 6 e a - 6 1 f d 6 6 4 4 0 c 5 0 < / D A L i n k I D >  
         < L i n k T y p e > 0 < / L i n k T y p e >  
         < P a r a m e t e r s / >  
         < I n c l u d e A l l I t e m s > f a l s e < / I n c l u d e A l l I t e m s >  
         < A c t i v e > t r u e < / A c t i v e >  
         < P r o t e c t e d L i n k > f a l s e < / P r o t e c t e d L i n k >  
         < N a m e > 2 8 1 0 0 - 2 0 1 6 . 1 2 . 3 1   G r o u p   C o n s o l i d a t i o n   8 3 1 0 . 1 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 4 8 9 5 2 0 4 . 0 8 0 0 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 8 3 1 0 . 1 < / A c c o u n t N u m b e r >  
         < R o u n d e d > f a l s e < / R o u n d e d >  
     < / T B L i n k >  
     < T B L i n k >  
         < V e r s i o n > 4 < / V e r s i o n >  
         < C o l u m n F i l t e r s / >  
         < D A L i n k I D > 2 8 d 3 f f 8 8 - c 2 e a - 4 d 7 2 - a 8 0 f - c 6 9 c d c f d 3 9 7 e < / D A L i n k I D >  
         < L i n k T y p e > 0 < / L i n k T y p e >  
         < P a r a m e t e r s / >  
         < I n c l u d e A l l I t e m s > f a l s e < / I n c l u d e A l l I t e m s >  
         < A c t i v e > t r u e < / A c t i v e >  
         < P r o t e c t e d L i n k > f a l s e < / P r o t e c t e d L i n k >  
         < N a m e > 2 8 1 0 0 - 2 0 1 6 . 1 2 . 3 1   G r o u p   C o n s o l i d a t i o n   8 3 1 0 . 2 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 4 5 2 2 4 0 9 . 1 5 0 0 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 8 3 1 0 . 2 < / A c c o u n t N u m b e r >  
         < R o u n d e d > f a l s e < / R o u n d e d >  
     < / T B L i n k >  
     < T B L i n k >  
         < V e r s i o n > 4 < / V e r s i o n >  
         < C o l u m n F i l t e r s / >  
         < D A L i n k I D > 6 b d a f 0 2 c - 2 c d f - 4 3 3 5 - 8 c a 3 - 0 f 2 1 b 2 f a 7 9 7 0 < / D A L i n k I D >  
         < L i n k T y p e > 0 < / L i n k T y p e >  
         < P a r a m e t e r s / >  
         < I n c l u d e A l l I t e m s > f a l s e < / I n c l u d e A l l I t e m s >  
         < A c t i v e > t r u e < / A c t i v e >  
         < P r o t e c t e d L i n k > f a l s e < / P r o t e c t e d L i n k >  
         < N a m e > 2 8 1 0 0 - 2 0 1 6 . 1 2 . 3 1   G r o u p   C o n s o l i d a t i o n   8 3 1 0 . 3 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 - 6 5 5 4 . 4 0 0 0 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 8 3 1 0 . 3 < / A c c o u n t N u m b e r >  
         < R o u n d e d > f a l s e < / R o u n d e d >  
     < / T B L i n k >  
     < T B L i n k >  
         < V e r s i o n > 4 < / V e r s i o n >  
         < C o l u m n F i l t e r s / >  
         < D A L i n k I D > b e c 5 b 3 a c - 3 6 4 4 - 4 1 1 3 - 9 6 3 2 - e 2 2 f 8 8 1 f b d d 4 < / D A L i n k I D >  
         < L i n k T y p e > 0 < / L i n k T y p e >  
         < P a r a m e t e r s / >  
         < I n c l u d e A l l I t e m s > f a l s e < / I n c l u d e A l l I t e m s >  
         < A c t i v e > t r u e < / A c t i v e >  
         < P r o t e c t e d L i n k > f a l s e < / P r o t e c t e d L i n k >  
         < N a m e > 2 8 1 0 0 - 2 0 1 6 . 1 2 . 3 1   G r o u p   C o n s o l i d a t i o n   8 3 1 0 . 1 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 8 3 1 0 . 1 < / A c c o u n t N u m b e r >  
         < R o u n d e d > f a l s e < / R o u n d e d >  
     < / T B L i n k >  
     < T B L i n k >  
         < V e r s i o n > 4 < / V e r s i o n >  
         < C o l u m n F i l t e r s / >  
         < D A L i n k I D > 4 d 8 5 5 5 a 0 - 8 7 a a - 4 c 9 6 - a 2 5 a - e 4 a c 8 1 9 c 1 5 f 1 < / D A L i n k I D >  
         < L i n k T y p e > 0 < / L i n k T y p e >  
         < P a r a m e t e r s / >  
         < I n c l u d e A l l I t e m s > f a l s e < / I n c l u d e A l l I t e m s >  
         < A c t i v e > t r u e < / A c t i v e >  
         < P r o t e c t e d L i n k > f a l s e < / P r o t e c t e d L i n k >  
         < N a m e > 2 8 1 0 0 - 2 0 1 6 . 1 2 . 3 1   G r o u p   C o n s o l i d a t i o n   8 3 1 0 . 2 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 8 3 1 0 . 2 < / A c c o u n t N u m b e r >  
         < R o u n d e d > f a l s e < / R o u n d e d >  
     < / T B L i n k >  
     < T B L i n k >  
         < V e r s i o n > 4 < / V e r s i o n >  
         < C o l u m n F i l t e r s / >  
         < D A L i n k I D > 9 2 c 0 0 0 2 f - 8 a 1 8 - 4 4 e d - 8 0 e 9 - 2 8 d 4 b 6 8 3 7 f 6 3 < / D A L i n k I D >  
         < L i n k T y p e > 0 < / L i n k T y p e >  
         < P a r a m e t e r s / >  
         < I n c l u d e A l l I t e m s > f a l s e < / I n c l u d e A l l I t e m s >  
         < A c t i v e > t r u e < / A c t i v e >  
         < P r o t e c t e d L i n k > f a l s e < / P r o t e c t e d L i n k >  
         < N a m e > 2 8 1 0 0 - 2 0 1 6 . 1 2 . 3 1   G r o u p   C o n s o l i d a t i o n   8 3 1 0 . 3 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 8 3 1 0 . 3 < / A c c o u n t N u m b e r >  
         < R o u n d e d > f a l s e < / R o u n d e d >  
     < / T B L i n k >  
     < T B L i n k >  
         < V e r s i o n > 4 < / V e r s i o n >  
         < C o l u m n F i l t e r s / >  
         < D A L i n k I D > 8 9 9 8 6 0 0 2 - b 1 8 e - 4 7 d f - a 6 4 2 - 0 d 2 0 8 f d f 5 6 8 d < / D A L i n k I D >  
         < L i n k T y p e > 0 < / L i n k T y p e >  
         < P a r a m e t e r s / >  
         < I n c l u d e A l l I t e m s > f a l s e < / I n c l u d e A l l I t e m s >  
         < A c t i v e > t r u e < / A c t i v e >  
         < P r o t e c t e d L i n k > f a l s e < / P r o t e c t e d L i n k >  
         < N a m e > 2 8 1 0 0 - 2 0 1 6 . 1 2 . 3 1   G r o u p   C o n s o l i d a t i o n   8 3 1 0 . 5 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 8 9 2 5 9 4 5 . 2 2 0 0 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 8 3 1 0 . 5 < / A c c o u n t N u m b e r >  
         < R o u n d e d > f a l s e < / R o u n d e d >  
     < / T B L i n k >  
     < T B L i n k >  
         < V e r s i o n > 4 < / V e r s i o n >  
         < C o l u m n F i l t e r s / >  
         < D A L i n k I D > 1 7 6 a 2 4 a 9 - 5 6 a 0 - 4 4 7 6 - 9 0 5 b - a 0 5 9 8 6 a 8 9 8 6 1 < / D A L i n k I D >  
         < L i n k T y p e > 0 < / L i n k T y p e >  
         < P a r a m e t e r s / >  
         < I n c l u d e A l l I t e m s > f a l s e < / I n c l u d e A l l I t e m s >  
         < A c t i v e > t r u e < / A c t i v e >  
         < P r o t e c t e d L i n k > f a l s e < / P r o t e c t e d L i n k >  
         < N a m e > 2 8 1 0 0 - 2 0 1 6 . 1 2 . 3 1   G r o u p   C o n s o l i d a t i o n   8 3 1 0 . 5 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 9 9 6 0 0 7 5 . 3 1 0 0 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 8 3 1 0 . 5 < / A c c o u n t N u m b e r >  
         < R o u n d e d > f a l s e < / R o u n d e d >  
     < / T B L i n k >  
     < T B L i n k >  
         < V e r s i o n > 4 < / V e r s i o n >  
         < C o l u m n F i l t e r s / >  
         < D A L i n k I D > 4 7 3 6 a c e b - 6 2 f f - 4 0 6 e - 9 1 4 9 - c 4 c 8 6 5 0 6 5 1 8 3 < / D A L i n k I D >  
         < L i n k T y p e > 0 < / L i n k T y p e >  
         < P a r a m e t e r s / >  
         < I n c l u d e A l l I t e m s > f a l s e < / I n c l u d e A l l I t e m s >  
         < A c t i v e > t r u e < / A c t i v e >  
         < P r o t e c t e d L i n k > f a l s e < / P r o t e c t e d L i n k >  
         < N a m e > 2 8 1 0 0 - 2 0 1 6 . 1 2 . 3 1   G r o u p   C o n s o l i d a t i o n   8 3 1 0 . 5 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 7 1 3 5 7 1 . 6 1 0 0 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 8 3 1 0 . 5 < / A c c o u n t N u m b e r >  
         < R o u n d e d > f a l s e < / R o u n d e d >  
     < / T B L i n k >  
     < T B L i n k >  
         < V e r s i o n > 4 < / V e r s i o n >  
         < C o l u m n F i l t e r s / >  
         < D A L i n k I D > 6 4 a 0 a c b d - 7 d 2 a - 4 f 0 0 - 8 7 1 c - 0 5 8 8 9 3 6 8 c d 5 6 < / D A L i n k I D >  
         < L i n k T y p e > 0 < / L i n k T y p e >  
         < P a r a m e t e r s / >  
         < I n c l u d e A l l I t e m s > f a l s e < / I n c l u d e A l l I t e m s >  
         < A c t i v e > t r u e < / A c t i v e >  
         < P r o t e c t e d L i n k > f a l s e < / P r o t e c t e d L i n k >  
         < N a m e > 2 8 1 0 0 - 2 0 1 6 . 1 2 . 3 1   G r o u p   C o n s o l i d a t i o n   8 3 1 0 . 5 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 8 3 1 0 . 5 < / A c c o u n t N u m b e r >  
         < R o u n d e d > f a l s e < / R o u n d e d >  
     < / T B L i n k >  
     < T B L i n k >  
         < V e r s i o n > 4 < / V e r s i o n >  
         < C o l u m n F i l t e r s / >  
         < D A L i n k I D > 0 f 6 2 7 c 5 9 - 3 3 6 3 - 4 5 6 e - b 3 5 e - a 3 a c 1 1 5 6 f 2 c b < / D A L i n k I D >  
         < L i n k T y p e > 0 < / L i n k T y p e >  
         < P a r a m e t e r s / >  
         < I n c l u d e A l l I t e m s > f a l s e < / I n c l u d e A l l I t e m s >  
         < A c t i v e > t r u e < / A c t i v e >  
         < P r o t e c t e d L i n k > f a l s e < / P r o t e c t e d L i n k >  
         < N a m e > 2 8 1 0 0 - 2 0 1 6 . 1 2 . 3 1   G r o u p   C o n s o l i d a t i o n   8 4 1 0 . 1 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 - 2 4 4 1 4 7 8 6 . 4 7 0 0 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 8 4 1 0 . 1 < / A c c o u n t N u m b e r >  
         < R o u n d e d > f a l s e < / R o u n d e d >  
     < / T B L i n k >  
     < T B L i n k >  
         < V e r s i o n > 4 < / V e r s i o n >  
         < C o l u m n F i l t e r s / >  
         < D A L i n k I D > b b c a 7 7 2 3 - 4 b 0 5 - 4 2 7 1 - b 8 5 4 - 5 7 b 0 9 4 f d 3 c 1 9 < / D A L i n k I D >  
         < L i n k T y p e > 0 < / L i n k T y p e >  
         < P a r a m e t e r s / >  
         < I n c l u d e A l l I t e m s > f a l s e < / I n c l u d e A l l I t e m s >  
         < A c t i v e > t r u e < / A c t i v e >  
         < P r o t e c t e d L i n k > f a l s e < / P r o t e c t e d L i n k >  
         < N a m e > 2 8 1 0 0 - 2 0 1 6 . 1 2 . 3 1   G r o u p   C o n s o l i d a t i o n   8 4 1 0 . 2 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 8 9 6 7 8 8 9 . 0 4 0 0 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 8 4 1 0 . 2 < / A c c o u n t N u m b e r >  
         < R o u n d e d > f a l s e < / R o u n d e d >  
     < / T B L i n k >  
     < T B L i n k >  
         < V e r s i o n > 4 < / V e r s i o n >  
         < C o l u m n F i l t e r s / >  
         < D A L i n k I D > 4 5 4 e 0 5 3 9 - a e f 2 - 4 1 1 e - 9 c 0 1 - d a 1 4 9 4 0 9 2 e 1 5 < / D A L i n k I D >  
         < L i n k T y p e > 0 < / L i n k T y p e >  
         < P a r a m e t e r s / >  
         < I n c l u d e A l l I t e m s > f a l s e < / I n c l u d e A l l I t e m s >  
         < A c t i v e > t r u e < / A c t i v e >  
         < P r o t e c t e d L i n k > f a l s e < / P r o t e c t e d L i n k >  
         < N a m e > 2 8 1 0 0 - 2 0 1 6 . 1 2 . 3 1   G r o u p   C o n s o l i d a t i o n   8 4 1 0 . 1 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 - 9 4 8 4 8 5 . 5 7 0 0 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 8 4 1 0 . 1 < / A c c o u n t N u m b e r >  
         < R o u n d e d > f a l s e < / R o u n d e d >  
     < / T B L i n k >  
     < T B L i n k >  
         < V e r s i o n > 4 < / V e r s i o n >  
         < C o l u m n F i l t e r s / >  
         < D A L i n k I D > f 8 7 4 e 1 7 0 - 9 9 a a - 4 2 1 3 - b 2 3 3 - c b e 3 a 9 d 3 0 a e 8 < / D A L i n k I D >  
         < L i n k T y p e > 0 < / L i n k T y p e >  
         < P a r a m e t e r s / >  
         < I n c l u d e A l l I t e m s > f a l s e < / I n c l u d e A l l I t e m s >  
         < A c t i v e > t r u e < / A c t i v e >  
         < P r o t e c t e d L i n k > f a l s e < / P r o t e c t e d L i n k >  
         < N a m e > 2 8 1 0 0 - 2 0 1 6 . 1 2 . 3 1   G r o u p   C o n s o l i d a t i o n   8 4 1 0 . 2 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 1 2 2 6 5 0 3 . 5 9 0 0 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 8 4 1 0 . 2 < / A c c o u n t N u m b e r >  
         < R o u n d e d > f a l s e < / R o u n d e d >  
     < / T B L i n k >  
     < T B L i n k >  
         < V e r s i o n > 4 < / V e r s i o n >  
         < C o l u m n F i l t e r s / >  
         < D A L i n k I D > 6 7 8 7 d 5 8 4 - 8 6 3 c - 4 d a 2 - a 5 c c - 5 5 e 2 7 c e b 7 8 3 d < / D A L i n k I D >  
         < L i n k T y p e > 0 < / L i n k T y p e >  
         < P a r a m e t e r s / >  
         < I n c l u d e A l l I t e m s > f a l s e < / I n c l u d e A l l I t e m s >  
         < A c t i v e > t r u e < / A c t i v e >  
         < P r o t e c t e d L i n k > f a l s e < / P r o t e c t e d L i n k >  
         < N a m e > 2 8 1 0 0 - 2 0 1 6 . 1 2 . 3 1   G r o u p   C o n s o l i d a t i o n   8 4 1 0 . 1 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 - 1 9 0 7 2 9 1 . 8 1 0 0 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 8 4 1 0 . 1 < / A c c o u n t N u m b e r >  
         < R o u n d e d > f a l s e < / R o u n d e d >  
     < / T B L i n k >  
     < T B L i n k >  
         < V e r s i o n > 4 < / V e r s i o n >  
         < C o l u m n F i l t e r s / >  
         < D A L i n k I D > 4 a 2 6 a 1 7 0 - c d 8 d - 4 4 9 b - 9 8 3 5 - a 0 4 8 c d 8 e 7 9 e 8 < / D A L i n k I D >  
         < L i n k T y p e > 0 < / L i n k T y p e >  
         < P a r a m e t e r s / >  
         < I n c l u d e A l l I t e m s > f a l s e < / I n c l u d e A l l I t e m s >  
         < A c t i v e > t r u e < / A c t i v e >  
         < P r o t e c t e d L i n k > f a l s e < / P r o t e c t e d L i n k >  
         < N a m e > 2 8 1 0 0 - 2 0 1 6 . 1 2 . 3 1   G r o u p   C o n s o l i d a t i o n   8 4 1 0 . 2 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 5 6 6 9 . 1 9 0 0 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 8 4 1 0 . 2 < / A c c o u n t N u m b e r >  
         < R o u n d e d > f a l s e < / R o u n d e d >  
     < / T B L i n k >  
     < T B L i n k >  
         < V e r s i o n > 4 < / V e r s i o n >  
         < C o l u m n F i l t e r s / >  
         < D A L i n k I D > 1 7 9 9 7 3 c 3 - 1 8 a 7 - 4 7 d 2 - 9 1 5 9 - b c e b 6 8 3 9 b d 5 6 < / D A L i n k I D >  
         < L i n k T y p e > 0 < / L i n k T y p e >  
         < P a r a m e t e r s / >  
         < I n c l u d e A l l I t e m s > f a l s e < / I n c l u d e A l l I t e m s >  
         < A c t i v e > t r u e < / A c t i v e >  
         < P r o t e c t e d L i n k > f a l s e < / P r o t e c t e d L i n k >  
         < N a m e > 2 8 1 0 0 - 2 0 1 6 . 1 2 . 3 1   G r o u p   C o n s o l i d a t i o n   8 4 1 0 . 1 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 8 4 1 0 . 1 < / A c c o u n t N u m b e r >  
         < R o u n d e d > f a l s e < / R o u n d e d >  
     < / T B L i n k >  
     < T B L i n k >  
         < V e r s i o n > 4 < / V e r s i o n >  
         < C o l u m n F i l t e r s / >  
         < D A L i n k I D > c e 8 1 3 6 4 4 - 4 c 2 6 - 4 3 f c - b 0 9 0 - f e e c d 5 3 7 6 8 d d < / D A L i n k I D >  
         < L i n k T y p e > 0 < / L i n k T y p e >  
         < P a r a m e t e r s / >  
         < I n c l u d e A l l I t e m s > f a l s e < / I n c l u d e A l l I t e m s >  
         < A c t i v e > t r u e < / A c t i v e >  
         < P r o t e c t e d L i n k > f a l s e < / P r o t e c t e d L i n k >  
         < N a m e > 2 8 1 0 0 - 2 0 1 6 . 1 2 . 3 1   G r o u p   C o n s o l i d a t i o n   8 4 1 0 . 2 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 8 4 1 0 . 2 < / A c c o u n t N u m b e r >  
         < R o u n d e d > f a l s e < / R o u n d e d >  
     < / T B L i n k >  
     < T B L i n k >  
         < V e r s i o n > 4 < / V e r s i o n >  
         < C o l u m n F i l t e r s / >  
         < D A L i n k I D > 7 4 4 c 1 8 2 0 - c b 3 c - 4 c 5 8 - 8 7 a 1 - 0 4 d 3 d 1 b f e 5 1 f < / D A L i n k I D >  
         < L i n k T y p e > 0 < / L i n k T y p e >  
         < P a r a m e t e r s / >  
         < I n c l u d e A l l I t e m s > f a l s e < / I n c l u d e A l l I t e m s >  
         < A c t i v e > t r u e < / A c t i v e >  
         < P r o t e c t e d L i n k > f a l s e < / P r o t e c t e d L i n k >  
         < N a m e > 2 8 1 0 0 - 2 0 1 6 . 0 6 . 3 0   G r o u p   C o n s o l i d a t i o n - �V�Q�[SO  8 3 1 0 . 1 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 2 9 8 2 2 1 3 . 9 4 0 0 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 8 3 1 0 . 1 < / A c c o u n t N u m b e r >  
         < R o u n d e d > f a l s e < / R o u n d e d >  
     < / T B L i n k >  
     < T B L i n k >  
         < V e r s i o n > 4 < / V e r s i o n >  
         < C o l u m n F i l t e r s / >  
         < D A L i n k I D > d 1 0 0 b 0 c b - a 2 f a - 4 3 5 5 - b 2 c b - c 4 6 9 9 c b a 9 1 8 e < / D A L i n k I D >  
         < L i n k T y p e > 0 < / L i n k T y p e >  
         < P a r a m e t e r s / >  
         < I n c l u d e A l l I t e m s > f a l s e < / I n c l u d e A l l I t e m s >  
         < A c t i v e > t r u e < / A c t i v e >  
         < P r o t e c t e d L i n k > f a l s e < / P r o t e c t e d L i n k >  
         < N a m e > 2 8 1 0 0 - 2 0 1 6 . 0 6 . 3 0   G r o u p   C o n s o l i d a t i o n - �V�Q�[SO  8 3 1 0 . 2 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 1 1 0 6 2 7 0 5 6 . 5 4 0 0 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 8 3 1 0 . 2 < / A c c o u n t N u m b e r >  
         < R o u n d e d > f a l s e < / R o u n d e d >  
     < / T B L i n k >  
     < T B L i n k >  
         < V e r s i o n > 4 < / V e r s i o n >  
         < C o l u m n F i l t e r s / >  
         < D A L i n k I D > 2 c e c b f 7 0 - b 4 4 8 - 4 c e 5 - 9 e 7 d - 4 c 4 6 c d f 8 0 b a 9 < / D A L i n k I D >  
         < L i n k T y p e > 0 < / L i n k T y p e >  
         < P a r a m e t e r s / >  
         < I n c l u d e A l l I t e m s > f a l s e < / I n c l u d e A l l I t e m s >  
         < A c t i v e > t r u e < / A c t i v e >  
         < P r o t e c t e d L i n k > f a l s e < / P r o t e c t e d L i n k >  
         < N a m e > 2 8 1 0 0 - 2 0 1 6 . 0 6 . 3 0   G r o u p   C o n s o l i d a t i o n - �V�Q�[SO  8 3 1 0 . 3 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 3 2 8 7 1 6 8 7 . 9 0 0 0 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 8 3 1 0 . 3 < / A c c o u n t N u m b e r >  
         < R o u n d e d > f a l s e < / R o u n d e d >  
     < / T B L i n k >  
     < T B L i n k >  
         < V e r s i o n > 4 < / V e r s i o n >  
         < C o l u m n F i l t e r s / >  
         < D A L i n k I D > b 2 f b 6 6 3 a - a e b 7 - 4 c 7 6 - 9 0 8 1 - 8 2 2 6 0 2 a 0 6 7 9 c < / D A L i n k I D >  
         < L i n k T y p e > 0 < / L i n k T y p e >  
         < P a r a m e t e r s / >  
         < I n c l u d e A l l I t e m s > f a l s e < / I n c l u d e A l l I t e m s >  
         < A c t i v e > t r u e < / A c t i v e >  
         < P r o t e c t e d L i n k > f a l s e < / P r o t e c t e d L i n k >  
         < N a m e > 2 8 1 0 0 - 2 0 1 6 . 0 6 . 3 0   G r o u p   C o n s o l i d a t i o n - �V�Q�[SO  8 3 1 0 . 1 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 7 0 3 8 3 7 4 4 . 9 0 0 0 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 8 3 1 0 . 1 < / A c c o u n t N u m b e r >  
         < R o u n d e d > f a l s e < / R o u n d e d >  
     < / T B L i n k >  
     < T B L i n k >  
         < V e r s i o n > 4 < / V e r s i o n >  
         < C o l u m n F i l t e r s / >  
         < D A L i n k I D > 9 f 4 d e d 1 7 - 7 6 2 6 - 4 a 3 9 - a 2 3 0 - 0 7 b 7 e d 8 f d 9 e f < / D A L i n k I D >  
         < L i n k T y p e > 0 < / L i n k T y p e >  
         < P a r a m e t e r s / >  
         < I n c l u d e A l l I t e m s > f a l s e < / I n c l u d e A l l I t e m s >  
         < A c t i v e > t r u e < / A c t i v e >  
         < P r o t e c t e d L i n k > f a l s e < / P r o t e c t e d L i n k >  
         < N a m e > 2 8 1 0 0 - 2 0 1 6 . 0 6 . 3 0   G r o u p   C o n s o l i d a t i o n - �V�Q�[SO  8 3 1 0 . 2 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 2 2 2 9 5 6 0 6 . 9 5 0 0 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 8 3 1 0 . 2 < / A c c o u n t N u m b e r >  
         < R o u n d e d > f a l s e < / R o u n d e d >  
     < / T B L i n k >  
     < T B L i n k >  
         < V e r s i o n > 4 < / V e r s i o n >  
         < C o l u m n F i l t e r s / >  
         < D A L i n k I D > e a e e 3 1 4 b - 2 5 1 5 - 4 9 e 4 - b 2 9 4 - 2 e 0 2 3 f a a f 5 5 a < / D A L i n k I D >  
         < L i n k T y p e > 0 < / L i n k T y p e >  
         < P a r a m e t e r s / >  
         < I n c l u d e A l l I t e m s > f a l s e < / I n c l u d e A l l I t e m s >  
         < A c t i v e > t r u e < / A c t i v e >  
         < P r o t e c t e d L i n k > f a l s e < / P r o t e c t e d L i n k >  
         < N a m e > 2 8 1 0 0 - 2 0 1 6 . 0 6 . 3 0   G r o u p   C o n s o l i d a t i o n - �V�Q�[SO  8 3 1 0 . 3 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 - 1 5 7 8 4 4 . 4 9 0 0 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 8 3 1 0 . 3 < / A c c o u n t N u m b e r >  
         < R o u n d e d > f a l s e < / R o u n d e d >  
     < / T B L i n k >  
     < T B L i n k >  
         < V e r s i o n > 4 < / V e r s i o n >  
         < C o l u m n F i l t e r s / >  
         < D A L i n k I D > 0 9 d 8 2 8 9 1 - c f 9 a - 4 3 3 b - 8 3 c 4 - 5 2 0 7 f 6 0 d c 5 b 8 < / D A L i n k I D >  
         < L i n k T y p e > 0 < / L i n k T y p e >  
         < P a r a m e t e r s / >  
         < I n c l u d e A l l I t e m s > f a l s e < / I n c l u d e A l l I t e m s >  
         < A c t i v e > t r u e < / A c t i v e >  
         < P r o t e c t e d L i n k > f a l s e < / P r o t e c t e d L i n k >  
         < N a m e > 2 8 1 0 0 - 2 0 1 6 . 0 6 . 3 0   G r o u p   C o n s o l i d a t i o n - �V�Q�[SO  8 3 1 0 . 1 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 2 3 9 2 1 3 7 . 2 3 0 0 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 8 3 1 0 . 1 < / A c c o u n t N u m b e r >  
         < R o u n d e d > f a l s e < / R o u n d e d >  
     < / T B L i n k >  
     < T B L i n k >  
         < V e r s i o n > 4 < / V e r s i o n >  
         < C o l u m n F i l t e r s / >  
         < D A L i n k I D > 9 9 d 7 8 b 6 1 - 5 3 c 8 - 4 7 2 b - a 8 1 f - 7 7 6 e e 5 7 4 8 1 e b < / D A L i n k I D >  
         < L i n k T y p e > 0 < / L i n k T y p e >  
         < P a r a m e t e r s / >  
         < I n c l u d e A l l I t e m s > f a l s e < / I n c l u d e A l l I t e m s >  
         < A c t i v e > t r u e < / A c t i v e >  
         < P r o t e c t e d L i n k > f a l s e < / P r o t e c t e d L i n k >  
         < N a m e > 2 8 1 0 0 - 2 0 1 6 . 0 6 . 3 0   G r o u p   C o n s o l i d a t i o n - �V�Q�[SO  8 3 1 0 . 2 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 1 8 6 1 3 8 3 . 6 5 0 0 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 8 3 1 0 . 2 < / A c c o u n t N u m b e r >  
         < R o u n d e d > f a l s e < / R o u n d e d >  
     < / T B L i n k >  
     < T B L i n k >  
         < V e r s i o n > 4 < / V e r s i o n >  
         < C o l u m n F i l t e r s / >  
         < D A L i n k I D > e 4 3 4 f 6 7 9 - a 5 2 8 - 4 5 e e - 9 d 1 4 - b d 3 4 e e 7 6 4 a 0 e < / D A L i n k I D >  
         < L i n k T y p e > 0 < / L i n k T y p e >  
         < P a r a m e t e r s / >  
         < I n c l u d e A l l I t e m s > f a l s e < / I n c l u d e A l l I t e m s >  
         < A c t i v e > t r u e < / A c t i v e >  
         < P r o t e c t e d L i n k > f a l s e < / P r o t e c t e d L i n k >  
         < N a m e > 2 8 1 0 0 - 2 0 1 6 . 0 6 . 3 0   G r o u p   C o n s o l i d a t i o n - �V�Q�[SO  8 3 1 0 . 3 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 - 7 7 0 . 0 9 0 0 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 8 3 1 0 . 3 < / A c c o u n t N u m b e r >  
         < R o u n d e d > f a l s e < / R o u n d e d >  
     < / T B L i n k >  
     < T B L i n k >  
         < V e r s i o n > 4 < / V e r s i o n >  
         < C o l u m n F i l t e r s / >  
         < D A L i n k I D > c a 2 1 6 7 2 f - 5 f 2 0 - 4 b 5 a - a 7 f 9 - 1 9 a 1 e b b 2 a 3 b c < / D A L i n k I D >  
         < L i n k T y p e > 0 < / L i n k T y p e >  
         < P a r a m e t e r s / >  
         < I n c l u d e A l l I t e m s > f a l s e < / I n c l u d e A l l I t e m s >  
         < A c t i v e > t r u e < / A c t i v e >  
         < P r o t e c t e d L i n k > f a l s e < / P r o t e c t e d L i n k >  
         < N a m e > 2 8 1 0 0 - 2 0 1 6 . 0 6 . 3 0   G r o u p   C o n s o l i d a t i o n - �V�Q�[SO  8 3 1 0 . 1 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 8 3 1 0 . 1 < / A c c o u n t N u m b e r >  
         < R o u n d e d > f a l s e < / R o u n d e d >  
     < / T B L i n k >  
     < T B L i n k >  
         < V e r s i o n > 4 < / V e r s i o n >  
         < C o l u m n F i l t e r s / >  
         < D A L i n k I D > 7 f 7 c 5 9 c e - 4 6 5 8 - 4 1 9 5 - 8 a a f - a 0 d 4 a 3 2 f c 1 2 4 < / D A L i n k I D >  
         < L i n k T y p e > 0 < / L i n k T y p e >  
         < P a r a m e t e r s / >  
         < I n c l u d e A l l I t e m s > f a l s e < / I n c l u d e A l l I t e m s >  
         < A c t i v e > t r u e < / A c t i v e >  
         < P r o t e c t e d L i n k > f a l s e < / P r o t e c t e d L i n k >  
         < N a m e > 2 8 1 0 0 - 2 0 1 6 . 0 6 . 3 0   G r o u p   C o n s o l i d a t i o n - �V�Q�[SO  8 3 1 0 . 2 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 8 3 1 0 . 2 < / A c c o u n t N u m b e r >  
         < R o u n d e d > f a l s e < / R o u n d e d >  
     < / T B L i n k >  
     < T B L i n k >  
         < V e r s i o n > 4 < / V e r s i o n >  
         < C o l u m n F i l t e r s / >  
         < D A L i n k I D > e 7 7 3 3 6 a 8 - b 5 9 6 - 4 4 8 8 - 8 d 6 3 - f 3 0 d 4 9 e 9 8 7 a b < / D A L i n k I D >  
         < L i n k T y p e > 0 < / L i n k T y p e >  
         < P a r a m e t e r s / >  
         < I n c l u d e A l l I t e m s > f a l s e < / I n c l u d e A l l I t e m s >  
         < A c t i v e > t r u e < / A c t i v e >  
         < P r o t e c t e d L i n k > f a l s e < / P r o t e c t e d L i n k >  
         < N a m e > 2 8 1 0 0 - 2 0 1 6 . 0 6 . 3 0   G r o u p   C o n s o l i d a t i o n - �V�Q�[SO  8 3 1 0 . 3 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 8 3 1 0 . 3 < / A c c o u n t N u m b e r >  
         < R o u n d e d > f a l s e < / R o u n d e d >  
     < / T B L i n k >  
     < T B L i n k >  
         < V e r s i o n > 4 < / V e r s i o n >  
         < C o l u m n F i l t e r s / >  
         < D A L i n k I D > d 1 9 e 2 5 9 2 - f b 1 e - 4 7 0 0 - 8 0 5 8 - 0 2 1 c 8 1 5 1 7 8 6 6 < / D A L i n k I D >  
         < L i n k T y p e > 0 < / L i n k T y p e >  
         < P a r a m e t e r s / >  
         < I n c l u d e A l l I t e m s > f a l s e < / I n c l u d e A l l I t e m s >  
         < A c t i v e > t r u e < / A c t i v e >  
         < P r o t e c t e d L i n k > f a l s e < / P r o t e c t e d L i n k >  
         < N a m e > 2 8 1 0 0 - 2 0 1 6 . 0 6 . 3 0   G r o u p   C o n s o l i d a t i o n - �V�Q�[SO  8 3 1 0 . 5 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 6 0 0 1 1 3 6 . 6 4 0 0 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 8 3 1 0 . 5 < / A c c o u n t N u m b e r >  
         < R o u n d e d > f a l s e < / R o u n d e d >  
     < / T B L i n k >  
     < T B L i n k >  
         < V e r s i o n > 4 < / V e r s i o n >  
         < C o l u m n F i l t e r s / >  
         < D A L i n k I D > 0 5 5 3 9 8 8 b - d 8 3 8 - 4 b d 6 - b 0 f d - f d b 1 7 a c c 1 8 c 4 < / D A L i n k I D >  
         < L i n k T y p e > 0 < / L i n k T y p e >  
         < P a r a m e t e r s / >  
         < I n c l u d e A l l I t e m s > f a l s e < / I n c l u d e A l l I t e m s >  
         < A c t i v e > t r u e < / A c t i v e >  
         < P r o t e c t e d L i n k > f a l s e < / P r o t e c t e d L i n k >  
         < N a m e > 2 8 1 0 0 - 2 0 1 6 . 0 6 . 3 0   G r o u p   C o n s o l i d a t i o n - �V�Q�[SO  8 3 1 0 . 5 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 9 8 6 3 5 5 1 . 4 7 0 0 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 8 3 1 0 . 5 < / A c c o u n t N u m b e r >  
         < R o u n d e d > f a l s e < / R o u n d e d >  
     < / T B L i n k >  
     < T B L i n k >  
         < V e r s i o n > 4 < / V e r s i o n >  
         < C o l u m n F i l t e r s / >  
         < D A L i n k I D > b 3 e 1 6 0 7 4 - 0 8 a 7 - 4 8 d 3 - b f 4 0 - 0 2 1 5 c e c e c 2 0 6 < / D A L i n k I D >  
         < L i n k T y p e > 0 < / L i n k T y p e >  
         < P a r a m e t e r s / >  
         < I n c l u d e A l l I t e m s > f a l s e < / I n c l u d e A l l I t e m s >  
         < A c t i v e > t r u e < / A c t i v e >  
         < P r o t e c t e d L i n k > f a l s e < / P r o t e c t e d L i n k >  
         < N a m e > 2 8 1 0 0 - 2 0 1 6 . 0 6 . 3 0   G r o u p   C o n s o l i d a t i o n - �V�Q�[SO  8 3 1 0 . 5 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 5 3 0 3 0 3 . 8 8 0 0 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 8 3 1 0 . 5 < / A c c o u n t N u m b e r >  
         < R o u n d e d > f a l s e < / R o u n d e d >  
     < / T B L i n k >  
     < T B L i n k >  
         < V e r s i o n > 4 < / V e r s i o n >  
         < C o l u m n F i l t e r s / >  
         < D A L i n k I D > 5 0 d d e 2 2 7 - 4 0 9 7 - 4 3 c d - 8 3 e 6 - 8 c 0 b 9 f 5 a 2 6 a 1 < / D A L i n k I D >  
         < L i n k T y p e > 0 < / L i n k T y p e >  
         < P a r a m e t e r s / >  
         < I n c l u d e A l l I t e m s > f a l s e < / I n c l u d e A l l I t e m s >  
         < A c t i v e > t r u e < / A c t i v e >  
         < P r o t e c t e d L i n k > f a l s e < / P r o t e c t e d L i n k >  
         < N a m e > 2 8 1 0 0 - 2 0 1 6 . 0 6 . 3 0   G r o u p   C o n s o l i d a t i o n - �V�Q�[SO  8 3 1 0 . 5 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 8 3 1 0 . 5 < / A c c o u n t N u m b e r >  
         < R o u n d e d > f a l s e < / R o u n d e d >  
     < / T B L i n k >  
     < T B L i n k >  
         < V e r s i o n > 4 < / V e r s i o n >  
         < C o l u m n F i l t e r s / >  
         < D A L i n k I D > a 9 1 6 7 4 2 e - b a 8 c - 4 1 7 e - b e f b - 5 0 8 7 6 6 0 c 6 9 b 1 < / D A L i n k I D >  
         < L i n k T y p e > 0 < / L i n k T y p e >  
         < P a r a m e t e r s / >  
         < I n c l u d e A l l I t e m s > f a l s e < / I n c l u d e A l l I t e m s >  
         < A c t i v e > t r u e < / A c t i v e >  
         < P r o t e c t e d L i n k > f a l s e < / P r o t e c t e d L i n k >  
         < N a m e > 2 8 1 0 0 - 2 0 1 6 . 0 6 . 3 0   G r o u p   C o n s o l i d a t i o n - �V�Q�[SO  8 4 1 0 . 1 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 - 1 1 9 6 7 4 1 8 . 1 4 0 0 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 8 4 1 0 . 1 < / A c c o u n t N u m b e r >  
         < R o u n d e d > f a l s e < / R o u n d e d >  
     < / T B L i n k >  
     < T B L i n k >  
         < V e r s i o n > 4 < / V e r s i o n >  
         < C o l u m n F i l t e r s / >  
         < D A L i n k I D > d 1 2 1 5 2 d 2 - a 0 5 f - 4 2 2 7 - 8 f 3 8 - d 9 b e 3 d 3 4 4 4 7 2 < / D A L i n k I D >  
         < L i n k T y p e > 0 < / L i n k T y p e >  
         < P a r a m e t e r s / >  
         < I n c l u d e A l l I t e m s > f a l s e < / I n c l u d e A l l I t e m s >  
         < A c t i v e > t r u e < / A c t i v e >  
         < P r o t e c t e d L i n k > f a l s e < / P r o t e c t e d L i n k >  
         < N a m e > 2 8 1 0 0 - 2 0 1 6 . 0 6 . 3 0   G r o u p   C o n s o l i d a t i o n - �V�Q�[SO  8 4 1 0 . 2 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 2 3 1 2 5 3 . 3 1 0 0 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 8 4 1 0 . 2 < / A c c o u n t N u m b e r >  
         < R o u n d e d > f a l s e < / R o u n d e d >  
     < / T B L i n k >  
     < T B L i n k >  
         < V e r s i o n > 4 < / V e r s i o n >  
         < C o l u m n F i l t e r s / >  
         < D A L i n k I D > 0 8 d 7 3 e a d - e d b 0 - 4 e 1 e - a 4 0 9 - f 6 b 3 e b 0 f 2 2 a 7 < / D A L i n k I D >  
         < L i n k T y p e > 0 < / L i n k T y p e >  
         < P a r a m e t e r s / >  
         < I n c l u d e A l l I t e m s > f a l s e < / I n c l u d e A l l I t e m s >  
         < A c t i v e > t r u e < / A c t i v e >  
         < P r o t e c t e d L i n k > f a l s e < / P r o t e c t e d L i n k >  
         < N a m e > 2 8 1 0 0 - 2 0 1 6 . 0 6 . 3 0   G r o u p   C o n s o l i d a t i o n - �V�Q�[SO  8 4 1 0 . 1 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 - 6 6 0 1 5 1 . 6 1 0 0 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 8 4 1 0 . 1 < / A c c o u n t N u m b e r >  
         < R o u n d e d > f a l s e < / R o u n d e d >  
     < / T B L i n k >  
     < T B L i n k >  
         < V e r s i o n > 4 < / V e r s i o n >  
         < C o l u m n F i l t e r s / >  
         < D A L i n k I D > 6 8 7 5 d 1 b 0 - 1 1 8 f - 4 f 6 8 - 9 d 7 2 - 8 0 c 8 8 7 3 5 b 7 6 6 < / D A L i n k I D >  
         < L i n k T y p e > 0 < / L i n k T y p e >  
         < P a r a m e t e r s / >  
         < I n c l u d e A l l I t e m s > f a l s e < / I n c l u d e A l l I t e m s >  
         < A c t i v e > t r u e < / A c t i v e >  
         < P r o t e c t e d L i n k > f a l s e < / P r o t e c t e d L i n k >  
         < N a m e > 2 8 1 0 0 - 2 0 1 6 . 0 6 . 3 0   G r o u p   C o n s o l i d a t i o n - �V�Q�[SO  8 4 1 0 . 2 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 1 1 0 8 4 7 . 5 3 0 0 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 8 4 1 0 . 2 < / A c c o u n t N u m b e r >  
         < R o u n d e d > f a l s e < / R o u n d e d >  
     < / T B L i n k >  
     < T B L i n k >  
         < V e r s i o n > 4 < / V e r s i o n >  
         < C o l u m n F i l t e r s / >  
         < D A L i n k I D > b e a 7 5 c 8 8 - 9 3 4 7 - 4 d 3 1 - a 0 a b - 0 8 2 4 0 8 0 9 4 3 8 a < / D A L i n k I D >  
         < L i n k T y p e > 0 < / L i n k T y p e >  
         < P a r a m e t e r s / >  
         < I n c l u d e A l l I t e m s > f a l s e < / I n c l u d e A l l I t e m s >  
         < A c t i v e > t r u e < / A c t i v e >  
         < P r o t e c t e d L i n k > f a l s e < / P r o t e c t e d L i n k >  
         < N a m e > 2 8 1 0 0 - 2 0 1 6 . 0 6 . 3 0   G r o u p   C o n s o l i d a t i o n - �V�Q�[SO  8 4 1 0 . 1 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 - 4 0 8 9 2 4 . 1 7 0 0 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 8 4 1 0 . 1 < / A c c o u n t N u m b e r >  
         < R o u n d e d > f a l s e < / R o u n d e d >  
     < / T B L i n k >  
     < T B L i n k >  
         < V e r s i o n > 4 < / V e r s i o n >  
         < C o l u m n F i l t e r s / >  
         < D A L i n k I D > 2 b c d e 4 e 9 - 5 b 2 2 - 4 6 7 e - a 0 f f - 7 b c 8 c b 3 4 2 7 6 8 < / D A L i n k I D >  
         < L i n k T y p e > 0 < / L i n k T y p e >  
         < P a r a m e t e r s / >  
         < I n c l u d e A l l I t e m s > f a l s e < / I n c l u d e A l l I t e m s >  
         < A c t i v e > t r u e < / A c t i v e >  
         < P r o t e c t e d L i n k > f a l s e < / P r o t e c t e d L i n k >  
         < N a m e > 2 8 1 0 0 - 2 0 1 6 . 0 6 . 3 0   G r o u p   C o n s o l i d a t i o n - �V�Q�[SO  8 4 1 0 . 2 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 0 . 0 0 0 0 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 8 4 1 0 . 2 < / A c c o u n t N u m b e r >  
         < R o u n d e d > f a l s e < / R o u n d e d >  
     < / T B L i n k >  
     < T B L i n k >  
         < V e r s i o n > 4 < / V e r s i o n >  
         < C o l u m n F i l t e r s / >  
         < D A L i n k I D > 8 2 6 2 b 4 2 c - 2 6 5 3 - 4 3 c d - 9 c 4 c - c b 7 b a 0 f d 4 8 d 2 < / D A L i n k I D >  
         < L i n k T y p e > 0 < / L i n k T y p e >  
         < P a r a m e t e r s / >  
         < I n c l u d e A l l I t e m s > f a l s e < / I n c l u d e A l l I t e m s >  
         < A c t i v e > t r u e < / A c t i v e >  
         < P r o t e c t e d L i n k > f a l s e < / P r o t e c t e d L i n k >  
         < N a m e > 2 8 1 0 0 - 2 0 1 6 . 0 6 . 3 0   G r o u p   C o n s o l i d a t i o n - �V�Q�[SO  8 4 1 0 . 1 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 8 4 1 0 . 1 < / A c c o u n t N u m b e r >  
         < R o u n d e d > f a l s e < / R o u n d e d >  
     < / T B L i n k >  
     < T B L i n k >  
         < V e r s i o n > 4 < / V e r s i o n >  
         < C o l u m n F i l t e r s / >  
         < D A L i n k I D > c 5 c f 1 b d c - c 8 1 0 - 4 9 3 4 - a f 1 a - 8 f 7 2 4 8 0 3 5 f b a < / D A L i n k I D >  
         < L i n k T y p e > 0 < / L i n k T y p e >  
         < P a r a m e t e r s / >  
         < I n c l u d e A l l I t e m s > f a l s e < / I n c l u d e A l l I t e m s >  
         < A c t i v e > t r u e < / A c t i v e >  
         < P r o t e c t e d L i n k > f a l s e < / P r o t e c t e d L i n k >  
         < N a m e > 2 8 1 0 0 - 2 0 1 6 . 0 6 . 3 0   G r o u p   C o n s o l i d a t i o n - �V�Q�[SO  8 4 1 0 . 2 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 8 4 1 0 . 2 < / A c c o u n t N u m b e r >  
         < R o u n d e d > f a l s e < / R o u n d e d >  
     < / T B L i n k >  
     < T B L i n k >  
         < V e r s i o n > 4 < / V e r s i o n >  
         < C o l u m n F i l t e r s / >  
         < D A L i n k I D > 7 e 2 2 2 9 b c - d 5 a 7 - 4 0 3 2 - b a 9 5 - 1 b 3 2 9 e b 6 3 c d f < / D A L i n k I D >  
         < L i n k T y p e > 0 < / L i n k T y p e >  
         < P a r a m e t e r s / >  
         < I n c l u d e A l l I t e m s > f a l s e < / I n c l u d e A l l I t e m s >  
         < A c t i v e > t r u e < / A c t i v e >  
         < P r o t e c t e d L i n k > f a l s e < / P r o t e c t e d L i n k >  
         < N a m e > 2 8 1 0 0 - 2 0 1 6 . 1 2 . 3 1   G r o u p   C o n s o l i d a t i o n   8 1 1 0 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 - 1 9 5 4 0 0 0 7 9 4 . 2 5 0 0 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 8 1 1 0 < / A c c o u n t N u m b e r >  
         < R o u n d e d > f a l s e < / R o u n d e d >  
     < / T B L i n k >  
     < T B L i n k >  
         < V e r s i o n > 4 < / V e r s i o n >  
         < C o l u m n F i l t e r s / >  
         < D A L i n k I D > 8 7 8 b f 2 2 e - b d 0 a - 4 5 8 b - 8 4 4 a - 7 7 1 5 a b 6 a 6 6 a 6 < / D A L i n k I D >  
         < L i n k T y p e > 0 < / L i n k T y p e >  
         < P a r a m e t e r s / >  
         < I n c l u d e A l l I t e m s > f a l s e < / I n c l u d e A l l I t e m s >  
         < A c t i v e > t r u e < / A c t i v e >  
         < P r o t e c t e d L i n k > f a l s e < / P r o t e c t e d L i n k >  
         < N a m e > 2 8 1 0 0 - 2 0 1 6 . 1 2 . 3 1   G r o u p   C o n s o l i d a t i o n   8 1 1 0 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 - 2 8 3 5 5 0 9 1 1 0 . 9 1 0 0 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 8 1 1 0 < / A c c o u n t N u m b e r >  
         < R o u n d e d > f a l s e < / R o u n d e d >  
     < / T B L i n k >  
     < T B L i n k >  
         < V e r s i o n > 4 < / V e r s i o n >  
         < C o l u m n F i l t e r s / >  
         < D A L i n k I D > 1 d b 5 3 e c 4 - e 9 6 2 - 4 6 d a - a 5 a d - a 9 1 6 f 9 e 9 e 1 4 c < / D A L i n k I D >  
         < L i n k T y p e > 0 < / L i n k T y p e >  
         < P a r a m e t e r s / >  
         < I n c l u d e A l l I t e m s > f a l s e < / I n c l u d e A l l I t e m s >  
         < A c t i v e > t r u e < / A c t i v e >  
         < P r o t e c t e d L i n k > f a l s e < / P r o t e c t e d L i n k >  
         < N a m e > 2 8 1 0 0 - 2 0 1 6 . 1 2 . 3 1   G r o u p   C o n s o l i d a t i o n   8 1 1 0 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 - 5 7 4 9 6 2 1 9 . 3 4 0 0 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 8 1 1 0 < / A c c o u n t N u m b e r >  
         < R o u n d e d > f a l s e < / R o u n d e d >  
     < / T B L i n k >  
     < T B L i n k >  
         < V e r s i o n > 4 < / V e r s i o n >  
         < C o l u m n F i l t e r s / >  
         < D A L i n k I D > f 8 9 4 c 1 c 1 - 7 9 d e - 4 1 a 2 - 8 5 f 8 - b a 1 e 5 c e 5 e f e e < / D A L i n k I D >  
         < L i n k T y p e > 0 < / L i n k T y p e >  
         < P a r a m e t e r s / >  
         < I n c l u d e A l l I t e m s > f a l s e < / I n c l u d e A l l I t e m s >  
         < A c t i v e > t r u e < / A c t i v e >  
         < P r o t e c t e d L i n k > f a l s e < / P r o t e c t e d L i n k >  
         < N a m e > 2 8 1 0 0 - 2 0 1 6 . 1 2 . 3 1   G r o u p   C o n s o l i d a t i o n   8 1 1 0   E J E < / N a m e >  
         < E n t i t y E n u m > 1 2 < / E n t i t y E n u m >  
         < I t e m O r d e r L i s t / >  
         < S e l e c t e d I t e m L i s t / >  
         < S e l e c t e d C o l u m n L i s t / >  
         < H a s V a l u e > f a l s e < / H a s V a l u e >  
         < T B C h a r t I D > 2 4 9 5 8 4 8 5 9 1 9 0 0 0 7 3 2 2 8 < / T B C h a r t I D >  
         < C o n s o l i d a t e d C o m p a n y I D   x s i : n i l = " t r u e " / >  
         < T B D o c u m e n t I D > 2 4 9 5 8 4 8 5 9 1 9 0 0 0 7 3 2 2 6 < / T B D o c u m e n t I D >  
         < N u m e r i c V a l u e > 5 4 6 1 2 0 6 8 8 . 3 5 0 0 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 8 1 1 0 < / A c c o u n t N u m b e r >  
         < R o u n d e d > f a l s e < / R o u n d e d >  
     < / T B L i n k >  
     < T B L i n k >  
         < V e r s i o n > 4 < / V e r s i o n >  
         < C o l u m n F i l t e r s / >  
         < D A L i n k I D > f 3 9 9 d 2 3 f - 2 9 a a - 4 0 e c - 9 3 b b - d f 1 2 0 7 5 6 7 9 d 9 < / D A L i n k I D >  
         < L i n k T y p e > 0 < / L i n k T y p e >  
         < P a r a m e t e r s / >  
         < I n c l u d e A l l I t e m s > f a l s e < / I n c l u d e A l l I t e m s >  
         < A c t i v e > t r u e < / A c t i v e >  
         < P r o t e c t e d L i n k > f a l s e < / P r o t e c t e d L i n k >  
         < N a m e > 2 8 1 0 0 - 2 0 1 6 . 1 2 . 3 1   G r o u p   C o n s o l i d a t i o n   8 2 1 0 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 1 2 5 8 2 5 5 7 8 9 . 7 6 0 0 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 8 2 1 0 < / A c c o u n t N u m b e r >  
         < R o u n d e d > f a l s e < / R o u n d e d >  
     < / T B L i n k >  
     < T B L i n k >  
         < V e r s i o n > 4 < / V e r s i o n >  
         < C o l u m n F i l t e r s / >  
         < D A L i n k I D > 3 c 0 1 4 4 e 5 - 1 9 3 7 - 4 f 6 f - a 7 d 4 - d 6 c 3 2 e 2 6 7 8 e 3 < / D A L i n k I D >  
         < L i n k T y p e > 0 < / L i n k T y p e >  
         < P a r a m e t e r s / >  
         < I n c l u d e A l l I t e m s > f a l s e < / I n c l u d e A l l I t e m s >  
         < A c t i v e > t r u e < / A c t i v e >  
         < P r o t e c t e d L i n k > f a l s e < / P r o t e c t e d L i n k >  
         < N a m e > 2 8 1 0 0 - 2 0 1 6 . 1 2 . 3 1   G r o u p   C o n s o l i d a t i o n   8 2 1 0 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 2 4 0 2 2 9 1 9 1 5 . 6 3 0 0 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 8 2 1 0 < / A c c o u n t N u m b e r >  
         < R o u n d e d > f a l s e < / R o u n d e d >  
     < / T B L i n k >  
     < T B L i n k >  
         < V e r s i o n > 4 < / V e r s i o n >  
         < C o l u m n F i l t e r s / >  
         < D A L i n k I D > d 5 5 2 6 8 6 1 - e 4 5 6 - 4 6 2 3 - 8 f 3 b - 8 0 4 5 f 7 1 a 2 8 3 7 < / D A L i n k I D >  
         < L i n k T y p e > 0 < / L i n k T y p e >  
         < P a r a m e t e r s / >  
         < I n c l u d e A l l I t e m s > f a l s e < / I n c l u d e A l l I t e m s >  
         < A c t i v e > t r u e < / A c t i v e >  
         < P r o t e c t e d L i n k > f a l s e < / P r o t e c t e d L i n k >  
         < N a m e > 2 8 1 0 0 - 2 0 1 6 . 1 2 . 3 1   G r o u p   C o n s o l i d a t i o n   8 2 1 0 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 4 5 0 7 3 3 5 4 . 4 9 0 0 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 8 2 1 0 < / A c c o u n t N u m b e r >  
         < R o u n d e d > f a l s e < / R o u n d e d >  
     < / T B L i n k >  
     < T B L i n k >  
         < V e r s i o n > 4 < / V e r s i o n >  
         < C o l u m n F i l t e r s / >  
         < D A L i n k I D > 4 9 5 3 4 3 d 2 - 9 5 6 d - 4 b 7 d - 9 d a 3 - 6 6 d e c 4 8 d e 9 7 4 < / D A L i n k I D >  
         < L i n k T y p e > 0 < / L i n k T y p e >  
         < P a r a m e t e r s / >  
         < I n c l u d e A l l I t e m s > f a l s e < / I n c l u d e A l l I t e m s >  
         < A c t i v e > t r u e < / A c t i v e >  
         < P r o t e c t e d L i n k > f a l s e < / P r o t e c t e d L i n k >  
         < N a m e > 2 8 1 0 0 - 2 0 1 6 . 1 2 . 3 1   G r o u p   C o n s o l i d a t i o n   8 2 1 0   E J E < / N a m e >  
         < E n t i t y E n u m > 1 2 < / E n t i t y E n u m >  
         < I t e m O r d e r L i s t / >  
         < S e l e c t e d I t e m L i s t / >  
         < S e l e c t e d C o l u m n L i s t / >  
         < H a s V a l u e > f a l s e < / H a s V a l u e >  
         < T B C h a r t I D > 2 4 9 5 8 4 8 5 9 1 9 0 0 0 7 3 2 2 8 < / T B C h a r t I D >  
         < C o n s o l i d a t e d C o m p a n y I D   x s i : n i l = " t r u e " / >  
         < T B D o c u m e n t I D > 2 4 9 5 8 4 8 5 9 1 9 0 0 0 7 3 2 2 6 < / T B D o c u m e n t I D >  
         < N u m e r i c V a l u e > - 5 4 6 1 2 0 6 8 8 . 3 5 0 0 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 8 2 1 0 < / A c c o u n t N u m b e r >  
         < R o u n d e d > f a l s e < / R o u n d e d >  
     < / T B L i n k >  
     < T B L i n k >  
         < V e r s i o n > 4 < / V e r s i o n >  
         < C o l u m n F i l t e r s / >  
         < D A L i n k I D > 5 a 2 8 5 b 3 1 - d c 2 4 - 4 d d e - 8 d 3 6 - 0 e 0 6 a 2 d 8 d 9 a 0 < / D A L i n k I D >  
         < L i n k T y p e > 0 < / L i n k T y p e >  
         < P a r a m e t e r s / >  
         < I n c l u d e A l l I t e m s > f a l s e < / I n c l u d e A l l I t e m s >  
         < A c t i v e > t r u e < / A c t i v e >  
         < P r o t e c t e d L i n k > f a l s e < / P r o t e c t e d L i n k >  
         < N a m e > 2 8 1 0 0 - 2 0 1 6 . 0 6 . 3 0   G r o u p   C o n s o l i d a t i o n - �V�Q�[SO  8 1 1 0 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 - 9 8 5 0 1 4 7 1 0 . 4 5 0 0 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 8 1 1 0 < / A c c o u n t N u m b e r >  
         < R o u n d e d > f a l s e < / R o u n d e d >  
     < / T B L i n k >  
     < T B L i n k >  
         < V e r s i o n > 4 < / V e r s i o n >  
         < C o l u m n F i l t e r s / >  
         < D A L i n k I D > e e 1 2 c 5 8 c - e 0 f f - 4 b 3 3 - 9 2 4 1 - 9 6 b a c d d 8 2 a 9 a < / D A L i n k I D >  
         < L i n k T y p e > 0 < / L i n k T y p e >  
         < P a r a m e t e r s / >  
         < I n c l u d e A l l I t e m s > f a l s e < / I n c l u d e A l l I t e m s >  
         < A c t i v e > t r u e < / A c t i v e >  
         < P r o t e c t e d L i n k > f a l s e < / P r o t e c t e d L i n k >  
         < N a m e > 2 8 1 0 0 - 2 0 1 6 . 0 6 . 3 0   G r o u p   C o n s o l i d a t i o n - �V�Q�[SO  8 1 1 0 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 - 1 3 2 3 2 5 7 0 5 3 . 4 3 0 0 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 8 1 1 0 < / A c c o u n t N u m b e r >  
         < R o u n d e d > f a l s e < / R o u n d e d >  
     < / T B L i n k >  
     < T B L i n k >  
         < V e r s i o n > 4 < / V e r s i o n >  
         < C o l u m n F i l t e r s / >  
         < D A L i n k I D > 3 b 1 7 b 5 e 1 - a 0 4 7 - 4 4 5 3 - 8 a f b - c d 5 1 d a 7 a 3 0 8 c < / D A L i n k I D >  
         < L i n k T y p e > 0 < / L i n k T y p e >  
         < P a r a m e t e r s / >  
         < I n c l u d e A l l I t e m s > f a l s e < / I n c l u d e A l l I t e m s >  
         < A c t i v e > t r u e < / A c t i v e >  
         < P r o t e c t e d L i n k > f a l s e < / P r o t e c t e d L i n k >  
         < N a m e > 2 8 1 0 0 - 2 0 1 6 . 0 6 . 3 0   G r o u p   C o n s o l i d a t i o n - �V�Q�[SO  8 1 1 0 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 - 1 8 0 2 6 6 3 0 . 1 5 0 0 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 8 1 1 0 < / A c c o u n t N u m b e r >  
         < R o u n d e d > f a l s e < / R o u n d e d >  
     < / T B L i n k >  
     < T B L i n k >  
         < V e r s i o n > 4 < / V e r s i o n >  
         < C o l u m n F i l t e r s / >  
         < D A L i n k I D > 8 0 3 8 b 7 d a - 0 1 d 7 - 4 9 5 b - 9 9 0 3 - 2 b b f 5 0 a b f e a 6 < / D A L i n k I D >  
         < L i n k T y p e > 0 < / L i n k T y p e >  
         < P a r a m e t e r s / >  
         < I n c l u d e A l l I t e m s > f a l s e < / I n c l u d e A l l I t e m s >  
         < A c t i v e > t r u e < / A c t i v e >  
         < P r o t e c t e d L i n k > f a l s e < / P r o t e c t e d L i n k >  
         < N a m e > 2 8 1 0 0 - 2 0 1 6 . 0 6 . 3 0   G r o u p   C o n s o l i d a t i o n - �V�Q�[SO  8 1 1 0   E J E < / N a m e >  
         < E n t i t y E n u m > 1 2 < / E n t i t y E n u m >  
         < I t e m O r d e r L i s t / >  
         < S e l e c t e d I t e m L i s t / >  
         < S e l e c t e d C o l u m n L i s t / >  
         < H a s V a l u e > f a l s e < / H a s V a l u e >  
         < T B C h a r t I D > 2 5 0 1 7 8 2 6 3 8 2 0 0 0 5 4 6 5 9 < / T B C h a r t I D >  
         < C o n s o l i d a t e d C o m p a n y I D   x s i : n i l = " t r u e " / >  
         < T B D o c u m e n t I D > 2 5 0 1 7 8 2 6 3 8 2 0 0 0 5 4 6 2 2 < / T B D o c u m e n t I D >  
         < N u m e r i c V a l u e > 2 7 2 6 8 4 6 0 4 . 2 6 0 0 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 8 1 1 0 < / A c c o u n t N u m b e r >  
         < R o u n d e d > f a l s e < / R o u n d e d >  
     < / T B L i n k >  
     < T B L i n k >  
         < V e r s i o n > 4 < / V e r s i o n >  
         < C o l u m n F i l t e r s / >  
         < D A L i n k I D > 3 8 d 9 0 3 c 1 - e 8 e 1 - 4 4 3 1 - 8 8 5 8 - e 5 d b 8 b d 8 f c f a < / D A L i n k I D >  
         < L i n k T y p e > 0 < / L i n k T y p e >  
         < P a r a m e t e r s / >  
         < I n c l u d e A l l I t e m s > f a l s e < / I n c l u d e A l l I t e m s >  
         < A c t i v e > t r u e < / A c t i v e >  
         < P r o t e c t e d L i n k > f a l s e < / P r o t e c t e d L i n k >  
         < N a m e > 2 8 1 0 0 - 2 0 1 6 . 0 6 . 3 0   G r o u p   C o n s o l i d a t i o n - �V�Q�[SO  8 2 1 0 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 6 0 2 5 4 6 4 7 0 . 7 6 0 0 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 8 2 1 0 < / A c c o u n t N u m b e r >  
         < R o u n d e d > f a l s e < / R o u n d e d >  
     < / T B L i n k >  
     < T B L i n k >  
         < V e r s i o n > 4 < / V e r s i o n >  
         < C o l u m n F i l t e r s / >  
         < D A L i n k I D > 3 7 3 f f 8 3 8 - 4 1 9 7 - 4 4 9 4 - a c 5 4 - f f d 5 1 4 6 8 3 b f d < / D A L i n k I D >  
         < L i n k T y p e > 0 < / L i n k T y p e >  
         < P a r a m e t e r s / >  
         < I n c l u d e A l l I t e m s > f a l s e < / I n c l u d e A l l I t e m s >  
         < A c t i v e > t r u e < / A c t i v e >  
         < P r o t e c t e d L i n k > f a l s e < / P r o t e c t e d L i n k >  
         < N a m e > 2 8 1 0 0 - 2 0 1 6 . 0 6 . 3 0   G r o u p   C o n s o l i d a t i o n - �V�Q�[SO  8 2 1 0 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 1 0 7 9 2 4 2 4 2 5 . 0 0 0 0 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 8 2 1 0 < / A c c o u n t N u m b e r >  
         < R o u n d e d > f a l s e < / R o u n d e d >  
     < / T B L i n k >  
     < T B L i n k >  
         < V e r s i o n > 4 < / V e r s i o n >  
         < C o l u m n F i l t e r s / >  
         < D A L i n k I D > d c 4 9 5 f b 9 - f a 9 7 - 4 9 2 2 - b a 0 9 - b 3 3 f c e a 5 9 2 6 d < / D A L i n k I D >  
         < L i n k T y p e > 0 < / L i n k T y p e >  
         < P a r a m e t e r s / >  
         < I n c l u d e A l l I t e m s > f a l s e < / I n c l u d e A l l I t e m s >  
         < A c t i v e > t r u e < / A c t i v e >  
         < P r o t e c t e d L i n k > f a l s e < / P r o t e c t e d L i n k >  
         < N a m e > 2 8 1 0 0 - 2 0 1 6 . 0 6 . 3 0   G r o u p   C o n s o l i d a t i o n - �V�Q�[SO  8 2 1 0 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 1 5 8 4 4 1 4 9 . 7 9 0 0 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 8 2 1 0 < / A c c o u n t N u m b e r >  
         < R o u n d e d > f a l s e < / R o u n d e d >  
     < / T B L i n k >  
     < T B L i n k >  
         < V e r s i o n > 4 < / V e r s i o n >  
         < C o l u m n F i l t e r s / >  
         < D A L i n k I D > f 2 8 8 1 0 4 b - 1 1 b 3 - 4 f 1 8 - a f 6 1 - 8 8 4 4 e 9 4 2 b d 7 7 < / D A L i n k I D >  
         < L i n k T y p e > 0 < / L i n k T y p e >  
         < P a r a m e t e r s / >  
         < I n c l u d e A l l I t e m s > f a l s e < / I n c l u d e A l l I t e m s >  
         < A c t i v e > t r u e < / A c t i v e >  
         < P r o t e c t e d L i n k > f a l s e < / P r o t e c t e d L i n k >  
         < N a m e > 2 8 1 0 0 - 2 0 1 6 . 0 6 . 3 0   G r o u p   C o n s o l i d a t i o n - �V�Q�[SO  8 2 1 0   E J E < / N a m e >  
         < E n t i t y E n u m > 1 2 < / E n t i t y E n u m >  
         < I t e m O r d e r L i s t / >  
         < S e l e c t e d I t e m L i s t / >  
         < S e l e c t e d C o l u m n L i s t / >  
         < H a s V a l u e > f a l s e < / H a s V a l u e >  
         < T B C h a r t I D > 2 5 0 1 7 8 2 6 3 8 2 0 0 0 5 4 6 5 9 < / T B C h a r t I D >  
         < C o n s o l i d a t e d C o m p a n y I D   x s i : n i l = " t r u e " / >  
         < T B D o c u m e n t I D > 2 5 0 1 7 8 2 6 3 8 2 0 0 0 5 4 6 2 2 < / T B D o c u m e n t I D >  
         < N u m e r i c V a l u e > - 2 7 2 6 8 4 6 0 4 . 2 6 0 0 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 8 2 1 0 < / A c c o u n t N u m b e r >  
         < R o u n d e d > f a l s e < / R o u n d e d >  
     < / T B L i n k >  
     < T B L i n k >  
         < V e r s i o n > 4 < / V e r s i o n >  
         < C o l u m n F i l t e r s / >  
         < D A L i n k I D > d 7 f b 2 6 6 3 - 1 b d 6 - 4 7 8 2 - b 3 0 3 - 5 e d b 9 7 c 1 1 e 4 a < / D A L i n k I D >  
         < L i n k T y p e > 0 < / L i n k T y p e >  
         < P a r a m e t e r s / >  
         < I n c l u d e A l l I t e m s > f a l s e < / I n c l u d e A l l I t e m s >  
         < A c t i v e > t r u e < / A c t i v e >  
         < P r o t e c t e d L i n k > f a l s e < / P r o t e c t e d L i n k >  
         < N a m e > 2 8 1 0 0 - 2 0 1 6 . 1 2 . 3 1   G r o u p   C o n s o l i d a t i o n   8 3 1 0 . 6 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 3 9 4 7 8 2 1 4 4 . 3 3 0 0 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 8 3 1 0 . 6 < / A c c o u n t N u m b e r >  
         < R o u n d e d > f a l s e < / R o u n d e d >  
     < / T B L i n k >  
     < T B L i n k >  
         < V e r s i o n > 4 < / V e r s i o n >  
         < C o l u m n F i l t e r s / >  
         < D A L i n k I D > e 3 f a 5 a 7 9 - 3 3 2 1 - 4 2 a c - b 2 f d - b d 4 f 1 8 5 a 0 7 4 a < / D A L i n k I D >  
         < L i n k T y p e > 0 < / L i n k T y p e >  
         < P a r a m e t e r s / >  
         < I n c l u d e A l l I t e m s > f a l s e < / I n c l u d e A l l I t e m s >  
         < A c t i v e > t r u e < / A c t i v e >  
         < P r o t e c t e d L i n k > f a l s e < / P r o t e c t e d L i n k >  
         < N a m e > 2 8 1 0 0 - 2 0 1 6 . 1 2 . 3 1   G r o u p   C o n s o l i d a t i o n   8 3 1 0 . 6 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 0 . 0 0 0 0 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 8 3 1 0 . 6 < / A c c o u n t N u m b e r >  
         < R o u n d e d > f a l s e < / R o u n d e d >  
     < / T B L i n k >  
     < T B L i n k >  
         < V e r s i o n > 4 < / V e r s i o n >  
         < C o l u m n F i l t e r s / >  
         < D A L i n k I D > 2 9 f f 1 1 e a - 2 f 9 b - 4 c 9 e - a 7 2 2 - 3 5 5 d 9 d 6 4 a 2 c f < / D A L i n k I D >  
         < L i n k T y p e > 0 < / L i n k T y p e >  
         < P a r a m e t e r s / >  
         < I n c l u d e A l l I t e m s > f a l s e < / I n c l u d e A l l I t e m s >  
         < A c t i v e > t r u e < / A c t i v e >  
         < P r o t e c t e d L i n k > f a l s e < / P r o t e c t e d L i n k >  
         < N a m e > 2 8 1 0 0 - 2 0 1 6 . 1 2 . 3 1   G r o u p   C o n s o l i d a t i o n   8 3 1 0 . 6 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 0 . 0 0 0 0 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 8 3 1 0 . 6 < / A c c o u n t N u m b e r >  
         < R o u n d e d > f a l s e < / R o u n d e d >  
     < / T B L i n k >  
     < T B L i n k >  
         < V e r s i o n > 4 < / V e r s i o n >  
         < C o l u m n F i l t e r s / >  
         < D A L i n k I D > 5 c d 7 6 c c 2 - 4 a e 5 - 4 1 3 4 - b f d 3 - c 2 f 4 e 2 a 1 6 f d 7 < / D A L i n k I D >  
         < L i n k T y p e > 0 < / L i n k T y p e >  
         < P a r a m e t e r s / >  
         < I n c l u d e A l l I t e m s > f a l s e < / I n c l u d e A l l I t e m s >  
         < A c t i v e > t r u e < / A c t i v e >  
         < P r o t e c t e d L i n k > f a l s e < / P r o t e c t e d L i n k >  
         < N a m e > 2 8 1 0 0 - 2 0 1 6 . 1 2 . 3 1   G r o u p   C o n s o l i d a t i o n   8 3 1 0 . 6 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 8 3 1 0 . 6 < / A c c o u n t N u m b e r >  
         < R o u n d e d > f a l s e < / R o u n d e d >  
     < / T B L i n k >  
     < T B L i n k >  
         < V e r s i o n > 4 < / V e r s i o n >  
         < C o l u m n F i l t e r s / >  
         < D A L i n k I D > a b 4 b a 3 e 4 - a 0 7 6 - 4 c 8 1 - 9 f 6 2 - 8 2 8 2 4 3 2 d 3 1 3 5 < / D A L i n k I D >  
         < L i n k T y p e > 0 < / L i n k T y p e >  
         < P a r a m e t e r s / >  
         < I n c l u d e A l l I t e m s > f a l s e < / I n c l u d e A l l I t e m s >  
         < A c t i v e > t r u e < / A c t i v e >  
         < P r o t e c t e d L i n k > f a l s e < / P r o t e c t e d L i n k >  
         < N a m e > 2 8 1 0 0 - 2 0 1 6 . 0 6 . 3 0   G r o u p   C o n s o l i d a t i o n - �V�Q�[SO  8 3 1 0 . 6 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 0 . 0 0 0 0 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 8 3 1 0 . 6 < / A c c o u n t N u m b e r >  
         < R o u n d e d > f a l s e < / R o u n d e d >  
     < / T B L i n k >  
     < T B L i n k >  
         < V e r s i o n > 4 < / V e r s i o n >  
         < C o l u m n F i l t e r s / >  
         < D A L i n k I D > 4 9 6 9 a 8 f a - 3 4 f 1 - 4 c b 4 - b 7 7 f - f 6 d 1 0 f 2 e 4 3 e 9 < / D A L i n k I D >  
         < L i n k T y p e > 0 < / L i n k T y p e >  
         < P a r a m e t e r s / >  
         < I n c l u d e A l l I t e m s > f a l s e < / I n c l u d e A l l I t e m s >  
         < A c t i v e > t r u e < / A c t i v e >  
         < P r o t e c t e d L i n k > f a l s e < / P r o t e c t e d L i n k >  
         < N a m e > 2 8 1 0 0 - 2 0 1 6 . 0 6 . 3 0   G r o u p   C o n s o l i d a t i o n - �V�Q�[SO  8 3 1 0 . 6 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 0 . 0 0 0 0 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 8 3 1 0 . 6 < / A c c o u n t N u m b e r >  
         < R o u n d e d > f a l s e < / R o u n d e d >  
     < / T B L i n k >  
     < T B L i n k >  
         < V e r s i o n > 4 < / V e r s i o n >  
         < C o l u m n F i l t e r s / >  
         < D A L i n k I D > 9 e c 7 0 4 3 5 - b 4 4 9 - 4 c d 2 - a a d 1 - 3 8 9 3 8 e d 0 3 8 4 5 < / D A L i n k I D >  
         < L i n k T y p e > 0 < / L i n k T y p e >  
         < P a r a m e t e r s / >  
         < I n c l u d e A l l I t e m s > f a l s e < / I n c l u d e A l l I t e m s >  
         < A c t i v e > t r u e < / A c t i v e >  
         < P r o t e c t e d L i n k > f a l s e < / P r o t e c t e d L i n k >  
         < N a m e > 2 8 1 0 0 - 2 0 1 6 . 0 6 . 3 0   G r o u p   C o n s o l i d a t i o n - �V�Q�[SO  8 3 1 0 . 6 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 8 3 1 0 . 6 < / A c c o u n t N u m b e r >  
         < R o u n d e d > f a l s e < / R o u n d e d >  
     < / T B L i n k >  
     < T B L i n k >  
         < V e r s i o n > 4 < / V e r s i o n >  
         < C o l u m n F i l t e r s / >  
         < D A L i n k I D > 4 3 e 8 b 3 b 5 - d 7 2 8 - 4 8 d f - 9 1 8 e - 0 d b 1 9 5 3 7 5 7 4 2 < / D A L i n k I D >  
         < L i n k T y p e > 0 < / L i n k T y p e >  
         < P a r a m e t e r s / >  
         < I n c l u d e A l l I t e m s > f a l s e < / I n c l u d e A l l I t e m s >  
         < A c t i v e > t r u e < / A c t i v e >  
         < P r o t e c t e d L i n k > f a l s e < / P r o t e c t e d L i n k >  
         < N a m e > 2 8 1 0 0 - 2 0 1 4 . 1 2 . 3 1   G r o u p   C o n s o l i d a t i o n   6 3 1 0 . 1   F i n a l < / N a m e >  
         < E n t i t y E n u m > 1 2 < / E n t i t y E n u m >  
         < I t e m O r d e r L i s t / >  
         < S e l e c t e d I t e m L i s t / >  
         < S e l e c t e d C o l u m n L i s t / >  
         < H a s V a l u e > f a l s e < / H a s V a l u e >  
         < T B C h a r t I D > 2 4 9 5 8 4 8 5 9 1 9 0 0 0 7 5 4 3 6 < / T B C h a r t I D >  
         < C o n s o l i d a t e d C o m p a n y I D   x s i : n i l = " t r u e " / >  
         < T B D o c u m e n t I D > 2 4 9 5 8 4 8 5 9 1 9 0 0 0 7 5 4 3 4 < / T B D o c u m e n t I D >  
         < N u m e r i c V a l u e > 0 . 0 0 0 0 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 6 3 1 0 . 1 < / A c c o u n t N u m b e r >  
         < R o u n d e d > f a l s e < / R o u n d e d >  
     < / T B L i n k >  
     < T B L i n k >  
         < V e r s i o n > 4 < / V e r s i o n >  
         < C o l u m n F i l t e r s / >  
         < D A L i n k I D > b c 0 2 8 b b c - 5 5 4 f - 4 c e 3 - a 5 f e - f a f 6 e 1 2 1 2 e a 0 < / D A L i n k I D >  
         < L i n k T y p e > 0 < / L i n k T y p e >  
         < P a r a m e t e r s / >  
         < I n c l u d e A l l I t e m s > f a l s e < / I n c l u d e A l l I t e m s >  
         < A c t i v e > t r u e < / A c t i v e >  
         < P r o t e c t e d L i n k > f a l s e < / P r o t e c t e d L i n k >  
         < N a m e > 2 8 1 0 0 - 2 0 1 4 . 1 2 . 3 1   G r o u p   C o n s o l i d a t i o n   6 1 1 0 . 1   F i n a l < / N a m e >  
         < E n t i t y E n u m > 1 2 < / E n t i t y E n u m >  
         < I t e m O r d e r L i s t / >  
         < S e l e c t e d I t e m L i s t / >  
         < S e l e c t e d C o l u m n L i s t / >  
         < H a s V a l u e > f a l s e < / H a s V a l u e >  
         < T B C h a r t I D > 2 4 9 5 8 4 8 5 9 1 9 0 0 0 7 5 4 3 6 < / T B C h a r t I D >  
         < C o n s o l i d a t e d C o m p a n y I D   x s i : n i l = " t r u e " / >  
         < T B D o c u m e n t I D > 2 4 9 5 8 4 8 5 9 1 9 0 0 0 7 5 4 3 4 < / T B D o c u m e n t I D >  
         < N u m e r i c V a l u e > 0 . 0 0 0 0 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 6 1 1 0 . 1 < / A c c o u n t N u m b e r >  
         < R o u n d e d > f a l s e < / R o u n d e d >  
     < / T B L i n k >  
     < T B L i n k >  
         < V e r s i o n > 4 < / V e r s i o n >  
         < C o l u m n F i l t e r s / >  
         < D A L i n k I D > 8 6 a a 4 7 c b - 6 8 0 4 - 4 4 0 1 - 8 9 9 7 - 1 9 c 5 8 4 1 6 a 4 7 1 < / D A L i n k I D >  
         < L i n k T y p e > 0 < / L i n k T y p e >  
         < P a r a m e t e r s / >  
         < I n c l u d e A l l I t e m s > f a l s e < / I n c l u d e A l l I t e m s >  
         < A c t i v e > t r u e < / A c t i v e >  
         < P r o t e c t e d L i n k > f a l s e < / P r o t e c t e d L i n k >  
         < N a m e > 2 8 1 0 0 - 2 0 1 4 . 1 2 . 3 1   G r o u p   C o n s o l i d a t i o n   6 1 1 0 . 2   F i n a l < / N a m e >  
         < E n t i t y E n u m > 1 2 < / E n t i t y E n u m >  
         < I t e m O r d e r L i s t / >  
         < S e l e c t e d I t e m L i s t / >  
         < S e l e c t e d C o l u m n L i s t / >  
         < H a s V a l u e > f a l s e < / H a s V a l u e >  
         < T B C h a r t I D > 2 4 9 5 8 4 8 5 9 1 9 0 0 0 7 5 4 3 6 < / T B C h a r t I D >  
         < C o n s o l i d a t e d C o m p a n y I D   x s i : n i l = " t r u e " / >  
         < T B D o c u m e n t I D > 2 4 9 5 8 4 8 5 9 1 9 0 0 0 7 5 4 3 4 < / T B D o c u m e n t I D >  
         < N u m e r i c V a l u e > - 3 9 5 1 8 4 4 7 0 . 6 2 0 0 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 6 1 1 0 . 2 < / A c c o u n t N u m b e r >  
         < R o u n d e d > f a l s e < / R o u n d e d >  
     < / T B L i n k >  
     < T B L i n k >  
         < V e r s i o n > 4 < / V e r s i o n >  
         < C o l u m n F i l t e r s / >  
         < D A L i n k I D > 0 b 5 3 d 6 2 3 - 4 9 7 d - 4 d f 3 - a e c 7 - f 3 6 d 3 0 2 0 1 d 1 2 < / D A L i n k I D >  
         < L i n k T y p e > 0 < / L i n k T y p e >  
         < P a r a m e t e r s / >  
         < I n c l u d e A l l I t e m s > f a l s e < / I n c l u d e A l l I t e m s >  
         < A c t i v e > t r u e < / A c t i v e >  
         < P r o t e c t e d L i n k > f a l s e < / P r o t e c t e d L i n k >  
         < N a m e > 2 8 1 0 0 - 2 0 1 4 . 1 2 . 3 1   G r o u p   C o n s o l i d a t i o n   6 1 1 0 . 4   F i n a l < / N a m e >  
         < E n t i t y E n u m > 1 2 < / E n t i t y E n u m >  
         < I t e m O r d e r L i s t / >  
         < S e l e c t e d I t e m L i s t / >  
         < S e l e c t e d C o l u m n L i s t / >  
         < H a s V a l u e > f a l s e < / H a s V a l u e >  
         < T B C h a r t I D > 2 4 9 5 8 4 8 5 9 1 9 0 0 0 7 5 4 3 6 < / T B C h a r t I D >  
         < C o n s o l i d a t e d C o m p a n y I D   x s i : n i l = " t r u e " / >  
         < T B D o c u m e n t I D > 2 4 9 5 8 4 8 5 9 1 9 0 0 0 7 5 4 3 4 < / T B D o c u m e n t I D >  
         < N u m e r i c V a l u e > 0 . 0 0 0 0 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 6 1 1 0 . 4 < / A c c o u n t N u m b e r >  
         < R o u n d e d > f a l s e < / R o u n d e d >  
     < / T B L i n k >  
     < T B L i n k >  
         < V e r s i o n > 4 < / V e r s i o n >  
         < C o l u m n F i l t e r s / >  
         < D A L i n k I D > c 5 3 3 0 1 4 c - d 3 e 4 - 4 5 3 c - 9 1 4 6 - c 9 a 9 5 9 7 9 7 c 6 7 < / D A L i n k I D >  
         < L i n k T y p e > 0 < / L i n k T y p e >  
         < P a r a m e t e r s / >  
         < I n c l u d e A l l I t e m s > f a l s e < / I n c l u d e A l l I t e m s >  
         < A c t i v e > t r u e < / A c t i v e >  
         < P r o t e c t e d L i n k > f a l s e < / P r o t e c t e d L i n k >  
         < N a m e > 2 8 1 0 0 - 2 0 1 4 . 1 2 . 3 1   G r o u p   C o n s o l i d a t i o n   6 1 1 0 . 5   F i n a l < / N a m e >  
         < E n t i t y E n u m > 1 2 < / E n t i t y E n u m >  
         < I t e m O r d e r L i s t / >  
         < S e l e c t e d I t e m L i s t / >  
         < S e l e c t e d C o l u m n L i s t / >  
         < H a s V a l u e > f a l s e < / H a s V a l u e >  
         < T B C h a r t I D > 2 4 9 5 8 4 8 5 9 1 9 0 0 0 7 5 4 3 6 < / T B C h a r t I D >  
         < C o n s o l i d a t e d C o m p a n y I D   x s i : n i l = " t r u e " / >  
         < T B D o c u m e n t I D > 2 4 9 5 8 4 8 5 9 1 9 0 0 0 7 5 4 3 4 < / T B D o c u m e n t I D >  
         < N u m e r i c V a l u e > 0 . 0 0 0 0 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 6 1 1 0 . 5 < / A c c o u n t N u m b e r >  
         < R o u n d e d > f a l s e < / R o u n d e d >  
     < / T B L i n k >  
     < T B L i n k >  
         < V e r s i o n > 4 < / V e r s i o n >  
         < C o l u m n F i l t e r s / >  
         < D A L i n k I D > 2 0 4 3 9 0 7 d - 0 1 c e - 4 7 a c - 8 f 8 4 - 7 4 c 3 d 5 e e e 7 6 3 < / D A L i n k I D >  
         < L i n k T y p e > 0 < / L i n k T y p e >  
         < P a r a m e t e r s / >  
         < I n c l u d e A l l I t e m s > f a l s e < / I n c l u d e A l l I t e m s >  
         < A c t i v e > t r u e < / A c t i v e >  
         < P r o t e c t e d L i n k > f a l s e < / P r o t e c t e d L i n k >  
         < N a m e > 2 8 1 0 0 - 2 0 1 4 . 1 2 . 3 1   G r o u p   C o n s o l i d a t i o n   6 1 1 0 . 6   F i n a l < / N a m e >  
         < E n t i t y E n u m > 1 2 < / E n t i t y E n u m >  
         < I t e m O r d e r L i s t / >  
         < S e l e c t e d I t e m L i s t / >  
         < S e l e c t e d C o l u m n L i s t / >  
         < H a s V a l u e > f a l s e < / H a s V a l u e >  
         < T B C h a r t I D > 2 4 9 5 8 4 8 5 9 1 9 0 0 0 7 5 4 3 6 < / T B C h a r t I D >  
         < C o n s o l i d a t e d C o m p a n y I D   x s i : n i l = " t r u e " / >  
         < T B D o c u m e n t I D > 2 4 9 5 8 4 8 5 9 1 9 0 0 0 7 5 4 3 4 < / T B D o c u m e n t I D >  
         < N u m e r i c V a l u e > - 2 1 4 9 6 8 6 2 2 8 . 7 8 0 0 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 f 8 5 4 5 8 8 d - e 9 4 c - 4 f e d - a 4 6 0 - f c 4 e 0 c 9 7 9 e a 3 < / D A L i n k I D >  
         < L i n k T y p e > 0 < / L i n k T y p e >  
         < P a r a m e t e r s / >  
         < I n c l u d e A l l I t e m s > f a l s e < / I n c l u d e A l l I t e m s >  
         < A c t i v e > t r u e < / A c t i v e >  
         < P r o t e c t e d L i n k > f a l s e < / P r o t e c t e d L i n k >  
         < N a m e > 2 8 1 0 0 - 2 0 1 6 . 1 2 . 3 1   G r o u p   C o n s o l i d a t i o n   6 3 1 0 . 1   F i n a l < / N a m e >  
         < E n t i t y E n u m > 1 2 < / E n t i t y E n u m >  
         < I t e m O r d e r L i s t / >  
         < S e l e c t e d I t e m L i s t / >  
         < S e l e c t e d C o l u m n L i s t / >  
         < H a s V a l u e > f a l s e < / H a s V a l u e >  
         < T B C h a r t I D > 2 4 9 5 8 4 8 5 9 1 9 0 0 0 7 3 2 2 8 < / T B C h a r t I D >  
         < C o n s o l i d a t e d C o m p a n y I D   x s i : n i l = " t r u e " / >  
         < T B D o c u m e n t I D > 2 4 9 5 8 4 8 5 9 1 9 0 0 0 7 3 2 2 6 < / T B D o c u m e n t I D >  
         < N u m e r i c V a l u e > - 8 4 0 0 0 0 0 0 0 . 0 0 0 0 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 6 3 1 0 . 1 < / A c c o u n t N u m b e r >  
         < R o u n d e d > f a l s e < / R o u n d e d >  
     < / T B L i n k >  
     < T B L i n k >  
         < V e r s i o n > 4 < / V e r s i o n >  
         < C o l u m n F i l t e r s / >  
         < D A L i n k I D > 3 d 4 4 a 5 4 f - 9 8 7 2 - 4 5 4 c - 8 3 a 7 - 9 9 1 e 5 4 f 2 9 8 7 6 < / D A L i n k I D >  
         < L i n k T y p e > 0 < / L i n k T y p e >  
         < P a r a m e t e r s / >  
         < I n c l u d e A l l I t e m s > f a l s e < / I n c l u d e A l l I t e m s >  
         < A c t i v e > t r u e < / A c t i v e >  
         < P r o t e c t e d L i n k > f a l s e < / P r o t e c t e d L i n k >  
         < N a m e > 2 8 1 0 0 - 2 0 1 6 . 1 2 . 3 1   G r o u p   C o n s o l i d a t i o n   6 1 1 0 . 1   F i n a l < / N a m e >  
         < E n t i t y E n u m > 1 2 < / E n t i t y E n u m >  
         < I t e m O r d e r L i s t / >  
         < S e l e c t e d I t e m L i s t / >  
         < S e l e c t e d C o l u m n L i s t / >  
         < H a s V a l u e > f a l s e < / H a s V a l u e >  
         < T B C h a r t I D > 2 4 9 5 8 4 8 5 9 1 9 0 0 0 7 3 2 2 8 < / T B C h a r t I D >  
         < C o n s o l i d a t e d C o m p a n y I D   x s i : n i l = " t r u e " / >  
         < T B D o c u m e n t I D > 2 4 9 5 8 4 8 5 9 1 9 0 0 0 7 3 2 2 6 < / T B D o c u m e n t I D >  
         < N u m e r i c V a l u e > - 1 0 0 0 0 0 0 0 0 . 0 0 0 0 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 6 1 1 0 . 1 < / A c c o u n t N u m b e r >  
         < R o u n d e d > f a l s e < / R o u n d e d >  
     < / T B L i n k >  
     < T B L i n k >  
         < V e r s i o n > 4 < / V e r s i o n >  
         < C o l u m n F i l t e r s / >  
         < D A L i n k I D > 8 6 5 9 e 7 7 b - f e d 3 - 4 3 f b - 9 5 d c - 5 a d d c 5 1 c 2 c c c < / D A L i n k I D >  
         < L i n k T y p e > 0 < / L i n k T y p e >  
         < P a r a m e t e r s / >  
         < I n c l u d e A l l I t e m s > f a l s e < / I n c l u d e A l l I t e m s >  
         < A c t i v e > t r u e < / A c t i v e >  
         < P r o t e c t e d L i n k > f a l s e < / P r o t e c t e d L i n k >  
         < N a m e > 2 8 1 0 0 - 2 0 1 6 . 1 2 . 3 1   G r o u p   C o n s o l i d a t i o n   6 1 1 0 . 2   F i n a l < / N a m e >  
         < E n t i t y E n u m > 1 2 < / E n t i t y E n u m >  
         < I t e m O r d e r L i s t / >  
         < S e l e c t e d I t e m L i s t / >  
         < S e l e c t e d C o l u m n L i s t / >  
         < H a s V a l u e > f a l s e < / H a s V a l u e >  
         < T B C h a r t I D > 2 4 9 5 8 4 8 5 9 1 9 0 0 0 7 3 2 2 8 < / T B C h a r t I D >  
         < C o n s o l i d a t e d C o m p a n y I D   x s i : n i l = " t r u e " / >  
         < T B D o c u m e n t I D > 2 4 9 5 8 4 8 5 9 1 9 0 0 0 7 3 2 2 6 < / T B D o c u m e n t I D >  
         < N u m e r i c V a l u e > - 6 2 7 4 5 5 3 5 9 . 0 1 0 0 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 6 1 1 0 . 2 < / A c c o u n t N u m b e r >  
         < R o u n d e d > f a l s e < / R o u n d e d >  
     < / T B L i n k >  
     < T B L i n k >  
         < V e r s i o n > 4 < / V e r s i o n >  
         < C o l u m n F i l t e r s / >  
         < D A L i n k I D > a 3 7 b 5 e 6 6 - 6 4 d 6 - 4 f 7 f - 9 e 9 3 - a 5 6 e 2 d 1 8 3 d d 4 < / D A L i n k I D >  
         < L i n k T y p e > 0 < / L i n k T y p e >  
         < P a r a m e t e r s / >  
         < I n c l u d e A l l I t e m s > f a l s e < / I n c l u d e A l l I t e m s >  
         < A c t i v e > t r u e < / A c t i v e >  
         < P r o t e c t e d L i n k > f a l s e < / P r o t e c t e d L i n k >  
         < N a m e > 2 8 1 0 0 - 2 0 1 6 . 1 2 . 3 1   G r o u p   C o n s o l i d a t i o n   6 1 1 0 . 4   F i n a l < / N a m e >  
         < E n t i t y E n u m > 1 2 < / E n t i t y E n u m >  
         < I t e m O r d e r L i s t / >  
         < S e l e c t e d I t e m L i s t / >  
         < S e l e c t e d C o l u m n L i s t / >  
         < H a s V a l u e > f a l s e < / H a s V a l u e >  
         < T B C h a r t I D > 2 4 9 5 8 4 8 5 9 1 9 0 0 0 7 3 2 2 8 < / T B C h a r t I D >  
         < C o n s o l i d a t e d C o m p a n y I D   x s i : n i l = " t r u e " / >  
         < T B D o c u m e n t I D > 2 4 9 5 8 4 8 5 9 1 9 0 0 0 7 3 2 2 6 < / T B D o c u m e n t I D >  
         < N u m e r i c V a l u e > - 1 1 1 6 5 0 0 . 0 1 0 0 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 6 1 1 0 . 4 < / A c c o u n t N u m b e r >  
         < R o u n d e d > f a l s e < / R o u n d e d >  
     < / T B L i n k >  
     < T B L i n k >  
         < V e r s i o n > 4 < / V e r s i o n >  
         < C o l u m n F i l t e r s / >  
         < D A L i n k I D > c 2 6 5 5 7 e 1 - d 2 c f - 4 1 5 e - 9 2 c c - 8 0 0 0 f a 8 a 0 8 1 4 < / D A L i n k I D >  
         < L i n k T y p e > 0 < / L i n k T y p e >  
         < P a r a m e t e r s / >  
         < I n c l u d e A l l I t e m s > f a l s e < / I n c l u d e A l l I t e m s >  
         < A c t i v e > t r u e < / A c t i v e >  
         < P r o t e c t e d L i n k > f a l s e < / P r o t e c t e d L i n k >  
         < N a m e > 2 8 1 0 0 - 2 0 1 6 . 1 2 . 3 1   G r o u p   C o n s o l i d a t i o n   6 1 1 0 . 5   F i n a l < / 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 6 1 1 0 . 5 < / A c c o u n t N u m b e r >  
         < R o u n d e d > f a l s e < / R o u n d e d >  
     < / T B L i n k >  
     < T B L i n k >  
         < V e r s i o n > 4 < / V e r s i o n >  
         < C o l u m n F i l t e r s / >  
         < D A L i n k I D > 8 1 7 b c 7 9 d - b 2 4 a - 4 2 1 c - 9 7 9 7 - 6 7 b 9 9 2 d 7 5 f f 2 < / D A L i n k I D >  
         < L i n k T y p e > 0 < / L i n k T y p e >  
         < P a r a m e t e r s / >  
         < I n c l u d e A l l I t e m s > f a l s e < / I n c l u d e A l l I t e m s >  
         < A c t i v e > t r u e < / A c t i v e >  
         < P r o t e c t e d L i n k > f a l s e < / P r o t e c t e d L i n k >  
         < N a m e > 2 8 1 0 0 - 2 0 1 6 . 1 2 . 3 1   G r o u p   C o n s o l i d a t i o n   6 1 1 0 . 6   F i n a l < / N a m e >  
         < E n t i t y E n u m > 1 2 < / E n t i t y E n u m >  
         < I t e m O r d e r L i s t / >  
         < S e l e c t e d I t e m L i s t / >  
         < S e l e c t e d C o l u m n L i s t / >  
         < H a s V a l u e > f a l s e < / H a s V a l u e >  
         < T B C h a r t I D > 2 4 9 5 8 4 8 5 9 1 9 0 0 0 7 3 2 2 8 < / T B C h a r t I D >  
         < C o n s o l i d a t e d C o m p a n y I D   x s i : n i l = " t r u e " / >  
         < T B D o c u m e n t I D > 2 4 9 5 8 4 8 5 9 1 9 0 0 0 7 3 2 2 6 < / T B D o c u m e n t I D >  
         < N u m e r i c V a l u e > - 5 5 3 0 1 2 8 1 . 1 9 0 0 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 d 0 5 b 1 0 9 0 - f 0 9 8 - 4 6 9 4 - b 7 0 d - e 5 c 1 a c 0 e 5 3 d e < / D A L i n k I D >  
         < L i n k T y p e > 0 < / L i n k T y p e >  
         < P a r a m e t e r s / >  
         < I n c l u d e A l l I t e m s > f a l s e < / I n c l u d e A l l I t e m s >  
         < A c t i v e > t r u e < / A c t i v e >  
         < P r o t e c t e d L i n k > f a l s e < / P r o t e c t e d L i n k >  
         < N a m e > 2 8 1 0 0 - 2 0 1 5 . 1 2 . 3 1   G r o u p   C o n s o l i d a t i o n - �V�Q�[SO  6 3 1 0 . 1   F i n a l < / N a m e >  
         < E n t i t y E n u m > 1 2 < / E n t i t y E n u m >  
         < I t e m O r d e r L i s t / >  
         < S e l e c t e d I t e m L i s t / >  
         < S e l e c t e d C o l u m n L i s t / >  
         < H a s V a l u e > f a l s e < / H a s V a l u e >  
         < T B C h a r t I D > 2 4 9 5 8 4 8 5 9 1 9 0 0 0 7 4 3 3 2 < / T B C h a r t I D >  
         < C o n s o l i d a t e d C o m p a n y I D   x s i : n i l = " t r u e " / >  
         < T B D o c u m e n t I D > 2 4 9 5 8 4 8 5 9 1 9 0 0 0 7 4 3 3 0 < / T B D o c u m e n t I D >  
         < N u m e r i c V a l u e > 0 . 0 0 0 0 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 6 3 1 0 . 1 < / A c c o u n t N u m b e r >  
         < R o u n d e d > f a l s e < / R o u n d e d >  
     < / T B L i n k >  
     < T B L i n k >  
         < V e r s i o n > 4 < / V e r s i o n >  
         < C o l u m n F i l t e r s / >  
         < D A L i n k I D > 8 d c e 8 0 f 9 - 4 6 b 2 - 4 1 4 2 - 9 8 2 5 - 2 8 a 8 0 6 c d 9 f 4 2 < / D A L i n k I D >  
         < L i n k T y p e > 0 < / L i n k T y p e >  
         < P a r a m e t e r s / >  
         < I n c l u d e A l l I t e m s > f a l s e < / I n c l u d e A l l I t e m s >  
         < A c t i v e > t r u e < / A c t i v e >  
         < P r o t e c t e d L i n k > f a l s e < / P r o t e c t e d L i n k >  
         < N a m e > 2 8 1 0 0 - 2 0 1 5 . 1 2 . 3 1   G r o u p   C o n s o l i d a t i o n - �V�Q�[SO  6 1 1 0 . 1   F i n a l < / N a m e >  
         < E n t i t y E n u m > 1 2 < / E n t i t y E n u m >  
         < I t e m O r d e r L i s t / >  
         < S e l e c t e d I t e m L i s t / >  
         < S e l e c t e d C o l u m n L i s t / >  
         < H a s V a l u e > f a l s e < / H a s V a l u e >  
         < T B C h a r t I D > 2 4 9 5 8 4 8 5 9 1 9 0 0 0 7 4 3 3 2 < / T B C h a r t I D >  
         < C o n s o l i d a t e d C o m p a n y I D   x s i : n i l = " t r u e " / >  
         < T B D o c u m e n t I D > 2 4 9 5 8 4 8 5 9 1 9 0 0 0 7 4 3 3 0 < / T B D o c u m e n t I D >  
         < N u m e r i c V a l u e > 0 . 0 0 0 0 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 6 1 1 0 . 1 < / A c c o u n t N u m b e r >  
         < R o u n d e d > f a l s e < / R o u n d e d >  
     < / T B L i n k >  
     < T B L i n k >  
         < V e r s i o n > 4 < / V e r s i o n >  
         < C o l u m n F i l t e r s / >  
         < D A L i n k I D > f 8 6 4 1 a e 8 - 7 8 a 9 - 4 8 3 8 - 8 9 c f - 3 6 4 6 2 a c b 6 7 5 a < / D A L i n k I D >  
         < L i n k T y p e > 0 < / L i n k T y p e >  
         < P a r a m e t e r s / >  
         < I n c l u d e A l l I t e m s > f a l s e < / I n c l u d e A l l I t e m s >  
         < A c t i v e > t r u e < / A c t i v e >  
         < P r o t e c t e d L i n k > f a l s e < / P r o t e c t e d L i n k >  
         < N a m e > 2 8 1 0 0 - 2 0 1 5 . 1 2 . 3 1   G r o u p   C o n s o l i d a t i o n - �V�Q�[SO  6 1 1 0 . 2   F i n a l < / N a m e >  
         < E n t i t y E n u m > 1 2 < / E n t i t y E n u m >  
         < I t e m O r d e r L i s t / >  
         < S e l e c t e d I t e m L i s t / >  
         < S e l e c t e d C o l u m n L i s t / >  
         < H a s V a l u e > f a l s e < / H a s V a l u e >  
         < T B C h a r t I D > 2 4 9 5 8 4 8 5 9 1 9 0 0 0 7 4 3 3 2 < / T B C h a r t I D >  
         < C o n s o l i d a t e d C o m p a n y I D   x s i : n i l = " t r u e " / >  
         < T B D o c u m e n t I D > 2 4 9 5 8 4 8 5 9 1 9 0 0 0 7 4 3 3 0 < / T B D o c u m e n t I D >  
         < N u m e r i c V a l u e > - 3 5 0 0 3 8 5 5 1 . 8 3 0 0 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 6 1 1 0 . 2 < / A c c o u n t N u m b e r >  
         < R o u n d e d > f a l s e < / R o u n d e d >  
     < / T B L i n k >  
     < T B L i n k >  
         < V e r s i o n > 4 < / V e r s i o n >  
         < C o l u m n F i l t e r s / >  
         < D A L i n k I D > 1 d 6 8 c 3 c 1 - 6 a 3 3 - 4 b 1 6 - a 4 2 2 - 2 7 a 1 2 d 1 0 f e c 0 < / D A L i n k I D >  
         < L i n k T y p e > 0 < / L i n k T y p e >  
         < P a r a m e t e r s / >  
         < I n c l u d e A l l I t e m s > f a l s e < / I n c l u d e A l l I t e m s >  
         < A c t i v e > t r u e < / A c t i v e >  
         < P r o t e c t e d L i n k > f a l s e < / P r o t e c t e d L i n k >  
         < N a m e > 2 8 1 0 0 - 2 0 1 5 . 1 2 . 3 1   G r o u p   C o n s o l i d a t i o n - �V�Q�[SO  6 1 1 0 . 4   F i n a l < / N a m e >  
         < E n t i t y E n u m > 1 2 < / E n t i t y E n u m >  
         < I t e m O r d e r L i s t / >  
         < S e l e c t e d I t e m L i s t / >  
         < S e l e c t e d C o l u m n L i s t / >  
         < H a s V a l u e > f a l s e < / H a s V a l u e >  
         < T B C h a r t I D > 2 4 9 5 8 4 8 5 9 1 9 0 0 0 7 4 3 3 2 < / T B C h a r t I D >  
         < C o n s o l i d a t e d C o m p a n y I D   x s i : n i l = " t r u e " / >  
         < T B D o c u m e n t I D > 2 4 9 5 8 4 8 5 9 1 9 0 0 0 7 4 3 3 0 < / T B D o c u m e n t I D >  
         < N u m e r i c V a l u e > 0 . 0 0 0 0 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 6 1 1 0 . 4 < / A c c o u n t N u m b e r >  
         < R o u n d e d > f a l s e < / R o u n d e d >  
     < / T B L i n k >  
     < T B L i n k >  
         < V e r s i o n > 4 < / V e r s i o n >  
         < C o l u m n F i l t e r s / >  
         < D A L i n k I D > 0 0 6 c 5 e f 9 - 6 0 f 8 - 4 1 7 7 - b 6 8 0 - 6 a b 3 b b d f e e 7 9 < / D A L i n k I D >  
         < L i n k T y p e > 0 < / L i n k T y p e >  
         < P a r a m e t e r s / >  
         < I n c l u d e A l l I t e m s > f a l s e < / I n c l u d e A l l I t e m s >  
         < A c t i v e > t r u e < / A c t i v e >  
         < P r o t e c t e d L i n k > f a l s e < / P r o t e c t e d L i n k >  
         < N a m e > 2 8 1 0 0 - 2 0 1 5 . 1 2 . 3 1   G r o u p   C o n s o l i d a t i o n - �V�Q�[SO  6 1 1 0 . 5   F i n a l < / N a m e >  
         < E n t i t y E n u m > 1 2 < / E n t i t y E n u m >  
         < I t e m O r d e r L i s t / >  
         < S e l e c t e d I t e m L i s t / >  
         < S e l e c t e d C o l u m n L i s t / >  
         < H a s V a l u e > f a l s e < / H a s V a l u e >  
         < T B C h a r t I D > 2 4 9 5 8 4 8 5 9 1 9 0 0 0 7 4 3 3 2 < / T B C h a r t I D >  
         < C o n s o l i d a t e d C o m p a n y I D   x s i : n i l = " t r u e " / >  
         < T B D o c u m e n t I D > 2 4 9 5 8 4 8 5 9 1 9 0 0 0 7 4 3 3 0 < / T B D o c u m e n t I D >  
         < N u m e r i c V a l u e > 0 . 0 0 0 0 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 6 1 1 0 . 5 < / A c c o u n t N u m b e r >  
         < R o u n d e d > f a l s e < / R o u n d e d >  
     < / T B L i n k >  
     < T B L i n k >  
         < V e r s i o n > 4 < / V e r s i o n >  
         < C o l u m n F i l t e r s / >  
         < D A L i n k I D > 8 c 7 0 9 7 b d - 0 a a e - 4 4 8 3 - 9 7 3 c - f f 8 7 2 6 f c 7 9 4 1 < / D A L i n k I D >  
         < L i n k T y p e > 0 < / L i n k T y p e >  
         < P a r a m e t e r s / >  
         < I n c l u d e A l l I t e m s > f a l s e < / I n c l u d e A l l I t e m s >  
         < A c t i v e > t r u e < / A c t i v e >  
         < P r o t e c t e d L i n k > f a l s e < / P r o t e c t e d L i n k >  
         < N a m e > 2 8 1 0 0 - 2 0 1 5 . 1 2 . 3 1   G r o u p   C o n s o l i d a t i o n - �V�Q�[SO  6 1 1 0 . 6   F i n a l < / N a m e >  
         < E n t i t y E n u m > 1 2 < / E n t i t y E n u m >  
         < I t e m O r d e r L i s t / >  
         < S e l e c t e d I t e m L i s t / >  
         < S e l e c t e d C o l u m n L i s t / >  
         < H a s V a l u e > f a l s e < / H a s V a l u e >  
         < T B C h a r t I D > 2 4 9 5 8 4 8 5 9 1 9 0 0 0 7 4 3 3 2 < / T B C h a r t I D >  
         < C o n s o l i d a t e d C o m p a n y I D   x s i : n i l = " t r u e " / >  
         < T B D o c u m e n t I D > 2 4 9 5 8 4 8 5 9 1 9 0 0 0 7 4 3 3 0 < / T B D o c u m e n t I D >  
         < N u m e r i c V a l u e > - 2 7 6 3 2 7 9 7 7 6 . 2 0 0 0 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 2 f 9 d c d 7 2 - 8 1 e 1 - 4 8 5 e - 8 6 3 b - 9 f 7 3 d a 0 e 3 7 4 8 < / D A L i n k I D >  
         < L i n k T y p e > 0 < / L i n k T y p e >  
         < P a r a m e t e r s / >  
         < I n c l u d e A l l I t e m s > f a l s e < / I n c l u d e A l l I t e m s >  
         < A c t i v e > t r u e < / A c t i v e >  
         < P r o t e c t e d L i n k > f a l s e < / P r o t e c t e d L i n k >  
         < N a m e > 2 8 1 0 0 - 2 0 1 6 . 1 . 3 1   G r o u p   C o n s o l i d a t i o n   8 1 1 0 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 - 1 6 5 2 3 1 8 2 9 . 2 2 0 0 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 8 1 1 0 < / A c c o u n t N u m b e r >  
         < R o u n d e d > f a l s e < / R o u n d e d >  
     < / T B L i n k >  
     < T B L i n k >  
         < V e r s i o n > 4 < / V e r s i o n >  
         < C o l u m n F i l t e r s / >  
         < D A L i n k I D > e b 4 6 6 3 5 0 - b 8 e 3 - 4 0 c b - 8 3 7 3 - 8 c 7 e 8 9 1 6 9 2 4 5 < / D A L i n k I D >  
         < L i n k T y p e > 0 < / L i n k T y p e >  
         < P a r a m e t e r s / >  
         < I n c l u d e A l l I t e m s > f a l s e < / I n c l u d e A l l I t e m s >  
         < A c t i v e > t r u e < / A c t i v e >  
         < P r o t e c t e d L i n k > f a l s e < / P r o t e c t e d L i n k >  
         < N a m e > 2 8 1 0 0 - 2 0 1 6 . 1 . 3 1   G r o u p   C o n s o l i d a t i o n   8 1 1 0 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 - 1 8 2 7 5 4 4 4 4 . 6 7 0 0 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 8 1 1 0 < / A c c o u n t N u m b e r >  
         < R o u n d e d > f a l s e < / R o u n d e d >  
     < / T B L i n k >  
     < T B L i n k >  
         < V e r s i o n > 4 < / V e r s i o n >  
         < C o l u m n F i l t e r s / >  
         < D A L i n k I D > 0 7 0 b 2 e 6 2 - 7 f 8 4 - 4 5 b c - 9 8 1 b - 6 c 9 0 a d 8 f 1 5 4 6 < / D A L i n k I D >  
         < L i n k T y p e > 0 < / L i n k T y p e >  
         < P a r a m e t e r s / >  
         < I n c l u d e A l l I t e m s > f a l s e < / I n c l u d e A l l I t e m s >  
         < A c t i v e > t r u e < / A c t i v e >  
         < P r o t e c t e d L i n k > f a l s e < / P r o t e c t e d L i n k >  
         < N a m e > 2 8 1 0 0 - 2 0 1 6 . 1 . 3 1   G r o u p   C o n s o l i d a t i o n   8 1 1 0 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 - 3 5 6 5 8 2 7 6 . 4 7 0 0 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 8 1 1 0 < / A c c o u n t N u m b e r >  
         < R o u n d e d > f a l s e < / R o u n d e d >  
     < / T B L i n k >  
     < T B L i n k >  
         < V e r s i o n > 4 < / V e r s i o n >  
         < C o l u m n F i l t e r s / >  
         < D A L i n k I D > f d 8 b b 8 a d - 9 8 3 e - 4 a 5 5 - b f 1 9 - 3 5 c 1 7 0 d 7 a f d 3 < / D A L i n k I D >  
         < L i n k T y p e > 0 < / L i n k T y p e >  
         < P a r a m e t e r s / >  
         < I n c l u d e A l l I t e m s > f a l s e < / I n c l u d e A l l I t e m s >  
         < A c t i v e > t r u e < / A c t i v e >  
         < P r o t e c t e d L i n k > f a l s e < / P r o t e c t e d L i n k >  
         < N a m e > 2 8 1 0 0 - 2 0 1 6 . 1 . 3 1   G r o u p   C o n s o l i d a t i o n   8 1 1 0 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 - 4 3 0 8 8 6 2 . 1 2 0 0 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 8 1 1 0 < / A c c o u n t N u m b e r >  
         < R o u n d e d > f a l s e < / R o u n d e d >  
     < / T B L i n k >  
     < T B L i n k >  
         < V e r s i o n > 4 < / V e r s i o n >  
         < C o l u m n F i l t e r s / >  
         < D A L i n k I D > f 6 e 4 c c 9 5 - a a 0 3 - 4 1 a 1 - a c 8 d - 9 e d f 6 b 1 3 f d 6 6 < / D A L i n k I D >  
         < L i n k T y p e > 0 < / L i n k T y p e >  
         < P a r a m e t e r s / >  
         < I n c l u d e A l l I t e m s > f a l s e < / I n c l u d e A l l I t e m s >  
         < A c t i v e > t r u e < / A c t i v e >  
         < P r o t e c t e d L i n k > f a l s e < / P r o t e c t e d L i n k >  
         < N a m e > 2 8 1 0 0 - 2 0 1 6 . 1 . 3 1   G r o u p   C o n s o l i d a t i o n   8 1 1 0   E J E < / N a m e >  
         < E n t i t y E n u m > 1 2 < / E n t i t y E n u m >  
         < I t e m O r d e r L i s t / >  
         < S e l e c t e d I t e m L i s t / >  
         < S e l e c t e d C o l u m n L i s t / >  
         < H a s V a l u e > f a l s e < / H a s V a l u e >  
         < T B C h a r t I D > 2 5 6 2 6 0 4 8 9 8 9 0 0 0 0 1 6 3 1 < / T B C h a r t I D >  
         < C o n s o l i d a t e d C o m p a n y I D   x s i : n i l = " t r u e " / >  
         < T B D o c u m e n t I D > 2 5 6 2 6 0 4 8 9 8 9 0 0 0 0 1 6 2 9 < / T B D o c u m e n t I D >  
         < N u m e r i c V a l u e > 7 0 7 0 5 9 8 5 . 6 1 0 0 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 8 1 1 0 < / A c c o u n t N u m b e r >  
         < R o u n d e d > f a l s e < / R o u n d e d >  
     < / T B L i n k >  
     < T B L i n k >  
         < V e r s i o n > 4 < / V e r s i o n >  
         < C o l u m n F i l t e r s / >  
         < D A L i n k I D > e 2 1 f 6 c e f - b 2 3 5 - 4 c b 3 - 8 8 9 8 - f a f e 0 c 9 6 8 1 f 0 < / D A L i n k I D >  
         < L i n k T y p e > 0 < / L i n k T y p e >  
         < P a r a m e t e r s / >  
         < I n c l u d e A l l I t e m s > f a l s e < / I n c l u d e A l l I t e m s >  
         < A c t i v e > t r u e < / A c t i v e >  
         < P r o t e c t e d L i n k > f a l s e < / P r o t e c t e d L i n k >  
         < N a m e > 2 8 1 0 0 - 2 0 1 6 . 1 . 3 1   G r o u p   C o n s o l i d a t i o n   8 2 1 0 . 1 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 4 6 4 4 5 . 1 4 0 0 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 8 2 1 0 . 1 < / A c c o u n t N u m b e r >  
         < R o u n d e d > f a l s e < / R o u n d e d >  
     < / T B L i n k >  
     < T B L i n k >  
         < V e r s i o n > 4 < / V e r s i o n >  
         < C o l u m n F i l t e r s / >  
         < D A L i n k I D > 8 2 6 7 0 b 8 7 - 9 b 7 0 - 4 a 2 9 - a 2 a c - d 3 7 f 3 5 c 1 c 8 9 8 < / D A L i n k I D >  
         < L i n k T y p e > 0 < / L i n k T y p e >  
         < P a r a m e t e r s / >  
         < I n c l u d e A l l I t e m s > f a l s e < / I n c l u d e A l l I t e m s >  
         < A c t i v e > t r u e < / A c t i v e >  
         < P r o t e c t e d L i n k > f a l s e < / P r o t e c t e d L i n k >  
         < N a m e > 2 8 1 0 0 - 2 0 1 6 . 1 . 3 1   G r o u p   C o n s o l i d a t i o n   8 2 1 0 . 1 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 1 1 6 8 0 6 . 7 5 0 0 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 8 2 1 0 . 1 < / A c c o u n t N u m b e r >  
         < R o u n d e d > f a l s e < / R o u n d e d >  
     < / T B L i n k >  
     < T B L i n k >  
         < V e r s i o n > 4 < / V e r s i o n >  
         < C o l u m n F i l t e r s / >  
         < D A L i n k I D > f 6 a c d b a 2 - f 4 c 5 - 4 a 2 5 - 8 5 f 1 - 4 4 2 d 3 d 2 7 9 1 2 a < / D A L i n k I D >  
         < L i n k T y p e > 0 < / L i n k T y p e >  
         < P a r a m e t e r s / >  
         < I n c l u d e A l l I t e m s > f a l s e < / I n c l u d e A l l I t e m s >  
         < A c t i v e > t r u e < / A c t i v e >  
         < P r o t e c t e d L i n k > f a l s e < / P r o t e c t e d L i n k >  
         < N a m e > 2 8 1 0 0 - 2 0 1 6 . 1 . 3 1   G r o u p   C o n s o l i d a t i o n   8 2 1 0 . 1 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 0 . 0 0 0 0 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 8 2 1 0 . 1 < / A c c o u n t N u m b e r >  
         < R o u n d e d > f a l s e < / R o u n d e d >  
     < / T B L i n k >  
     < T B L i n k >  
         < V e r s i o n > 4 < / V e r s i o n >  
         < C o l u m n F i l t e r s / >  
         < D A L i n k I D > f a c 4 8 5 e 3 - a 9 c d - 4 4 b 0 - 9 6 7 4 - 4 7 f 1 a 9 7 4 a 0 3 5 < / D A L i n k I D >  
         < L i n k T y p e > 0 < / L i n k T y p e >  
         < P a r a m e t e r s / >  
         < I n c l u d e A l l I t e m s > f a l s e < / I n c l u d e A l l I t e m s >  
         < A c t i v e > t r u e < / A c t i v e >  
         < P r o t e c t e d L i n k > f a l s e < / P r o t e c t e d L i n k >  
         < N a m e > 2 8 1 0 0 - 2 0 1 6 . 1 . 3 1   G r o u p   C o n s o l i d a t i o n   8 2 1 0 . 1 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 0 . 0 0 0 0 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 8 2 1 0 . 1 < / A c c o u n t N u m b e r >  
         < R o u n d e d > f a l s e < / R o u n d e d >  
     < / T B L i n k >  
     < T B L i n k >  
         < V e r s i o n > 4 < / V e r s i o n >  
         < C o l u m n F i l t e r s / >  
         < D A L i n k I D > 9 3 d 9 5 b 8 d - 4 c 5 0 - 4 d 5 5 - 9 e 5 b - a d 0 c 7 9 e 7 a 4 4 e < / D A L i n k I D >  
         < L i n k T y p e > 0 < / L i n k T y p e >  
         < P a r a m e t e r s / >  
         < I n c l u d e A l l I t e m s > f a l s e < / I n c l u d e A l l I t e m s >  
         < A c t i v e > t r u e < / A c t i v e >  
         < P r o t e c t e d L i n k > f a l s e < / P r o t e c t e d L i n k >  
         < N a m e > 2 8 1 0 0 - 2 0 1 6 . 1 . 3 1   G r o u p   C o n s o l i d a t i o n   8 2 1 0 . 1 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 8 2 1 0 . 1 < / A c c o u n t N u m b e r >  
         < R o u n d e d > f a l s e < / R o u n d e d >  
     < / T B L i n k >  
     < T B L i n k >  
         < V e r s i o n > 4 < / V e r s i o n >  
         < C o l u m n F i l t e r s / >  
         < D A L i n k I D > 2 5 9 6 3 e d e - 7 3 c a - 4 4 7 1 - 8 b 3 c - a 4 9 0 a 0 4 6 a 7 9 6 < / D A L i n k I D >  
         < L i n k T y p e > 0 < / L i n k T y p e >  
         < P a r a m e t e r s / >  
         < I n c l u d e A l l I t e m s > f a l s e < / I n c l u d e A l l I t e m s >  
         < A c t i v e > t r u e < / A c t i v e >  
         < P r o t e c t e d L i n k > f a l s e < / P r o t e c t e d L i n k >  
         < N a m e > 2 8 1 0 0 - 2 0 1 6 . 1 . 3 1   G r o u p   C o n s o l i d a t i o n   8 2 1 0 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 9 8 1 0 3 6 1 8 . 2 0 0 0 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 8 2 1 0 < / A c c o u n t N u m b e r >  
         < R o u n d e d > f a l s e < / R o u n d e d >  
     < / T B L i n k >  
     < T B L i n k >  
         < V e r s i o n > 4 < / V e r s i o n >  
         < C o l u m n F i l t e r s / >  
         < D A L i n k I D > 4 e 1 b 8 3 a 6 - 7 9 2 a - 4 a 0 7 - 8 9 5 b - b c 7 2 1 0 0 7 7 7 5 d < / D A L i n k I D >  
         < L i n k T y p e > 0 < / L i n k T y p e >  
         < P a r a m e t e r s / >  
         < I n c l u d e A l l I t e m s > f a l s e < / I n c l u d e A l l I t e m s >  
         < A c t i v e > t r u e < / A c t i v e >  
         < P r o t e c t e d L i n k > f a l s e < / P r o t e c t e d L i n k >  
         < N a m e > 2 8 1 0 0 - 2 0 1 6 . 1 . 3 1   G r o u p   C o n s o l i d a t i o n   8 2 1 0 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 1 4 1 8 1 4 4 6 4 . 7 8 0 0 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 8 2 1 0 < / A c c o u n t N u m b e r >  
         < R o u n d e d > f a l s e < / R o u n d e d >  
     < / T B L i n k >  
     < T B L i n k >  
         < V e r s i o n > 4 < / V e r s i o n >  
         < C o l u m n F i l t e r s / >  
         < D A L i n k I D > 6 4 9 a 7 5 6 f - a 9 2 3 - 4 8 2 1 - a f a f - 6 9 f 3 5 d 9 2 5 e f 1 < / D A L i n k I D >  
         < L i n k T y p e > 0 < / L i n k T y p e >  
         < P a r a m e t e r s / >  
         < I n c l u d e A l l I t e m s > f a l s e < / I n c l u d e A l l I t e m s >  
         < A c t i v e > t r u e < / A c t i v e >  
         < P r o t e c t e d L i n k > f a l s e < / P r o t e c t e d L i n k >  
         < N a m e > 2 8 1 0 0 - 2 0 1 6 . 1 . 3 1   G r o u p   C o n s o l i d a t i o n   8 2 1 0 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 3 2 3 0 3 7 7 2 . 7 7 0 0 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 8 2 1 0 < / A c c o u n t N u m b e r >  
         < R o u n d e d > f a l s e < / R o u n d e d >  
     < / T B L i n k >  
     < T B L i n k >  
         < V e r s i o n > 4 < / V e r s i o n >  
         < C o l u m n F i l t e r s / >  
         < D A L i n k I D > 8 0 5 e 8 b 1 c - f 0 7 9 - 4 d 2 1 - 8 c c d - f 8 1 b 4 d 5 6 f 6 d d < / D A L i n k I D >  
         < L i n k T y p e > 0 < / L i n k T y p e >  
         < P a r a m e t e r s / >  
         < I n c l u d e A l l I t e m s > f a l s e < / I n c l u d e A l l I t e m s >  
         < A c t i v e > t r u e < / A c t i v e >  
         < P r o t e c t e d L i n k > f a l s e < / P r o t e c t e d L i n k >  
         < N a m e > 2 8 1 0 0 - 2 0 1 6 . 1 . 3 1   G r o u p   C o n s o l i d a t i o n   8 2 1 0 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 3 6 4 1 1 7 5 . 1 7 0 0 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 8 2 1 0 < / A c c o u n t N u m b e r >  
         < R o u n d e d > f a l s e < / R o u n d e d >  
     < / T B L i n k >  
     < T B L i n k >  
         < V e r s i o n > 4 < / V e r s i o n >  
         < C o l u m n F i l t e r s / >  
         < D A L i n k I D > 6 b 6 1 2 8 4 d - 3 e 4 0 - 4 c d 9 - 8 5 6 3 - c 7 5 0 f 4 a 4 c 5 0 1 < / D A L i n k I D >  
         < L i n k T y p e > 0 < / L i n k T y p e >  
         < P a r a m e t e r s / >  
         < I n c l u d e A l l I t e m s > f a l s e < / I n c l u d e A l l I t e m s >  
         < A c t i v e > t r u e < / A c t i v e >  
         < P r o t e c t e d L i n k > f a l s e < / P r o t e c t e d L i n k >  
         < N a m e > 2 8 1 0 0 - 2 0 1 6 . 1 . 3 1   G r o u p   C o n s o l i d a t i o n   8 2 1 0   E J E < / N a m e >  
         < E n t i t y E n u m > 1 2 < / E n t i t y E n u m >  
         < I t e m O r d e r L i s t / >  
         < S e l e c t e d I t e m L i s t / >  
         < S e l e c t e d C o l u m n L i s t / >  
         < H a s V a l u e > f a l s e < / H a s V a l u e >  
         < T B C h a r t I D > 2 5 6 2 6 0 4 8 9 8 9 0 0 0 0 1 6 3 1 < / T B C h a r t I D >  
         < C o n s o l i d a t e d C o m p a n y I D   x s i : n i l = " t r u e " / >  
         < T B D o c u m e n t I D > 2 5 6 2 6 0 4 8 9 8 9 0 0 0 0 1 6 2 9 < / T B D o c u m e n t I D >  
         < N u m e r i c V a l u e > - 7 0 7 0 5 9 8 5 . 6 1 0 0 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 8 2 1 0 < / A c c o u n t N u m b e r >  
         < R o u n d e d > f a l s e < / R o u n d e d >  
     < / T B L i n k >  
     < T B L i n k >  
         < V e r s i o n > 4 < / V e r s i o n >  
         < C o l u m n F i l t e r s / >  
         < D A L i n k I D > a 5 e 3 c b a 3 - a 6 3 a - 4 d 8 d - a 3 e c - 3 8 7 4 5 3 2 9 d 4 a 0 < / D A L i n k I D >  
         < L i n k T y p e > 0 < / L i n k T y p e >  
         < P a r a m e t e r s / >  
         < I n c l u d e A l l I t e m s > f a l s e < / I n c l u d e A l l I t e m s >  
         < A c t i v e > t r u e < / A c t i v e >  
         < P r o t e c t e d L i n k > f a l s e < / P r o t e c t e d L i n k >  
         < N a m e > 2 8 1 0 0 - 2 0 1 6 . 1 . 3 1   G r o u p   C o n s o l i d a t i o n   8 3 1 0 . 1 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 7 9 7 . 8 2 0 0 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 8 3 1 0 . 1 < / A c c o u n t N u m b e r >  
         < R o u n d e d > f a l s e < / R o u n d e d >  
     < / T B L i n k >  
     < T B L i n k >  
         < V e r s i o n > 4 < / V e r s i o n >  
         < C o l u m n F i l t e r s / >  
         < D A L i n k I D > e 2 2 1 4 2 e f - f 0 0 9 - 4 2 c 8 - b 8 f 4 - a 4 5 8 5 7 c 9 6 f 8 2 < / D A L i n k I D >  
         < L i n k T y p e > 0 < / L i n k T y p e >  
         < P a r a m e t e r s / >  
         < I n c l u d e A l l I t e m s > f a l s e < / I n c l u d e A l l I t e m s >  
         < A c t i v e > t r u e < / A c t i v e >  
         < P r o t e c t e d L i n k > f a l s e < / P r o t e c t e d L i n k >  
         < N a m e > 2 8 1 0 0 - 2 0 1 6 . 1 . 3 1   G r o u p   C o n s o l i d a t i o n   8 3 1 0 . 2 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 1 4 7 9 2 4 0 1 . 0 3 0 0 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 8 3 1 0 . 2 < / A c c o u n t N u m b e r >  
         < R o u n d e d > f a l s e < / R o u n d e d >  
     < / T B L i n k >  
     < T B L i n k >  
         < V e r s i o n > 4 < / V e r s i o n >  
         < C o l u m n F i l t e r s / >  
         < D A L i n k I D > 7 4 f 4 0 b 8 b - 7 a 5 a - 4 c 7 d - b e 3 7 - 7 a 2 d e 6 1 f 8 0 b 6 < / D A L i n k I D >  
         < L i n k T y p e > 0 < / L i n k T y p e >  
         < P a r a m e t e r s / >  
         < I n c l u d e A l l I t e m s > f a l s e < / I n c l u d e A l l I t e m s >  
         < A c t i v e > t r u e < / A c t i v e >  
         < P r o t e c t e d L i n k > f a l s e < / P r o t e c t e d L i n k >  
         < N a m e > 2 8 1 0 0 - 2 0 1 6 . 1 . 3 1   G r o u p   C o n s o l i d a t i o n   8 3 1 0 . 3 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 7 2 7 0 1 4 0 . 6 9 0 0 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 8 3 1 0 . 3 < / A c c o u n t N u m b e r >  
         < R o u n d e d > f a l s e < / R o u n d e d >  
     < / T B L i n k >  
     < T B L i n k >  
         < V e r s i o n > 4 < / V e r s i o n >  
         < C o l u m n F i l t e r s / >  
         < D A L i n k I D > 3 5 f c 8 d 8 d - 9 5 c 1 - 4 3 5 e - 9 d 9 9 - 5 8 7 f f d e 5 1 e 3 c < / D A L i n k I D >  
         < L i n k T y p e > 0 < / L i n k T y p e >  
         < P a r a m e t e r s / >  
         < I n c l u d e A l l I t e m s > f a l s e < / I n c l u d e A l l I t e m s >  
         < A c t i v e > t r u e < / A c t i v e >  
         < P r o t e c t e d L i n k > f a l s e < / P r o t e c t e d L i n k >  
         < N a m e > 2 8 1 0 0 - 2 0 1 6 . 1 . 3 1   G r o u p   C o n s o l i d a t i o n   8 3 1 0 . 1 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 1 3 1 1 2 8 8 0 . 2 5 0 0 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 8 3 1 0 . 1 < / A c c o u n t N u m b e r >  
         < R o u n d e d > f a l s e < / R o u n d e d >  
     < / T B L i n k >  
     < T B L i n k >  
         < V e r s i o n > 4 < / V e r s i o n >  
         < C o l u m n F i l t e r s / >  
         < D A L i n k I D > e 0 5 b 3 1 0 e - 0 8 5 6 - 4 e 5 2 - 9 6 7 9 - f a 0 4 5 9 a 2 7 e f 8 < / D A L i n k I D >  
         < L i n k T y p e > 0 < / L i n k T y p e >  
         < P a r a m e t e r s / >  
         < I n c l u d e A l l I t e m s > f a l s e < / I n c l u d e A l l I t e m s >  
         < A c t i v e > t r u e < / A c t i v e >  
         < P r o t e c t e d L i n k > f a l s e < / P r o t e c t e d L i n k >  
         < N a m e > 2 8 1 0 0 - 2 0 1 6 . 1 . 3 1   G r o u p   C o n s o l i d a t i o n   8 3 1 0 . 2 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 5 3 0 8 5 5 9 . 3 6 0 0 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 8 3 1 0 . 2 < / A c c o u n t N u m b e r >  
         < R o u n d e d > f a l s e < / R o u n d e d >  
     < / T B L i n k >  
     < T B L i n k >  
         < V e r s i o n > 4 < / V e r s i o n >  
         < C o l u m n F i l t e r s / >  
         < D A L i n k I D > 8 9 1 5 f d 6 5 - 6 f c e - 4 7 b b - 9 2 e 9 - e 6 3 e a 1 3 6 5 2 5 9 < / D A L i n k I D >  
         < L i n k T y p e > 0 < / L i n k T y p e >  
         < P a r a m e t e r s / >  
         < I n c l u d e A l l I t e m s > f a l s e < / I n c l u d e A l l I t e m s >  
         < A c t i v e > t r u e < / A c t i v e >  
         < P r o t e c t e d L i n k > f a l s e < / P r o t e c t e d L i n k >  
         < N a m e > 2 8 1 0 0 - 2 0 1 6 . 1 . 3 1   G r o u p   C o n s o l i d a t i o n   8 3 1 0 . 3 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 - 3 5 7 8 0 . 9 4 0 0 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 8 3 1 0 . 3 < / A c c o u n t N u m b e r >  
         < R o u n d e d > f a l s e < / R o u n d e d >  
     < / T B L i n k >  
     < T B L i n k >  
         < V e r s i o n > 4 < / V e r s i o n >  
         < C o l u m n F i l t e r s / >  
         < D A L i n k I D > 4 4 0 f 1 6 a 9 - 8 7 e 3 - 4 d 7 5 - 8 e 2 0 - 9 8 f 7 f c 5 8 f 6 1 d < / D A L i n k I D >  
         < L i n k T y p e > 0 < / L i n k T y p e >  
         < P a r a m e t e r s / >  
         < I n c l u d e A l l I t e m s > f a l s e < / I n c l u d e A l l I t e m s >  
         < A c t i v e > t r u e < / A c t i v e >  
         < P r o t e c t e d L i n k > f a l s e < / P r o t e c t e d L i n k >  
         < N a m e > 2 8 1 0 0 - 2 0 1 6 . 1 . 3 1   G r o u p   C o n s o l i d a t i o n   8 3 1 0 . 1 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 2 3 2 8 9 8 1 . 3 7 0 0 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 8 3 1 0 . 1 < / A c c o u n t N u m b e r >  
         < R o u n d e d > f a l s e < / R o u n d e d >  
     < / T B L i n k >  
     < T B L i n k >  
         < V e r s i o n > 4 < / V e r s i o n >  
         < C o l u m n F i l t e r s / >  
         < D A L i n k I D > c 9 1 b 2 7 0 7 - 5 6 2 0 - 4 b 1 a - b 1 2 7 - 2 3 f d b 2 d 8 f d 0 a < / D A L i n k I D >  
         < L i n k T y p e > 0 < / L i n k T y p e >  
         < P a r a m e t e r s / >  
         < I n c l u d e A l l I t e m s > f a l s e < / I n c l u d e A l l I t e m s >  
         < A c t i v e > t r u e < / A c t i v e >  
         < P r o t e c t e d L i n k > f a l s e < / P r o t e c t e d L i n k >  
         < N a m e > 2 8 1 0 0 - 2 0 1 6 . 1 . 3 1   G r o u p   C o n s o l i d a t i o n   8 3 1 0 . 2 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 8 4 7 4 2 . 7 1 0 0 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 8 3 1 0 . 2 < / A c c o u n t N u m b e r >  
         < R o u n d e d > f a l s e < / R o u n d e d >  
     < / T B L i n k >  
     < T B L i n k >  
         < V e r s i o n > 4 < / V e r s i o n >  
         < C o l u m n F i l t e r s / >  
         < D A L i n k I D > b e 0 0 4 8 c b - f 4 2 4 - 4 3 7 2 - b 9 e b - e 2 d a d 2 c d 7 4 d c < / D A L i n k I D >  
         < L i n k T y p e > 0 < / L i n k T y p e >  
         < P a r a m e t e r s / >  
         < I n c l u d e A l l I t e m s > f a l s e < / I n c l u d e A l l I t e m s >  
         < A c t i v e > t r u e < / A c t i v e >  
         < P r o t e c t e d L i n k > f a l s e < / P r o t e c t e d L i n k >  
         < N a m e > 2 8 1 0 0 - 2 0 1 6 . 1 . 3 1   G r o u p   C o n s o l i d a t i o n   8 3 1 0 . 3 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 2 0 4 3 8 . 9 7 0 0 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 8 3 1 0 . 3 < / A c c o u n t N u m b e r >  
         < R o u n d e d > f a l s e < / R o u n d e d >  
     < / T B L i n k >  
     < T B L i n k >  
         < V e r s i o n > 4 < / V e r s i o n >  
         < C o l u m n F i l t e r s / >  
         < D A L i n k I D > 7 e d 0 1 5 7 6 - e d 6 0 - 4 4 1 1 - b b 4 e - 2 f b 5 5 4 6 8 e 1 0 4 < / D A L i n k I D >  
         < L i n k T y p e > 0 < / L i n k T y p e >  
         < P a r a m e t e r s / >  
         < I n c l u d e A l l I t e m s > f a l s e < / I n c l u d e A l l I t e m s >  
         < A c t i v e > t r u e < / A c t i v e >  
         < P r o t e c t e d L i n k > f a l s e < / P r o t e c t e d L i n k >  
         < N a m e > 2 8 1 0 0 - 2 0 1 6 . 1 . 3 1   G r o u p   C o n s o l i d a t i o n   8 3 1 0 . 1 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 9 8 7 6 3 7 . 2 5 0 0 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 8 3 1 0 . 1 < / A c c o u n t N u m b e r >  
         < R o u n d e d > f a l s e < / R o u n d e d >  
     < / T B L i n k >  
     < T B L i n k >  
         < V e r s i o n > 4 < / V e r s i o n >  
         < C o l u m n F i l t e r s / >  
         < D A L i n k I D > 1 3 7 2 3 9 0 e - b 4 a e - 4 5 3 7 - 9 6 5 1 - d 4 3 2 7 c e 3 0 c 6 f < / D A L i n k I D >  
         < L i n k T y p e > 0 < / L i n k T y p e >  
         < P a r a m e t e r s / >  
         < I n c l u d e A l l I t e m s > f a l s e < / I n c l u d e A l l I t e m s >  
         < A c t i v e > t r u e < / A c t i v e >  
         < P r o t e c t e d L i n k > f a l s e < / P r o t e c t e d L i n k >  
         < N a m e > 2 8 1 0 0 - 2 0 1 6 . 1 . 3 1   G r o u p   C o n s o l i d a t i o n   8 3 1 0 . 2 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 2 5 4 0 8 2 . 8 6 0 0 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 8 3 1 0 . 2 < / A c c o u n t N u m b e r >  
         < R o u n d e d > f a l s e < / R o u n d e d >  
     < / T B L i n k >  
     < T B L i n k >  
         < V e r s i o n > 4 < / V e r s i o n >  
         < C o l u m n F i l t e r s / >  
         < D A L i n k I D > 2 5 6 5 5 6 0 b - 6 8 3 f - 4 6 1 a - 9 9 6 0 - 0 e d c f 5 7 d 7 9 0 0 < / D A L i n k I D >  
         < L i n k T y p e > 0 < / L i n k T y p e >  
         < P a r a m e t e r s / >  
         < I n c l u d e A l l I t e m s > f a l s e < / I n c l u d e A l l I t e m s >  
         < A c t i v e > t r u e < / A c t i v e >  
         < P r o t e c t e d L i n k > f a l s e < / P r o t e c t e d L i n k >  
         < N a m e > 2 8 1 0 0 - 2 0 1 6 . 1 . 3 1   G r o u p   C o n s o l i d a t i o n   8 3 1 0 . 3 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 - 1 7 2 . 8 9 0 0 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 8 3 1 0 . 3 < / A c c o u n t N u m b e r >  
         < R o u n d e d > f a l s e < / R o u n d e d >  
     < / T B L i n k >  
     < T B L i n k >  
         < V e r s i o n > 4 < / V e r s i o n >  
         < C o l u m n F i l t e r s / >  
         < D A L i n k I D > 6 b 5 a 2 2 b 5 - 4 c a f - 4 5 7 2 - a e 0 a - f 9 5 d 5 4 2 f a e f 7 < / D A L i n k I D >  
         < L i n k T y p e > 0 < / L i n k T y p e >  
         < P a r a m e t e r s / >  
         < I n c l u d e A l l I t e m s > f a l s e < / I n c l u d e A l l I t e m s >  
         < A c t i v e > t r u e < / A c t i v e >  
         < P r o t e c t e d L i n k > f a l s e < / P r o t e c t e d L i n k >  
         < N a m e > 2 8 1 0 0 - 2 0 1 6 . 1 . 3 1   G r o u p   C o n s o l i d a t i o n   8 4 1 0 . 1 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 - 2 1 4 9 0 5 6 . 3 6 0 0 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 8 4 1 0 . 1 < / A c c o u n t N u m b e r >  
         < R o u n d e d > f a l s e < / R o u n d e d >  
     < / T B L i n k >  
     < T B L i n k >  
         < V e r s i o n > 4 < / V e r s i o n >  
         < C o l u m n F i l t e r s / >  
         < D A L i n k I D > d 8 b 9 b 9 d 0 - 4 3 4 5 - 4 4 6 d - a a c c - 6 2 c 5 d 6 f 2 c 1 9 5 < / D A L i n k I D >  
         < L i n k T y p e > 0 < / L i n k T y p e >  
         < P a r a m e t e r s / >  
         < I n c l u d e A l l I t e m s > f a l s e < / I n c l u d e A l l I t e m s >  
         < A c t i v e > t r u e < / A c t i v e >  
         < P r o t e c t e d L i n k > f a l s e < / P r o t e c t e d L i n k >  
         < N a m e > 2 8 1 0 0 - 2 0 1 6 . 1 . 3 1   G r o u p   C o n s o l i d a t i o n   8 4 1 0 . 2 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 7 8 9 4 3 . 2 6 0 0 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 8 4 1 0 . 2 < / A c c o u n t N u m b e r >  
         < R o u n d e d > f a l s e < / R o u n d e d >  
     < / T B L i n k >  
     < T B L i n k >  
         < V e r s i o n > 4 < / V e r s i o n >  
         < C o l u m n F i l t e r s / >  
         < D A L i n k I D > 7 7 a a 8 7 f b - a 5 9 e - 4 3 a 1 - a 8 1 b - f 5 6 a e e f 7 2 a c 1 < / D A L i n k I D >  
         < L i n k T y p e > 0 < / L i n k T y p e >  
         < P a r a m e t e r s / >  
         < I n c l u d e A l l I t e m s > f a l s e < / I n c l u d e A l l I t e m s >  
         < A c t i v e > t r u e < / A c t i v e >  
         < P r o t e c t e d L i n k > f a l s e < / P r o t e c t e d L i n k >  
         < N a m e > 2 8 1 0 0 - 2 0 1 6 . 1 . 3 1   G r o u p   C o n s o l i d a t i o n   8 4 1 0 . 1 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 - 1 6 4 4 0 1 . 1 0 0 0 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 8 4 1 0 . 1 < / A c c o u n t N u m b e r >  
         < R o u n d e d > f a l s e < / R o u n d e d >  
     < / T B L i n k >  
     < T B L i n k >  
         < V e r s i o n > 4 < / V e r s i o n >  
         < C o l u m n F i l t e r s / >  
         < D A L i n k I D > 3 4 4 d 0 6 8 7 - 8 b 3 a - 4 f 9 4 - b 1 3 5 - 6 2 a 4 5 4 f 8 6 8 6 3 < / D A L i n k I D >  
         < L i n k T y p e > 0 < / L i n k T y p e >  
         < P a r a m e t e r s / >  
         < I n c l u d e A l l I t e m s > f a l s e < / I n c l u d e A l l I t e m s >  
         < A c t i v e > t r u e < / A c t i v e >  
         < P r o t e c t e d L i n k > f a l s e < / P r o t e c t e d L i n k >  
         < N a m e > 2 8 1 0 0 - 2 0 1 6 . 1 . 3 1   G r o u p   C o n s o l i d a t i o n   8 4 1 0 . 2 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 1 3 4 5 4 . 7 0 0 0 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 8 4 1 0 . 2 < / A c c o u n t N u m b e r >  
         < R o u n d e d > f a l s e < / R o u n d e d >  
     < / T B L i n k >  
     < T B L i n k >  
         < V e r s i o n > 4 < / V e r s i o n >  
         < C o l u m n F i l t e r s / >  
         < D A L i n k I D > 5 e d 0 7 8 c 9 - 8 d d 7 - 4 9 a 8 - 9 d d d - f 9 1 5 b 8 f 5 5 7 8 c < / D A L i n k I D >  
         < L i n k T y p e > 0 < / L i n k T y p e >  
         < P a r a m e t e r s / >  
         < I n c l u d e A l l I t e m s > f a l s e < / I n c l u d e A l l I t e m s >  
         < A c t i v e > t r u e < / A c t i v e >  
         < P r o t e c t e d L i n k > f a l s e < / P r o t e c t e d L i n k >  
         < N a m e > 2 8 1 0 0 - 2 0 1 6 . 1 . 3 1   G r o u p   C o n s o l i d a t i o n   8 4 1 0 . 1 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 0 . 0 0 0 0 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 8 4 1 0 . 1 < / A c c o u n t N u m b e r >  
         < R o u n d e d > f a l s e < / R o u n d e d >  
     < / T B L i n k >  
     < T B L i n k >  
         < V e r s i o n > 4 < / V e r s i o n >  
         < C o l u m n F i l t e r s / >  
         < D A L i n k I D > 4 b d 5 e 9 a 0 - d 2 b 7 - 4 8 9 9 - 9 4 a 2 - c 2 e f 7 a 6 f 2 3 c d < / D A L i n k I D >  
         < L i n k T y p e > 0 < / L i n k T y p e >  
         < P a r a m e t e r s / >  
         < I n c l u d e A l l I t e m s > f a l s e < / I n c l u d e A l l I t e m s >  
         < A c t i v e > t r u e < / A c t i v e >  
         < P r o t e c t e d L i n k > f a l s e < / P r o t e c t e d L i n k >  
         < N a m e > 2 8 1 0 0 - 2 0 1 6 . 1 . 3 1   G r o u p   C o n s o l i d a t i o n   8 4 1 0 . 2 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 0 . 0 0 0 0 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 8 4 1 0 . 2 < / A c c o u n t N u m b e r >  
         < R o u n d e d > f a l s e < / R o u n d e d >  
     < / T B L i n k >  
     < T B L i n k >  
         < V e r s i o n > 4 < / V e r s i o n >  
         < C o l u m n F i l t e r s / >  
         < D A L i n k I D > 1 1 c 7 f 8 d 8 - a 4 a 8 - 4 8 f 6 - b 5 e 4 - 1 7 b a 0 9 2 8 f c f 6 < / D A L i n k I D >  
         < L i n k T y p e > 0 < / L i n k T y p e >  
         < P a r a m e t e r s / >  
         < I n c l u d e A l l I t e m s > f a l s e < / I n c l u d e A l l I t e m s >  
         < A c t i v e > t r u e < / A c t i v e >  
         < P r o t e c t e d L i n k > f a l s e < / P r o t e c t e d L i n k >  
         < N a m e > 2 8 1 0 0 - 2 0 1 6 . 1 . 3 1   G r o u p   C o n s o l i d a t i o n   8 4 1 0 . 1 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 - 4 9 6 9 1 . 6 7 0 0 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 8 4 1 0 . 1 < / A c c o u n t N u m b e r >  
         < R o u n d e d > f a l s e < / R o u n d e d >  
     < / T B L i n k >  
     < T B L i n k >  
         < V e r s i o n > 4 < / V e r s i o n >  
         < C o l u m n F i l t e r s / >  
         < D A L i n k I D > d a a 0 b b a 5 - c d 8 3 - 4 a c 5 - b c f 3 - 5 c 6 6 4 f 6 b 2 9 4 6 < / D A L i n k I D >  
         < L i n k T y p e > 0 < / L i n k T y p e >  
         < P a r a m e t e r s / >  
         < I n c l u d e A l l I t e m s > f a l s e < / I n c l u d e A l l I t e m s >  
         < A c t i v e > t r u e < / A c t i v e >  
         < P r o t e c t e d L i n k > f a l s e < / P r o t e c t e d L i n k >  
         < N a m e > 2 8 1 0 0 - 2 0 1 6 . 1 . 3 1   G r o u p   C o n s o l i d a t i o n   8 4 1 0 . 2 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 0 . 0 0 0 0 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 8 4 1 0 . 2 < / A c c o u n t N u m b e r >  
         < R o u n d e d > f a l s e < / R o u n d e d >  
     < / T B L i n k >  
     < T B L i n k >  
         < V e r s i o n > 4 < / V e r s i o n >  
         < C o l u m n F i l t e r s / >  
         < D A L i n k I D > e 0 3 3 3 3 9 a - a 0 9 7 - 4 e 3 0 - b 1 4 e - 4 5 5 8 c 0 c 0 2 7 9 b < / D A L i n k I D >  
         < L i n k T y p e > 0 < / L i n k T y p e >  
         < P a r a m e t e r s / >  
         < I n c l u d e A l l I t e m s > f a l s e < / I n c l u d e A l l I t e m s >  
         < A c t i v e > t r u e < / A c t i v e >  
         < P r o t e c t e d L i n k > f a l s e < / P r o t e c t e d L i n k >  
         < N a m e > 2 8 1 0 0 - 2 0 1 6 . 1 . 3 1   G r o u p   C o n s o l i d a t i o n   8 3 1 0 . 6   F i n a l < / N a m e >  
         < E n t i t y E n u m > 1 2 < / E n t i t y E n u m >  
         < I t e m O r d e r L i s t / >  
         < S e l e c t e d I t e m L i s t / >  
         < S e l e c t e d C o l u m n L i s t / >  
         < H a s V a l u e > f a l s e < / H a s V a l u e >  
         < T B C h a r t I D > 2 5 6 2 6 0 4 8 9 8 9 0 0 0 0 1 6 3 1 < / T B C h a r t I D >  
         < C o n s o l i d a t e d C o m p a n y I D   x s i : n i l = " t r u e " / >  
         < T B D o c u m e n t I D > 2 5 6 2 6 0 4 8 9 8 9 0 0 0 0 1 6 2 9 < / T B D o c u m e n t I D >  
         < N u m e r i c V a l u e > 1 4 9 6 3 0 5 1 . 8 6 0 0 < / N u m e r i c V a l u e >  
         < V a l u e > # F i n a l < / V a l u e >  
         < C h a r t T y p e > c t F S L i n e s < / C h a r t T y p e >  
         < R e f e r e n c e > 2 8 1 0 0 - 2 0 1 6 . 1 . 3 1 < / R e f e r e n c e >  
         < T B D o c N a m e > G r o u p   C o n s o l i d a t i o n < / 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 b 1 e 4 e 5 7 8 - c 3 b 0 - 4 3 1 f - 8 d a a - e 9 8 0 f c 1 f f 3 6 0 < / D A L i n k I D >  
         < L i n k T y p e > 0 < / L i n k T y p e >  
         < P a r a m e t e r s / >  
         < I n c l u d e A l l I t e m s > f a l s e < / I n c l u d e A l l I t e m s >  
         < A c t i v e > t r u e < / A c t i v e >  
         < P r o t e c t e d L i n k > f a l s e < / P r o t e c t e d L i n k >  
         < N a m e > 2 8 1 0 0 - 2 0 1 6 . 1 . 3 1   G r o u p   C o n s o l i d a t i o n   8 3 1 0 . 1 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 8 3 1 0 . 1 < / A c c o u n t N u m b e r >  
         < R o u n d e d > f a l s e < / R o u n d e d >  
     < / T B L i n k >  
     < T B L i n k >  
         < V e r s i o n > 4 < / V e r s i o n >  
         < C o l u m n F i l t e r s / >  
         < D A L i n k I D > d 5 1 6 3 b 9 1 - 4 d f b - 4 e 6 2 - b 9 5 c - 9 b 3 5 6 c d b 0 b 6 c < / D A L i n k I D >  
         < L i n k T y p e > 0 < / L i n k T y p e >  
         < P a r a m e t e r s / >  
         < I n c l u d e A l l I t e m s > f a l s e < / I n c l u d e A l l I t e m s >  
         < A c t i v e > t r u e < / A c t i v e >  
         < P r o t e c t e d L i n k > f a l s e < / P r o t e c t e d L i n k >  
         < N a m e > 2 8 1 0 0 - 2 0 1 6 . 1 . 3 1   G r o u p   C o n s o l i d a t i o n   8 3 1 0 . 2 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 8 3 1 0 . 2 < / A c c o u n t N u m b e r >  
         < R o u n d e d > f a l s e < / R o u n d e d >  
     < / T B L i n k >  
     < T B L i n k >  
         < V e r s i o n > 4 < / V e r s i o n >  
         < C o l u m n F i l t e r s / >  
         < D A L i n k I D > 4 0 3 8 b d 1 e - f 7 4 8 - 4 5 3 e - 8 3 8 c - 8 6 3 9 5 5 2 5 8 2 9 2 < / D A L i n k I D >  
         < L i n k T y p e > 0 < / L i n k T y p e >  
         < P a r a m e t e r s / >  
         < I n c l u d e A l l I t e m s > f a l s e < / I n c l u d e A l l I t e m s >  
         < A c t i v e > t r u e < / A c t i v e >  
         < P r o t e c t e d L i n k > f a l s e < / P r o t e c t e d L i n k >  
         < N a m e > 2 8 1 0 0 - 2 0 1 6 . 1 . 3 1   G r o u p   C o n s o l i d a t i o n   8 3 1 0 . 3 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 8 3 1 0 . 3 < / A c c o u n t N u m b e r >  
         < R o u n d e d > f a l s e < / R o u n d e d >  
     < / T B L i n k >  
     < T B L i n k >  
         < V e r s i o n > 4 < / V e r s i o n >  
         < C o l u m n F i l t e r s / >  
         < D A L i n k I D > b f b 0 a b 0 6 - 0 e 7 b - 4 e 3 e - 8 2 0 0 - 3 3 4 9 0 9 3 d 4 9 c 2 < / D A L i n k I D >  
         < L i n k T y p e > 0 < / L i n k T y p e >  
         < P a r a m e t e r s / >  
         < I n c l u d e A l l I t e m s > f a l s e < / I n c l u d e A l l I t e m s >  
         < A c t i v e > t r u e < / A c t i v e >  
         < P r o t e c t e d L i n k > f a l s e < / P r o t e c t e d L i n k >  
         < N a m e > 2 8 1 0 0 - 2 0 1 6 . 1 . 3 1   G r o u p   C o n s o l i d a t i o n   8 4 1 0 . 1 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 8 4 1 0 . 1 < / A c c o u n t N u m b e r >  
         < R o u n d e d > f a l s e < / R o u n d e d >  
     < / T B L i n k >  
     < T B L i n k >  
         < V e r s i o n > 4 < / V e r s i o n >  
         < C o l u m n F i l t e r s / >  
         < D A L i n k I D > 6 4 f b 2 9 c 6 - a f 4 6 - 4 7 6 0 - b 3 4 6 - 7 d d d 4 c 8 a f 2 5 c < / D A L i n k I D >  
         < L i n k T y p e > 0 < / L i n k T y p e >  
         < P a r a m e t e r s / >  
         < I n c l u d e A l l I t e m s > f a l s e < / I n c l u d e A l l I t e m s >  
         < A c t i v e > t r u e < / A c t i v e >  
         < P r o t e c t e d L i n k > f a l s e < / P r o t e c t e d L i n k >  
         < N a m e > 2 8 1 0 0 - 2 0 1 6 . 1 . 3 1   G r o u p   C o n s o l i d a t i o n   8 4 1 0 . 2 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 8 4 1 0 . 2 < / A c c o u n t N u m b e r >  
         < R o u n d e d > f a l s e < / R o u n d e d >  
     < / T B L i n k >  
     < T B L i n k >  
         < V e r s i o n > 4 < / V e r s i o n >  
         < C o l u m n F i l t e r s / >  
         < D A L i n k I D > c 7 6 2 6 4 6 9 - d 7 f a - 4 2 4 f - b d 9 0 - a f d c 5 5 b b b e a 3 < / D A L i n k I D >  
         < L i n k T y p e > 0 < / L i n k T y p e >  
         < P a r a m e t e r s / >  
         < I n c l u d e A l l I t e m s > f a l s e < / I n c l u d e A l l I t e m s >  
         < A c t i v e > t r u e < / A c t i v e >  
         < P r o t e c t e d L i n k > f a l s e < / P r o t e c t e d L i n k >  
         < N a m e > 2 8 1 0 0 - 2 0 1 6 . 1 2 . 3 1   G r o u p   C o n s o l i d a t i o n   2 3 * * *   \ugrR�< / N a m e >  
         < E n t i t y E n u m > 1 0 < / E n t i t y E n u m >  
         < I t e m O r d e r L i s t / >  
         < S e l e c t e d I t e m L i s t / >  
         < S e l e c t e d C o l u m n L i s t / >  
         < H a s V a l u e > f a l s e < / H a s V a l u e >  
         < T B C h a r t I D > 2 4 9 5 8 4 8 5 9 1 9 0 0 0 7 3 2 3 0 < / T B C h a r t I D >  
         < C o n s o l i d a t e d C o m p a n y I D > 2 4 9 5 8 4 8 5 9 1 9 0 0 0 7 3 4 5 0 < / C o n s o l i d a t e d C o m p a n y I D >  
         < T B D o c u m e n t I D > 2 4 9 5 8 4 8 5 9 1 9 0 0 0 7 3 2 2 6 < / T B D o c u m e n t I D >  
         < N u m e r i c V a l u e > 5 1 2 7 9 4 4 0 1 8 . 8 6 0 0 < / N u m e r i c V a l u e >  
         < V a l u e > # \ugrR�< / V a l u e >  
         < C h a r t T y p e > c t C l a s s e s < / C h a r t T y p e >  
         < C o m p a n y S h o r t N a m e > \ugrR�< / C o m p a n y S h o r t N a m e >  
         < R e f e r e n c e > 2 8 1 0 0 - 2 0 1 6 . 1 2 . 3 1 < / R e f e r e n c e >  
         < T B D o c N a m e > G r o u p   C o n s o l i d a t i o n < / T B D o c N a m e >  
         < T B C h a r t N a m e > C l a s s e s   �~+R< / T B C h a r t N a m e >  
         < C o l u m n N a m e > T r a n s l a t e d S o u r c e B a l a n c e < / C o l u m n N a m e >  
         < U s e r F r i e n d l y C o l u m n N a m e > \ugrR�< / U s e r F r i e n d l y C o l u m n N a m e >  
         < A c c o u n t N u m b e r > 2 3 * * * < / A c c o u n t N u m b e r >  
         < R o u n d e d > f a l s e < / R o u n d e d >  
     < / T B L i n k >  
     < T B L i n k >  
         < V e r s i o n > 4 < / V e r s i o n >  
         < C o l u m n F i l t e r s / >  
         < D A L i n k I D > f 6 2 1 4 2 1 3 - 3 e a 7 - 4 2 a 9 - a f 6 c - f b 8 c e b 4 f 1 2 1 8 < / D A L i n k I D >  
         < L i n k T y p e > 0 < / L i n k T y p e >  
         < P a r a m e t e r s / >  
         < I n c l u d e A l l I t e m s > f a l s e < / I n c l u d e A l l I t e m s >  
         < A c t i v e > t r u e < / A c t i v e >  
         < P r o t e c t e d L i n k > f a l s e < / P r o t e c t e d L i n k >  
         < N a m e > 2 8 1 0 0 - A - 2 0 1 6 . 0 6 . 3 0   \ugrR�Tv^  8 3 1 0 . 6   F i n a l < / N a m e >  
         < E n t i t y E n u m > 1 2 < / E n t i t y E n u m >  
         < I t e m O r d e r L i s t / >  
         < S e l e c t e d I t e m L i s t / >  
         < S e l e c t e d C o l u m n L i s t / >  
         < H a s V a l u e > f a l s e < / H a s V a l u e >  
         < T B C h a r t I D > 2 5 0 1 7 8 2 6 3 8 2 0 0 0 5 4 6 6 3 < / T B C h a r t I D >  
         < C o n s o l i d a t e d C o m p a n y I D   x s i : n i l = " t r u e " / >  
         < T B D o c u m e n t I D > 2 5 0 1 7 8 2 6 3 8 2 0 0 0 5 4 6 2 4 < / T B D o c u m e n t I D >  
         < N u m e r i c V a l u e > 1 5 1 0 7 1 0 9 5 . 2 8 0 0 < / N u m e r i c V a l u e >  
         < V a l u e > # F i n a l < / V a l u e >  
         < C h a r t T y p e > c t F S L i n e s < / C h a r t T y p e >  
         < R e f e r e n c e > 2 8 1 0 0 - A - 2 0 1 6 . 0 6 . 3 0 < / R e f e r e n c e >  
         < T B D o c N a m e > \ugrR�Tv^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 0 0 f 9 3 7 f 0 - a 2 b 2 - 4 1 4 e - 9 f 8 2 - 6 d 9 8 a c b f 4 f 5 b < / D A L i n k I D >  
         < L i n k T y p e > 0 < / L i n k T y p e >  
         < P a r a m e t e r s / >  
         < I n c l u d e A l l I t e m s > f a l s e < / I n c l u d e A l l I t e m s >  
         < A c t i v e > t r u e < / A c t i v e >  
         < P r o t e c t e d L i n k > f a l s e < / P r o t e c t e d L i n k >  
         < N a m e > 2 8 1 0 0 - 2 0 1 6 . 1 2 . 3 1 - �_ R  G r o u p   C o n s o l i d a t i o n - 'YTv^  8 3 3 1    _�f\Tv^< / N a m e >  
         < E n t i t y E n u m > 1 0 < / E n t i t y E n u m >  
         < I t e m O r d e r L i s t / >  
         < S e l e c t e d I t e m L i s t / >  
         < S e l e c t e d C o l u m n L i s t / >  
         < H a s V a l u e > f a l s e < / H a s V a l u e >  
         < T B C h a r t I D > 2 5 2 6 9 8 8 5 9 2 4 0 0 0 0 1 9 5 2 < / T B C h a r t I D >  
         < C o n s o l i d a t e d C o m p a n y I D > 2 5 6 3 3 4 3 0 4 2 7 0 0 0 0 8 4 5 3 < / C o n s o l i d a t e d C o m p a n y I D >  
         < T B D o c u m e n t I D > 2 5 2 6 9 8 8 5 9 2 4 0 0 0 0 1 9 5 1 < / T B D o c u m e n t I D >  
         < N u m e r i c V a l u e > - 3 0 5 8 8 1 4 9 . 8 0 0 0 < / N u m e r i c V a l u e >  
         < V a l u e > #  _�f\Tv^< / V a l u e >  
         < C h a r t T y p e > c t N o t e L i n e s < / C h a r t T y p e >  
         < C o m p a n y S h o r t N a m e >  _�f\Tv^< / C o m p a n y S h o r t N a m e >  
         < R e f e r e n c e > 2 8 1 0 0 - 2 0 1 6 . 1 2 . 3 1 - �_ R< / R e f e r e n c e >  
         < T B D o c N a m e > G r o u p   C o n s o l i d a t i o n - 'YTv^< / T B D o c N a m e >  
         < T B C h a r t N a m e > N o t e   L i n e s   D��ly��v< / T B C h a r t N a m e >  
         < C o l u m n N a m e > T r a n s l a t e d S o u r c e B a l a n c e < / C o l u m n N a m e >  
         < U s e r F r i e n d l y C o l u m n N a m e >  _�f\Tv^< / U s e r F r i e n d l y C o l u m n N a m e >  
         < A c c o u n t N u m b e r > 8 3 3 1 < / A c c o u n t N u m b e r >  
         < R o u n d e d > f a l s e < / R o u n d e d >  
     < / T B L i n k >  
     < T B L i n k >  
         < V e r s i o n > 4 < / V e r s i o n >  
         < C o l u m n F i l t e r s / >  
         < D A L i n k I D > b 9 d d d 7 1 7 - 4 3 a a - 4 a b 9 - b 8 b 1 - 8 e 8 1 6 6 0 2 5 5 d 9 < / D A L i n k I D >  
         < L i n k T y p e > 0 < / L i n k T y p e >  
         < P a r a m e t e r s / >  
         < I n c l u d e A l l I t e m s > f a l s e < / I n c l u d e A l l I t e m s >  
         < A c t i v e > t r u e < / A c t i v e >  
         < P r o t e c t e d L i n k > f a l s e < / P r o t e c t e d L i n k >  
         < N a m e > 2 8 1 0 0 - 2 0 1 7 . 1 2 . 3 1   G r o u p   C o n s o l i d a t i o n   8 1 1 0 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 - 2 2 4 8 1 4 1 5 4 7 . 3 9 0 0 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 8 1 1 0 < / A c c o u n t N u m b e r >  
         < R o u n d e d > f a l s e < / R o u n d e d >  
     < / T B L i n k >  
     < T B L i n k >  
         < V e r s i o n > 4 < / V e r s i o n >  
         < C o l u m n F i l t e r s / >  
         < D A L i n k I D > 4 5 8 3 9 6 4 e - 0 8 d 4 - 4 b f e - b e 6 7 - 3 f 3 6 6 4 c 4 2 4 a a < / D A L i n k I D >  
         < L i n k T y p e > 0 < / L i n k T y p e >  
         < P a r a m e t e r s / >  
         < I n c l u d e A l l I t e m s > f a l s e < / I n c l u d e A l l I t e m s >  
         < A c t i v e > t r u e < / A c t i v e >  
         < P r o t e c t e d L i n k > f a l s e < / P r o t e c t e d L i n k >  
         < N a m e > 2 8 1 0 0 - 2 0 1 7 . 1 2 . 3 1   G r o u p   C o n s o l i d a t i o n   8 1 1 0 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 - 3 1 7 8 5 2 1 5 8 5 . 7 9 0 0 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 8 1 1 0 < / A c c o u n t N u m b e r >  
         < R o u n d e d > f a l s e < / R o u n d e d >  
     < / T B L i n k >  
     < T B L i n k >  
         < V e r s i o n > 4 < / V e r s i o n >  
         < C o l u m n F i l t e r s / >  
         < D A L i n k I D > 0 0 d 7 1 3 f 9 - 1 3 f 0 - 4 b d f - 9 3 6 5 - 8 3 4 4 d c e 1 0 4 6 7 < / D A L i n k I D >  
         < L i n k T y p e > 0 < / L i n k T y p e >  
         < P a r a m e t e r s / >  
         < I n c l u d e A l l I t e m s > f a l s e < / I n c l u d e A l l I t e m s >  
         < A c t i v e > t r u e < / A c t i v e >  
         < P r o t e c t e d L i n k > f a l s e < / P r o t e c t e d L i n k >  
         < N a m e > 2 8 1 0 0 - 2 0 1 7 . 1 2 . 3 1   G r o u p   C o n s o l i d a t i o n   8 1 1 0 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 - 5 9 2 1 6 7 4 2 . 0 7 0 0 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 8 1 1 0 < / A c c o u n t N u m b e r >  
         < R o u n d e d > f a l s e < / R o u n d e d >  
     < / T B L i n k >  
     < T B L i n k >  
         < V e r s i o n > 4 < / V e r s i o n >  
         < C o l u m n F i l t e r s / >  
         < D A L i n k I D > 7 1 5 8 c 1 e 2 - d b 2 6 - 4 2 8 c - b 7 6 5 - a 5 9 f 2 e b f 0 d a e < / D A L i n k I D >  
         < L i n k T y p e > 0 < / L i n k T y p e >  
         < P a r a m e t e r s / >  
         < I n c l u d e A l l I t e m s > f a l s e < / I n c l u d e A l l I t e m s >  
         < A c t i v e > t r u e < / A c t i v e >  
         < P r o t e c t e d L i n k > f a l s e < / P r o t e c t e d L i n k >  
         < N a m e > 2 8 1 0 0 - 2 0 1 7 . 1 2 . 3 1   G r o u p   C o n s o l i d a t i o n   8 2 1 0 . 1 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 2 9 2 0 9 8 1 . 9 4 0 0 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 8 2 1 0 . 1 < / A c c o u n t N u m b e r >  
         < R o u n d e d > f a l s e < / R o u n d e d >  
     < / T B L i n k >  
     < T B L i n k >  
         < V e r s i o n > 4 < / V e r s i o n >  
         < C o l u m n F i l t e r s / >  
         < D A L i n k I D > 1 b 5 e 6 5 4 c - 8 e c a - 4 1 a e - a 7 e b - f 6 7 6 d 3 8 d 8 3 7 5 < / D A L i n k I D >  
         < L i n k T y p e > 0 < / L i n k T y p e >  
         < P a r a m e t e r s / >  
         < I n c l u d e A l l I t e m s > f a l s e < / I n c l u d e A l l I t e m s >  
         < A c t i v e > t r u e < / A c t i v e >  
         < P r o t e c t e d L i n k > f a l s e < / P r o t e c t e d L i n k >  
         < N a m e > 2 8 1 0 0 - 2 0 1 7 . 1 2 . 3 1   G r o u p   C o n s o l i d a t i o n   8 2 1 0 . 1 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 7 7 4 5 8 2 4 . 8 9 0 0 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 8 2 1 0 . 1 < / A c c o u n t N u m b e r >  
         < R o u n d e d > f a l s e < / R o u n d e d >  
     < / T B L i n k >  
     < T B L i n k >  
         < V e r s i o n > 4 < / V e r s i o n >  
         < C o l u m n F i l t e r s / >  
         < D A L i n k I D > 4 f 2 d 6 1 2 2 - 4 7 e 4 - 4 2 d 5 - 8 d a 3 - b a 6 0 c 2 9 d b 4 b a < / D A L i n k I D >  
         < L i n k T y p e > 0 < / L i n k T y p e >  
         < P a r a m e t e r s / >  
         < I n c l u d e A l l I t e m s > f a l s e < / I n c l u d e A l l I t e m s >  
         < A c t i v e > t r u e < / A c t i v e >  
         < P r o t e c t e d L i n k > f a l s e < / P r o t e c t e d L i n k >  
         < N a m e > 2 8 1 0 0 - 2 0 1 7 . 1 2 . 3 1   G r o u p   C o n s o l i d a t i o n   8 2 1 0 . 1 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 3 7 3 4 7 . 2 0 0 0 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 8 2 1 0 . 1 < / A c c o u n t N u m b e r >  
         < R o u n d e d > f a l s e < / R o u n d e d >  
     < / T B L i n k >  
     < T B L i n k >  
         < V e r s i o n > 4 < / V e r s i o n >  
         < C o l u m n F i l t e r s / >  
         < D A L i n k I D > 9 1 b 9 f 9 5 4 - b 9 5 2 - 4 7 d 8 - 9 6 e c - 2 3 a a c e 6 c 2 7 5 4 < / D A L i n k I D >  
         < L i n k T y p e > 0 < / L i n k T y p e >  
         < P a r a m e t e r s / >  
         < I n c l u d e A l l I t e m s > f a l s e < / I n c l u d e A l l I t e m s >  
         < A c t i v e > t r u e < / A c t i v e >  
         < P r o t e c t e d L i n k > f a l s e < / P r o t e c t e d L i n k >  
         < N a m e > 2 8 1 0 0 - 2 0 1 7 . 1 2 . 3 1   G r o u p   C o n s o l i d a t i o n   8 2 1 0 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 1 4 4 9 3 9 6 0 9 0 . 7 4 0 0 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 8 2 1 0 < / A c c o u n t N u m b e r >  
         < R o u n d e d > f a l s e < / R o u n d e d >  
     < / T B L i n k >  
     < T B L i n k >  
         < V e r s i o n > 4 < / V e r s i o n >  
         < C o l u m n F i l t e r s / >  
         < D A L i n k I D > f e 4 1 f a b 1 - 3 2 4 5 - 4 c f 0 - b 9 e 2 - 4 3 4 0 d 0 c 1 0 7 9 8 < / D A L i n k I D >  
         < L i n k T y p e > 0 < / L i n k T y p e >  
         < P a r a m e t e r s / >  
         < I n c l u d e A l l I t e m s > f a l s e < / I n c l u d e A l l I t e m s >  
         < A c t i v e > t r u e < / A c t i v e >  
         < P r o t e c t e d L i n k > f a l s e < / P r o t e c t e d L i n k >  
         < N a m e > 2 8 1 0 0 - 2 0 1 7 . 1 2 . 3 1   G r o u p   C o n s o l i d a t i o n   8 2 1 0 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 2 6 8 6 3 1 9 9 7 0 . 8 9 0 0 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 8 2 1 0 < / A c c o u n t N u m b e r >  
         < R o u n d e d > f a l s e < / R o u n d e d >  
     < / T B L i n k >  
     < T B L i n k >  
         < V e r s i o n > 4 < / V e r s i o n >  
         < C o l u m n F i l t e r s / >  
         < D A L i n k I D > a 1 d f f 0 2 e - e 4 f d - 4 c 4 d - a 3 c 3 - 1 0 9 e 2 c 2 c c 1 e 3 < / D A L i n k I D >  
         < L i n k T y p e > 0 < / L i n k T y p e >  
         < P a r a m e t e r s / >  
         < I n c l u d e A l l I t e m s > f a l s e < / I n c l u d e A l l I t e m s >  
         < A c t i v e > t r u e < / A c t i v e >  
         < P r o t e c t e d L i n k > f a l s e < / P r o t e c t e d L i n k >  
         < N a m e > 2 8 1 0 0 - 2 0 1 7 . 1 2 . 3 1   G r o u p   C o n s o l i d a t i o n   8 2 1 0 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 3 7 6 7 1 7 3 2 . 3 0 0 0 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 8 2 1 0 < / A c c o u n t N u m b e r >  
         < R o u n d e d > f a l s e < / R o u n d e d >  
     < / T B L i n k >  
     < T B L i n k >  
         < V e r s i o n > 4 < / V e r s i o n >  
         < C o l u m n F i l t e r s / >  
         < D A L i n k I D > 8 f 6 2 0 3 f 4 - 7 2 a 8 - 4 2 1 8 - 8 9 2 0 - 9 4 0 5 7 d 2 f f 5 6 2 < / D A L i n k I D >  
         < L i n k T y p e > 0 < / L i n k T y p e >  
         < P a r a m e t e r s / >  
         < I n c l u d e A l l I t e m s > f a l s e < / I n c l u d e A l l I t e m s >  
         < A c t i v e > t r u e < / A c t i v e >  
         < P r o t e c t e d L i n k > f a l s e < / P r o t e c t e d L i n k >  
         < N a m e > 2 8 1 0 0 - 2 0 1 7 . 1 2 . 3 1   G r o u p   C o n s o l i d a t i o n   8 2 1 0   E J E < / N a m e >  
         < E n t i t y E n u m > 1 2 < / E n t i t y E n u m >  
         < I t e m O r d e r L i s t / >  
         < S e l e c t e d I t e m L i s t / >  
         < S e l e c t e d C o l u m n L i s t / >  
         < H a s V a l u e > f a l s e < / H a s V a l u e >  
         < T B C h a r t I D > 2 6 5 0 3 6 2 7 8 6 2 0 0 0 0 1 2 1 7 < / T B C h a r t I D >  
         < C o n s o l i d a t e d C o m p a n y I D   x s i : n i l = " t r u e " / >  
         < T B D o c u m e n t I D > 2 6 5 0 3 6 2 7 8 6 2 0 0 0 0 1 2 1 5 < / T B D o c u m e n t I D >  
         < N u m e r i c V a l u e > - 3 9 2 6 8 6 2 5 1 . 0 1 0 0 < / N u m e r i c V a l u e >  
         < V a l u e > # E J E < / V a l u e >  
         < C h a r t T y p e > c t F S L i n e s < / C h a r t T y p e >  
         < R e f e r e n c e > 2 8 1 0 0 - 2 0 1 7 . 1 2 . 3 1 < / R e f e r e n c e >  
         < T B D o c N a m e > G r o u p   C o n s o l i d a t i o n < / T B D o c N a m e >  
         < T B C h a r t N a m e > F S   L i n e s   "��R�bh�y��v< / T B C h a r t N a m e >  
         < C o l u m n N a m e > S u m O f E l i m i n a t i n g J o u r n a l E n t r y < / C o l u m n N a m e >  
         < U s e r F r i e n d l y C o l u m n N a m e > E J E < / U s e r F r i e n d l y C o l u m n N a m e >  
         < A c c o u n t N u m b e r > 8 2 1 0 < / A c c o u n t N u m b e r >  
         < R o u n d e d > f a l s e < / R o u n d e d >  
     < / T B L i n k >  
     < T B L i n k >  
         < V e r s i o n > 4 < / V e r s i o n >  
         < C o l u m n F i l t e r s / >  
         < D A L i n k I D > 8 4 a a c f 5 6 - c 9 2 9 - 4 8 1 b - b 0 0 b - 5 0 f d b 6 5 3 a 6 b c < / D A L i n k I D >  
         < L i n k T y p e > 0 < / L i n k T y p e >  
         < P a r a m e t e r s / >  
         < I n c l u d e A l l I t e m s > f a l s e < / I n c l u d e A l l I t e m s >  
         < A c t i v e > t r u e < / A c t i v e >  
         < P r o t e c t e d L i n k > f a l s e < / P r o t e c t e d L i n k >  
         < N a m e > 2 8 1 0 0 - 2 0 1 7 . 1 2 . 3 1   G r o u p   C o n s o l i d a t i o n   8 3 1 0 . 1 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 1 0 8 5 7 1 6 9 . 3 1 0 0 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 8 3 1 0 . 1 < / A c c o u n t N u m b e r >  
         < R o u n d e d > f a l s e < / R o u n d e d >  
     < / T B L i n k >  
     < T B L i n k >  
         < V e r s i o n > 4 < / V e r s i o n >  
         < C o l u m n F i l t e r s / >  
         < D A L i n k I D > 0 b b 7 a 4 5 5 - c 4 d a - 4 e 5 9 - b 6 6 e - 0 8 b b 1 e a 4 8 7 e f < / D A L i n k I D >  
         < L i n k T y p e > 0 < / L i n k T y p e >  
         < P a r a m e t e r s / >  
         < I n c l u d e A l l I t e m s > f a l s e < / I n c l u d e A l l I t e m s >  
         < A c t i v e > t r u e < / A c t i v e >  
         < P r o t e c t e d L i n k > f a l s e < / P r o t e c t e d L i n k >  
         < N a m e > 2 8 1 0 0 - 2 0 1 7 . 1 2 . 3 1   G r o u p   C o n s o l i d a t i o n   8 3 1 0 . 1 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 1 9 2 0 6 6 4 6 4 . 0 9 0 0 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 8 3 1 0 . 1 < / A c c o u n t N u m b e r >  
         < R o u n d e d > f a l s e < / R o u n d e d >  
     < / T B L i n k >  
     < T B L i n k >  
         < V e r s i o n > 4 < / V e r s i o n >  
         < C o l u m n F i l t e r s / >  
         < D A L i n k I D > f 2 8 3 c 0 e b - 1 7 e 9 - 4 5 a 4 - 8 7 9 8 - 5 3 c 4 7 9 1 c 0 c 1 a < / D A L i n k I D >  
         < L i n k T y p e > 0 < / L i n k T y p e >  
         < P a r a m e t e r s / >  
         < I n c l u d e A l l I t e m s > f a l s e < / I n c l u d e A l l I t e m s >  
         < A c t i v e > t r u e < / A c t i v e >  
         < P r o t e c t e d L i n k > f a l s e < / P r o t e c t e d L i n k >  
         < N a m e > 2 8 1 0 0 - 2 0 1 7 . 1 2 . 3 1   G r o u p   C o n s o l i d a t i o n   8 3 1 0 . 1 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 5 8 5 9 4 0 4 . 2 8 0 0 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 8 3 1 0 . 1 < / A c c o u n t N u m b e r >  
         < R o u n d e d > f a l s e < / R o u n d e d >  
     < / T B L i n k >  
     < T B L i n k >  
         < V e r s i o n > 4 < / V e r s i o n >  
         < C o l u m n F i l t e r s / >  
         < D A L i n k I D > 9 9 1 0 e 3 3 b - 3 f 7 b - 4 c 3 e - b 9 d 5 - a 9 b 1 9 2 a d 6 4 a 2 < / D A L i n k I D >  
         < L i n k T y p e > 0 < / L i n k T y p e >  
         < P a r a m e t e r s / >  
         < I n c l u d e A l l I t e m s > f a l s e < / I n c l u d e A l l I t e m s >  
         < A c t i v e > t r u e < / A c t i v e >  
         < P r o t e c t e d L i n k > f a l s e < / P r o t e c t e d L i n k >  
         < N a m e > 2 8 1 0 0 - 2 0 1 7 . 1 2 . 3 1   G r o u p   C o n s o l i d a t i o n   8 3 1 0 . 2 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 3 1 1 5 8 0 4 7 9 . 1 1 0 0 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 8 3 1 0 . 2 < / A c c o u n t N u m b e r >  
         < R o u n d e d > f a l s e < / R o u n d e d >  
     < / T B L i n k >  
     < T B L i n k >  
         < V e r s i o n > 4 < / V e r s i o n >  
         < C o l u m n F i l t e r s / >  
         < D A L i n k I D > d 2 b f b 9 8 a - 1 a 7 0 - 4 1 6 3 - 8 0 9 7 - 5 7 6 6 9 7 4 5 d 5 2 d < / D A L i n k I D >  
         < L i n k T y p e > 0 < / L i n k T y p e >  
         < P a r a m e t e r s / >  
         < I n c l u d e A l l I t e m s > f a l s e < / I n c l u d e A l l I t e m s >  
         < A c t i v e > t r u e < / A c t i v e >  
         < P r o t e c t e d L i n k > f a l s e < / P r o t e c t e d L i n k >  
         < N a m e > 2 8 1 0 0 - 2 0 1 7 . 1 2 . 3 1   G r o u p   C o n s o l i d a t i o n   8 3 1 0 . 2 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 6 1 5 4 0 6 6 5 . 9 9 0 0 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 8 3 1 0 . 2 < / A c c o u n t N u m b e r >  
         < R o u n d e d > f a l s e < / R o u n d e d >  
     < / T B L i n k >  
     < T B L i n k >  
         < V e r s i o n > 4 < / V e r s i o n >  
         < C o l u m n F i l t e r s / >  
         < D A L i n k I D > f a 8 a 2 e f 9 - 8 9 4 7 - 4 5 e 0 - 8 1 4 a - 7 d 8 4 0 3 b 5 4 f e 6 < / D A L i n k I D >  
         < L i n k T y p e > 0 < / L i n k T y p e >  
         < P a r a m e t e r s / >  
         < I n c l u d e A l l I t e m s > f a l s e < / I n c l u d e A l l I t e m s >  
         < A c t i v e > t r u e < / A c t i v e >  
         < P r o t e c t e d L i n k > f a l s e < / P r o t e c t e d L i n k >  
         < N a m e > 2 8 1 0 0 - 2 0 1 7 . 1 2 . 3 1   G r o u p   C o n s o l i d a t i o n   8 3 1 0 . 2 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 4 3 6 6 1 3 6 . 9 1 0 0 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 8 3 1 0 . 2 < / A c c o u n t N u m b e r >  
         < R o u n d e d > f a l s e < / R o u n d e d >  
     < / T B L i n k >  
     < T B L i n k >  
         < V e r s i o n > 4 < / V e r s i o n >  
         < C o l u m n F i l t e r s / >  
         < D A L i n k I D > b 4 8 f 9 c 3 1 - 7 d 3 f - 4 8 b 1 - 8 3 0 f - a f f 0 4 f 8 6 b 0 f f < / D A L i n k I D >  
         < L i n k T y p e > 0 < / L i n k T y p e >  
         < P a r a m e t e r s / >  
         < I n c l u d e A l l I t e m s > f a l s e < / I n c l u d e A l l I t e m s >  
         < A c t i v e > t r u e < / A c t i v e >  
         < P r o t e c t e d L i n k > f a l s e < / P r o t e c t e d L i n k >  
         < N a m e > 2 8 1 0 0 - 2 0 1 7 . 1 2 . 3 1   G r o u p   C o n s o l i d a t i o n   8 3 1 0 . 3 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 4 3 8 9 8 7 6 7 . 1 3 0 0 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 8 3 1 0 . 3 < / A c c o u n t N u m b e r >  
         < R o u n d e d > f a l s e < / R o u n d e d >  
     < / T B L i n k >  
     < T B L i n k >  
         < V e r s i o n > 4 < / V e r s i o n >  
         < C o l u m n F i l t e r s / >  
         < D A L i n k I D > b 0 3 d 0 f 2 7 - a 8 7 a - 4 e 3 a - 8 4 a 8 - 7 e 7 d b e 4 2 a 2 a 8 < / D A L i n k I D >  
         < L i n k T y p e > 0 < / L i n k T y p e >  
         < P a r a m e t e r s / >  
         < I n c l u d e A l l I t e m s > f a l s e < / I n c l u d e A l l I t e m s >  
         < A c t i v e > t r u e < / A c t i v e >  
         < P r o t e c t e d L i n k > f a l s e < / P r o t e c t e d L i n k >  
         < N a m e > 2 8 1 0 0 - 2 0 1 7 . 1 2 . 3 1   G r o u p   C o n s o l i d a t i o n   8 3 1 0 . 3 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 - 8 2 7 4 0 0 . 9 4 0 0 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 8 3 1 0 . 3 < / A c c o u n t N u m b e r >  
         < R o u n d e d > f a l s e < / R o u n d e d >  
     < / T B L i n k >  
     < T B L i n k >  
         < V e r s i o n > 4 < / V e r s i o n >  
         < C o l u m n F i l t e r s / >  
         < D A L i n k I D > 0 6 3 2 d 4 7 5 - a e b 5 - 4 2 c 4 - a 7 6 2 - b 7 8 3 7 3 4 5 f 2 3 9 < / D A L i n k I D >  
         < L i n k T y p e > 0 < / L i n k T y p e >  
         < P a r a m e t e r s / >  
         < I n c l u d e A l l I t e m s > f a l s e < / I n c l u d e A l l I t e m s >  
         < A c t i v e > t r u e < / A c t i v e >  
         < P r o t e c t e d L i n k > f a l s e < / P r o t e c t e d L i n k >  
         < N a m e > 2 8 1 0 0 - 2 0 1 7 . 1 2 . 3 1   G r o u p   C o n s o l i d a t i o n   8 3 1 0 . 3 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 - 1 4 1 7 5 . 9 2 0 0 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 8 3 1 0 . 3 < / A c c o u n t N u m b e r >  
         < R o u n d e d > f a l s e < / R o u n d e d >  
     < / T B L i n k >  
     < T B L i n k >  
         < V e r s i o n > 4 < / V e r s i o n >  
         < C o l u m n F i l t e r s / >  
         < D A L i n k I D > 0 d 4 9 3 d c b - 1 8 c d - 4 7 a e - b a e 9 - f a e c 5 d a 5 8 a 7 b < / D A L i n k I D >  
         < L i n k T y p e > 0 < / L i n k T y p e >  
         < P a r a m e t e r s / >  
         < I n c l u d e A l l I t e m s > f a l s e < / I n c l u d e A l l I t e m s >  
         < A c t i v e > t r u e < / A c t i v e >  
         < P r o t e c t e d L i n k > f a l s e < / P r o t e c t e d L i n k >  
         < N a m e > 2 8 1 0 0 - 2 0 1 7 . 1 2 . 3 1   G r o u p   C o n s o l i d a t i o n   8 3 1 0 . 5 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 - 3 5 9 3 1 7 . 9 0 0 0 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 8 3 1 0 . 5 < / A c c o u n t N u m b e r >  
         < R o u n d e d > f a l s e < / R o u n d e d >  
     < / T B L i n k >  
     < T B L i n k >  
         < V e r s i o n > 4 < / V e r s i o n >  
         < C o l u m n F i l t e r s / >  
         < D A L i n k I D > a 5 e 6 1 1 e 0 - 0 e f 3 - 4 3 7 9 - 9 d 9 9 - f a 1 3 a f 8 7 b f c 6 < / D A L i n k I D >  
         < L i n k T y p e > 0 < / L i n k T y p e >  
         < P a r a m e t e r s / >  
         < I n c l u d e A l l I t e m s > f a l s e < / I n c l u d e A l l I t e m s >  
         < A c t i v e > t r u e < / A c t i v e >  
         < P r o t e c t e d L i n k > f a l s e < / P r o t e c t e d L i n k >  
         < N a m e > 2 8 1 0 0 - 2 0 1 7 . 1 2 . 3 1   G r o u p   C o n s o l i d a t i o n   8 3 1 0 . 5 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 3 4 2 0 6 2 2 . 4 9 0 0 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 8 3 1 0 . 5 < / A c c o u n t N u m b e r >  
         < R o u n d e d > f a l s e < / R o u n d e d >  
     < / T B L i n k >  
     < T B L i n k >  
         < V e r s i o n > 4 < / V e r s i o n >  
         < C o l u m n F i l t e r s / >  
         < D A L i n k I D > c 0 e 0 6 7 1 6 - c 0 9 0 - 4 a a 0 - 8 3 8 1 - e 1 a c 8 5 5 1 b f 4 f < / D A L i n k I D >  
         < L i n k T y p e > 0 < / L i n k T y p e >  
         < P a r a m e t e r s / >  
         < I n c l u d e A l l I t e m s > f a l s e < / I n c l u d e A l l I t e m s >  
         < A c t i v e > t r u e < / A c t i v e >  
         < P r o t e c t e d L i n k > f a l s e < / P r o t e c t e d L i n k >  
         < N a m e > 2 8 1 0 0 - 2 0 1 7 . 1 2 . 3 1   G r o u p   C o n s o l i d a t i o n   8 3 1 0 . 5 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 2 3 6 7 6 2 1 . 9 6 0 0 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 8 3 1 0 . 5 < / A c c o u n t N u m b e r >  
         < R o u n d e d > f a l s e < / R o u n d e d >  
     < / T B L i n k >  
     < T B L i n k >  
         < V e r s i o n > 4 < / V e r s i o n >  
         < C o l u m n F i l t e r s / >  
         < D A L i n k I D > 0 1 c f c 5 6 f - 4 5 2 5 - 4 e 9 9 - a 6 1 f - 2 a f 3 a 6 d e 8 f e 0 < / D A L i n k I D >  
         < L i n k T y p e > 0 < / L i n k T y p e >  
         < P a r a m e t e r s / >  
         < I n c l u d e A l l I t e m s > f a l s e < / I n c l u d e A l l I t e m s >  
         < A c t i v e > t r u e < / A c t i v e >  
         < P r o t e c t e d L i n k > f a l s e < / P r o t e c t e d L i n k >  
         < N a m e > 2 8 1 0 0 - 2 0 1 7 . 1 2 . 3 1   G r o u p   C o n s o l i d a t i o n   8 3 1 0 . 7 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 - 2 5 0 6 4 0 6 . 8 0 0 0 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 8 3 1 0 . 7 < / A c c o u n t N u m b e r >  
         < R o u n d e d > f a l s e < / R o u n d e d >  
     < / T B L i n k >  
     < T B L i n k >  
         < V e r s i o n > 4 < / V e r s i o n >  
         < C o l u m n F i l t e r s / >  
         < D A L i n k I D > 3 4 d 8 6 4 a f - 7 5 c 6 - 4 2 5 4 - 9 c c 8 - 3 b e 8 3 5 c 1 d 8 4 d < / D A L i n k I D >  
         < L i n k T y p e > 0 < / L i n k T y p e >  
         < P a r a m e t e r s / >  
         < I n c l u d e A l l I t e m s > f a l s e < / I n c l u d e A l l I t e m s >  
         < A c t i v e > t r u e < / A c t i v e >  
         < P r o t e c t e d L i n k > f a l s e < / P r o t e c t e d L i n k >  
         < N a m e > 2 8 1 0 0 - 2 0 1 7 . 1 2 . 3 1   G r o u p   C o n s o l i d a t i o n   8 4 1 0 . 1 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 - 2 4 5 8 9 0 5 4 . 5 3 0 0 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 8 4 1 0 . 1 < / A c c o u n t N u m b e r >  
         < R o u n d e d > f a l s e < / R o u n d e d >  
     < / T B L i n k >  
     < T B L i n k >  
         < V e r s i o n > 4 < / V e r s i o n >  
         < C o l u m n F i l t e r s / >  
         < D A L i n k I D > 2 2 0 7 9 1 1 b - 3 6 4 d - 4 c 1 b - a 0 7 7 - b 0 7 9 a 1 4 e d 2 1 f < / D A L i n k I D >  
         < L i n k T y p e > 0 < / L i n k T y p e >  
         < P a r a m e t e r s / >  
         < I n c l u d e A l l I t e m s > f a l s e < / I n c l u d e A l l I t e m s >  
         < A c t i v e > t r u e < / A c t i v e >  
         < P r o t e c t e d L i n k > f a l s e < / P r o t e c t e d L i n k >  
         < N a m e > 2 8 1 0 0 - 2 0 1 7 . 1 2 . 3 1   G r o u p   C o n s o l i d a t i o n   8 4 1 0 . 2 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 8 0 9 6 3 3 7 . 9 5 0 0 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 8 4 1 0 . 2 < / A c c o u n t N u m b e r >  
         < R o u n d e d > f a l s e < / R o u n d e d >  
     < / T B L i n k >  
     < T B L i n k >  
         < V e r s i o n > 4 < / V e r s i o n >  
         < C o l u m n F i l t e r s / >  
         < D A L i n k I D > 9 c 5 5 2 8 c c - 1 a a 8 - 4 a 4 e - 9 b 9 3 - 8 b 2 5 f 1 e 7 4 a 1 3 < / D A L i n k I D >  
         < L i n k T y p e > 0 < / L i n k T y p e >  
         < P a r a m e t e r s / >  
         < I n c l u d e A l l I t e m s > f a l s e < / I n c l u d e A l l I t e m s >  
         < A c t i v e > t r u e < / A c t i v e >  
         < P r o t e c t e d L i n k > f a l s e < / P r o t e c t e d L i n k >  
         < N a m e > 2 8 1 0 0 - 2 0 1 7 . 1 2 . 3 1   G r o u p   C o n s o l i d a t i o n   8 4 1 0 . 1 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 - 4 4 0 0 8 2 0 . 1 9 0 0 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 8 4 1 0 . 1 < / A c c o u n t N u m b e r >  
         < R o u n d e d > f a l s e < / R o u n d e d >  
     < / T B L i n k >  
     < T B L i n k >  
         < V e r s i o n > 4 < / V e r s i o n >  
         < C o l u m n F i l t e r s / >  
         < D A L i n k I D > a 0 0 d 5 1 4 a - c 8 7 b - 4 2 5 1 - a 9 8 e - a 5 9 8 7 5 f 9 a b e 4 < / D A L i n k I D >  
         < L i n k T y p e > 0 < / L i n k T y p e >  
         < P a r a m e t e r s / >  
         < I n c l u d e A l l I t e m s > f a l s e < / I n c l u d e A l l I t e m s >  
         < A c t i v e > t r u e < / A c t i v e >  
         < P r o t e c t e d L i n k > f a l s e < / P r o t e c t e d L i n k >  
         < N a m e > 2 8 1 0 0 - 2 0 1 7 . 1 2 . 3 1   G r o u p   C o n s o l i d a t i o n   8 4 1 0 . 2 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 2 2 3 3 8 0 4 . 1 6 0 0 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 8 4 1 0 . 2 < / A c c o u n t N u m b e r >  
         < R o u n d e d > f a l s e < / R o u n d e d >  
     < / T B L i n k >  
     < T B L i n k >  
         < V e r s i o n > 4 < / V e r s i o n >  
         < C o l u m n F i l t e r s / >  
         < D A L i n k I D > 3 5 a 6 2 3 e 5 - b 8 5 f - 4 5 5 6 - 9 b c 7 - b 1 4 5 3 2 9 6 f d 6 d < / D A L i n k I D >  
         < L i n k T y p e > 0 < / L i n k T y p e >  
         < P a r a m e t e r s / >  
         < I n c l u d e A l l I t e m s > f a l s e < / I n c l u d e A l l I t e m s >  
         < A c t i v e > t r u e < / A c t i v e >  
         < P r o t e c t e d L i n k > f a l s e < / P r o t e c t e d L i n k >  
         < N a m e > 2 8 1 0 0 - 2 0 1 7 . 1 2 . 3 1   G r o u p   C o n s o l i d a t i o n   8 4 1 0 . 1 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 - 1 6 9 9 6 6 6 . 8 0 0 0 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 8 4 1 0 . 1 < / A c c o u n t N u m b e r >  
         < R o u n d e d > f a l s e < / R o u n d e d >  
     < / T B L i n k >  
     < T B L i n k >  
         < V e r s i o n > 4 < / V e r s i o n >  
         < C o l u m n F i l t e r s / >  
         < D A L i n k I D > e 0 3 b e b b 6 - e 6 1 8 - 4 f 1 2 - a 3 b f - 7 4 1 5 4 8 1 6 1 e 7 9 < / D A L i n k I D >  
         < L i n k T y p e > 0 < / L i n k T y p e >  
         < P a r a m e t e r s / >  
         < I n c l u d e A l l I t e m s > f a l s e < / I n c l u d e A l l I t e m s >  
         < A c t i v e > t r u e < / A c t i v e >  
         < P r o t e c t e d L i n k > f a l s e < / P r o t e c t e d L i n k >  
         < N a m e > 2 8 1 0 0 - 2 0 1 7 . 1 2 . 3 1   G r o u p   C o n s o l i d a t i o n   8 4 1 0 . 2 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 0 . 0 0 0 0 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 8 4 1 0 . 2 < / A c c o u n t N u m b e r >  
         < R o u n d e d > f a l s e < / R o u n d e d >  
     < / T B L i n k >  
     < T B L i n k >  
         < V e r s i o n > 4 < / V e r s i o n >  
         < C o l u m n F i l t e r s / >  
         < D A L i n k I D > 8 1 f a d b 5 f - 7 b 0 4 - 4 1 b 5 - a a 6 a - 5 9 5 0 1 a 6 d f c 3 a < / D A L i n k I D >  
         < L i n k T y p e > 0 < / L i n k T y p e >  
         < P a r a m e t e r s / >  
         < I n c l u d e A l l I t e m s > f a l s e < / I n c l u d e A l l I t e m s >  
         < A c t i v e > t r u e < / A c t i v e >  
         < P r o t e c t e d L i n k > f a l s e < / P r o t e c t e d L i n k >  
         < N a m e > 2 8 1 0 0 - 2 0 1 7 . 1 2 . 3 1   G r o u p   C o n s o l i d a t i o n   8 3 1 0 . 6 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 4 8 5 0 3 1 2 3 5 . 8 6 0 0 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 8 3 1 0 . 6 < / A c c o u n t N u m b e r >  
         < R o u n d e d > f a l s e < / R o u n d e d >  
     < / T B L i n k >  
     < T B L i n k >  
         < V e r s i o n > 4 < / V e r s i o n >  
         < C o l u m n F i l t e r s / >  
         < D A L i n k I D > 5 4 6 3 3 c 9 5 - 6 d 9 0 - 4 f 1 c - 9 0 6 d - 9 3 e 4 a 7 a a d 1 0 f < / D A L i n k I D >  
         < L i n k T y p e > 0 < / L i n k T y p e >  
         < P a r a m e t e r s / >  
         < I n c l u d e A l l I t e m s > f a l s e < / I n c l u d e A l l I t e m s >  
         < A c t i v e > t r u e < / A c t i v e >  
         < P r o t e c t e d L i n k > f a l s e < / P r o t e c t e d L i n k >  
         < N a m e > 2 8 1 0 0 - 2 0 1 7 . 1 2 . 3 1   G r o u p   C o n s o l i d a t i o n   8 1 1 0   E J E < / N a m e >  
         < E n t i t y E n u m > 1 2 < / E n t i t y E n u m >  
         < I t e m O r d e r L i s t / >  
         < S e l e c t e d I t e m L i s t / >  
         < S e l e c t e d C o l u m n L i s t / >  
         < H a s V a l u e > f a l s e < / H a s V a l u e >  
         < T B C h a r t I D > 2 6 5 0 3 6 2 7 8 6 2 0 0 0 0 1 2 1 7 < / T B C h a r t I D >  
         < C o n s o l i d a t e d C o m p a n y I D   x s i : n i l = " t r u e " / >  
         < T B D o c u m e n t I D > 2 6 5 0 3 6 2 7 8 6 2 0 0 0 0 1 2 1 5 < / T B D o c u m e n t I D >  
         < N u m e r i c V a l u e > 3 9 2 6 8 6 2 5 1 . 0 1 0 0 < / N u m e r i c V a l u e >  
         < V a l u e > # E J E < / V a l u e >  
         < C h a r t T y p e > c t F S L i n e s < / C h a r t T y p e >  
         < R e f e r e n c e > 2 8 1 0 0 - 2 0 1 7 . 1 2 . 3 1 < / R e f e r e n c e >  
         < T B D o c N a m e > G r o u p   C o n s o l i d a t i o n < / T B D o c N a m e >  
         < T B C h a r t N a m e > F S   L i n e s   "��R�bh�y��v< / T B C h a r t N a m e >  
         < C o l u m n N a m e > S u m O f E l i m i n a t i n g J o u r n a l E n t r y < / C o l u m n N a m e >  
         < U s e r F r i e n d l y C o l u m n N a m e > E J E < / U s e r F r i e n d l y C o l u m n N a m e >  
         < A c c o u n t N u m b e r > 8 1 1 0 < / A c c o u n t N u m b e r >  
         < R o u n d e d > f a l s e < / R o u n d e d >  
     < / T B L i n k >  
     < T B L i n k >  
         < V e r s i o n > 4 < / V e r s i o n >  
         < C o l u m n F i l t e r s / >  
         < D A L i n k I D > 9 f 6 8 a 1 3 4 - 8 a d 3 - 4 6 f d - 9 8 1 9 - e c 7 9 c 6 d 4 c c 6 5 < / D A L i n k I D >  
         < L i n k T y p e > 0 < / L i n k T y p e >  
         < P a r a m e t e r s / >  
         < I n c l u d e A l l I t e m s > f a l s e < / I n c l u d e A l l I t e m s >  
         < A c t i v e > t r u e < / A c t i v e >  
         < P r o t e c t e d L i n k > f a l s e < / P r o t e c t e d L i n k >  
         < N a m e > 2 8 1 0 0 - 2 0 1 7 . 1 2 . 3 1   G r o u p   C o n s o l i d a t i o n - 'YTv^  8 3 1 0 . 2    _�f\Tv^< / N a m e >  
         < E n t i t y E n u m > 1 0 < / E n t i t y E n u m >  
         < I t e m O r d e r L i s t / >  
         < S e l e c t e d I t e m L i s t / >  
         < S e l e c t e d C o l u m n L i s t / >  
         < H a s V a l u e > f a l s e < / H a s V a l u e >  
         < T B C h a r t I D > 2 6 5 0 3 6 2 7 8 6 2 0 0 0 0 2 1 2 5 < / T B C h a r t I D >  
         < C o n s o l i d a t e d C o m p a n y I D > 2 6 5 0 3 5 4 8 4 6 0 0 0 0 0 1 5 4 6 < / C o n s o l i d a t e d C o m p a n y I D >  
         < T B D o c u m e n t I D > 2 6 5 0 3 6 2 7 8 6 2 0 0 0 0 2 1 2 3 < / T B D o c u m e n t I D >  
         < N u m e r i c V a l u e > 9 5 5 6 6 . 7 6 0 0 < / N u m e r i c V a l u e >  
         < V a l u e > #  _�f\Tv^< / V a l u e >  
         < C h a r t T y p e > c t F S L i n e s < / C h a r t T y p e >  
         < C o m p a n y S h o r t N a m e >  _�f\Tv^< / C o m p a n y S h o r t N a m e >  
         < R e f e r e n c e > 2 8 1 0 0 - 2 0 1 7 . 1 2 . 3 1 < / R e f e r e n c e >  
         < T B D o c N a m e > G r o u p   C o n s o l i d a t i o n - 'YTv^< / T B D o c N a m e >  
         < T B C h a r t N a m e > F S   L i n e s   "��R�bh�y��v< / T B C h a r t N a m e >  
         < C o l u m n N a m e > T r a n s l a t e d S o u r c e B a l a n c e < / C o l u m n N a m e >  
         < U s e r F r i e n d l y C o l u m n N a m e >  _�f\Tv^< / U s e r F r i e n d l y C o l u m n N a m e >  
         < A c c o u n t N u m b e r > 8 3 1 0 . 2 < / A c c o u n t N u m b e r >  
         < R o u n d e d > f a l s e < / R o u n d e d >  
     < / T B L i n k >  
     < T B L i n k >  
         < V e r s i o n > 4 < / V e r s i o n >  
         < C o l u m n F i l t e r s / >  
         < D A L i n k I D > a 3 5 1 5 d 7 2 - 4 7 9 e - 4 a 6 6 - 9 2 e 7 - a b 2 4 1 4 e 0 8 d 8 3 < / D A L i n k I D >  
         < L i n k T y p e > 0 < / L i n k T y p e >  
         < P a r a m e t e r s / >  
         < I n c l u d e A l l I t e m s > f a l s e < / I n c l u d e A l l I t e m s >  
         < A c t i v e > t r u e < / A c t i v e >  
         < P r o t e c t e d L i n k > f a l s e < / P r o t e c t e d L i n k >  
         < N a m e > 2 8 1 0 0 - 2 0 1 7 . 1 2 . 3 1   G r o u p   C o n s o l i d a t i o n - 'YTv^  8 3 1 0 . 3    _�f\Tv^< / N a m e >  
         < E n t i t y E n u m > 1 0 < / E n t i t y E n u m >  
         < I t e m O r d e r L i s t / >  
         < S e l e c t e d I t e m L i s t / >  
         < S e l e c t e d C o l u m n L i s t / >  
         < H a s V a l u e > f a l s e < / H a s V a l u e >  
         < T B C h a r t I D > 2 6 5 0 3 6 2 7 8 6 2 0 0 0 0 2 1 2 5 < / T B C h a r t I D >  
         < C o n s o l i d a t e d C o m p a n y I D > 2 6 5 0 3 5 4 8 4 6 0 0 0 0 0 1 5 4 6 < / C o n s o l i d a t e d C o m p a n y I D >  
         < T B D o c u m e n t I D > 2 6 5 0 3 6 2 7 8 6 2 0 0 0 0 2 1 2 3 < / T B D o c u m e n t I D >  
         < N u m e r i c V a l u e > 3 9 9 3 . 4 3 0 0 < / N u m e r i c V a l u e >  
         < V a l u e > #  _�f\Tv^< / V a l u e >  
         < C h a r t T y p e > c t F S L i n e s < / C h a r t T y p e >  
         < C o m p a n y S h o r t N a m e >  _�f\Tv^< / C o m p a n y S h o r t N a m e >  
         < R e f e r e n c e > 2 8 1 0 0 - 2 0 1 7 . 1 2 . 3 1 < / R e f e r e n c e >  
         < T B D o c N a m e > G r o u p   C o n s o l i d a t i o n - 'YTv^< / T B D o c N a m e >  
         < T B C h a r t N a m e > F S   L i n e s   "��R�bh�y��v< / T B C h a r t N a m e >  
         < C o l u m n N a m e > T r a n s l a t e d S o u r c e B a l a n c e < / C o l u m n N a m e >  
         < U s e r F r i e n d l y C o l u m n N a m e >  _�f\Tv^< / U s e r F r i e n d l y C o l u m n N a m e >  
         < A c c o u n t N u m b e r > 8 3 1 0 . 3 < / A c c o u n t N u m b e r >  
         < R o u n d e d > f a l s e < / R o u n d e d >  
     < / T B L i n k >  
     < T B L i n k >  
         < V e r s i o n > 4 < / V e r s i o n >  
         < C o l u m n F i l t e r s / >  
         < D A L i n k I D > a 2 4 e 5 6 2 1 - d d 5 5 - 4 b 5 7 - 9 1 b b - 5 c 7 5 5 2 4 8 7 e f b < / D A L i n k I D >  
         < L i n k T y p e > 0 < / L i n k T y p e >  
         < P a r a m e t e r s / >  
         < I n c l u d e A l l I t e m s > f a l s e < / I n c l u d e A l l I t e m s >  
         < A c t i v e > t r u e < / A c t i v e >  
         < P r o t e c t e d L i n k > f a l s e < / P r o t e c t e d L i n k >  
         < N a m e > 2 8 1 0 0 - D - 2 0 1 7 . 1 2 . 3 1   �klQ�S _�f\Tv^  8 4 1 0 . 2   F i n a l < / N a m e >  
         < E n t i t y E n u m > 1 2 < / E n t i t y E n u m >  
         < I t e m O r d e r L i s t / >  
         < S e l e c t e d I t e m L i s t / >  
         < S e l e c t e d C o l u m n L i s t / >  
         < H a s V a l u e > f a l s e < / H a s V a l u e >  
         < T B C h a r t I D > 2 6 5 4 6 7 9 5 6 1 1 0 0 0 1 5 8 2 1 < / T B C h a r t I D >  
         < C o n s o l i d a t e d C o m p a n y I D   x s i : n i l = " t r u e " / >  
         < T B D o c u m e n t I D > 2 6 5 4 6 7 9 5 6 1 1 0 0 0 1 5 8 1 1 < / T B D o c u m e n t I D >  
         < N u m e r i c V a l u e > 7 9 0 . 5 1 0 0 < / N u m e r i c V a l u e >  
         < V a l u e > # F i n a l < / V a l u e >  
         < C h a r t T y p e > c t F S L i n e s < / C h a r t T y p e >  
         < R e f e r e n c e > 2 8 1 0 0 - D - 2 0 1 7 . 1 2 . 3 1 < / R e f e r e n c e >  
         < T B D o c N a m e > �klQ�S _�f\Tv^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 d d e 0 b 2 8 3 - 1 6 0 0 - 4 9 0 3 - b 8 4 c - f 4 b 4 7 e 5 2 a c 5 0 < / D A L i n k I D >  
         < L i n k T y p e > 0 < / L i n k T y p e >  
         < P a r a m e t e r s / >  
         < I n c l u d e A l l I t e m s > f a l s e < / I n c l u d e A l l I t e m s >  
         < A c t i v e > t r u e < / A c t i v e >  
         < P r o t e c t e d L i n k > f a l s e < / P r o t e c t e d L i n k >  
         < N a m e > 2 8 1 0 0 - 2 0 1 7 . 1 2 . 3 1   G r o u p   C o n s o l i d a t i o n   2 3 * * *   \ugrTv^< / N a m e >  
         < E n t i t y E n u m > 1 0 < / E n t i t y E n u m >  
         < I t e m O r d e r L i s t / >  
         < S e l e c t e d I t e m L i s t / >  
         < S e l e c t e d C o l u m n L i s t / >  
         < H a s V a l u e > f a l s e < / H a s V a l u e >  
         < T B C h a r t I D > 2 6 5 0 3 6 2 7 8 6 2 0 0 0 0 1 2 1 9 < / T B C h a r t I D >  
         < C o n s o l i d a t e d C o m p a n y I D > 2 6 5 0 3 6 2 7 8 6 2 0 0 0 0 2 7 9 8 < / C o n s o l i d a t e d C o m p a n y I D >  
         < T B D o c u m e n t I D > 2 6 5 0 3 6 2 7 8 6 2 0 0 0 0 1 2 1 5 < / T B D o c u m e n t I D >  
         < N u m e r i c V a l u e > 5 4 2 4 3 3 6 7 0 8 . 6 0 0 0 < / N u m e r i c V a l u e >  
         < V a l u e > # \ugrTv^< / V a l u e >  
         < C h a r t T y p e > c t C l a s s e s < / C h a r t T y p e >  
         < C o m p a n y S h o r t N a m e > \ugrTv^< / C o m p a n y S h o r t N a m e >  
         < R e f e r e n c e > 2 8 1 0 0 - 2 0 1 7 . 1 2 . 3 1 < / R e f e r e n c e >  
         < T B D o c N a m e > G r o u p   C o n s o l i d a t i o n < / T B D o c N a m e >  
         < T B C h a r t N a m e > C l a s s e s   �~+R< / T B C h a r t N a m e >  
         < C o l u m n N a m e > T r a n s l a t e d S o u r c e B a l a n c e < / C o l u m n N a m e >  
         < U s e r F r i e n d l y C o l u m n N a m e > \ugrTv^< / U s e r F r i e n d l y C o l u m n N a m e >  
         < A c c o u n t N u m b e r > 2 3 * * * < / A c c o u n t N u m b e r >  
         < R o u n d e d > f a l s e < / R o u n d e d >  
     < / T B L i n k >  
     < T B L i n k >  
         < V e r s i o n > 4 < / V e r s i o n >  
         < C o l u m n F i l t e r s / >  
         < D A L i n k I D > e b d e e a 6 6 - 7 f 5 7 - 4 d b a - b 3 b 1 - c c d f 8 5 c 2 e 9 1 f < / D A L i n k I D >  
         < L i n k T y p e > 0 < / L i n k T y p e >  
         < P a r a m e t e r s / >  
         < I n c l u d e A l l I t e m s > f a l s e < / I n c l u d e A l l I t e m s >  
         < A c t i v e > t r u e < / A c t i v e >  
         < P r o t e c t e d L i n k > f a l s e < / P r o t e c t e d L i n k >  
         < N a m e > 2 8 1 0 0 - 2 0 1 7 . 1 2 . 3 1   G r o u p   C o n s o l i d a t i o n   2 3 * * *   r��eTv^< / N a m e >  
         < E n t i t y E n u m > 1 0 < / E n t i t y E n u m >  
         < I t e m O r d e r L i s t / >  
         < S e l e c t e d I t e m L i s t / >  
         < S e l e c t e d C o l u m n L i s t / >  
         < H a s V a l u e > f a l s e < / H a s V a l u e >  
         < T B C h a r t I D > 2 6 5 0 3 6 2 7 8 6 2 0 0 0 0 1 2 1 9 < / T B C h a r t I D >  
         < C o n s o l i d a t e d C o m p a n y I D > 2 6 5 0 3 6 2 7 8 6 2 0 0 0 0 3 0 1 8 < / C o n s o l i d a t e d C o m p a n y I D >  
         < T B D o c u m e n t I D > 2 6 5 0 3 6 2 7 8 6 2 0 0 0 0 1 2 1 5 < / T B D o c u m e n t I D >  
         < N u m e r i c V a l u e > 9 2 0 7 8 4 0 2 3 . 0 2 0 0 < / N u m e r i c V a l u e >  
         < V a l u e > # r��eTv^< / V a l u e >  
         < C h a r t T y p e > c t C l a s s e s < / C h a r t T y p e >  
         < C o m p a n y S h o r t N a m e > r��eTv^< / C o m p a n y S h o r t N a m e >  
         < R e f e r e n c e > 2 8 1 0 0 - 2 0 1 7 . 1 2 . 3 1 < / R e f e r e n c e >  
         < T B D o c N a m e > G r o u p   C o n s o l i d a t i o n < / T B D o c N a m e >  
         < T B C h a r t N a m e > C l a s s e s   �~+R< / T B C h a r t N a m e >  
         < C o l u m n N a m e > T r a n s l a t e d S o u r c e B a l a n c e < / C o l u m n N a m e >  
         < U s e r F r i e n d l y C o l u m n N a m e > r��eTv^< / U s e r F r i e n d l y C o l u m n N a m e >  
         < A c c o u n t N u m b e r > 2 3 * * * < / A c c o u n t N u m b e r >  
         < R o u n d e d > f a l s e < / R o u n d e d >  
     < / T B L i n k >  
     < T B L i n k >  
         < V e r s i o n > 4 < / V e r s i o n >  
         < C o l u m n F i l t e r s / >  
         < D A L i n k I D > 3 c 2 7 0 f 8 2 - a 5 9 8 - 4 2 9 0 - 8 7 9 d - a a a 4 0 1 2 2 d 6 c 3 < / D A L i n k I D >  
         < L i n k T y p e > 0 < / L i n k T y p e >  
         < P a r a m e t e r s / >  
         < I n c l u d e A l l I t e m s > f a l s e < / I n c l u d e A l l I t e m s >  
         < A c t i v e > t r u e < / A c t i v e >  
         < P r o t e c t e d L i n k > f a l s e < / P r o t e c t e d L i n k >  
         < N a m e > 2 8 1 0 0 - 2 0 1 7 . 1 2 . 3 1   G r o u p   C o n s o l i d a t i o n   2 3 * * *   I�NTv^< / N a m e >  
         < E n t i t y E n u m > 1 0 < / E n t i t y E n u m >  
         < I t e m O r d e r L i s t / >  
         < S e l e c t e d I t e m L i s t / >  
         < S e l e c t e d C o l u m n L i s t / >  
         < H a s V a l u e > f a l s e < / H a s V a l u e >  
         < T B C h a r t I D > 2 6 5 0 3 6 2 7 8 6 2 0 0 0 0 1 2 1 9 < / T B C h a r t I D >  
         < C o n s o l i d a t e d C o m p a n y I D > 2 6 5 0 3 6 2 7 8 6 2 0 0 0 0 3 2 3 8 < / C o n s o l i d a t e d C o m p a n y I D >  
         < T B D o c u m e n t I D > 2 6 5 0 3 6 2 7 8 6 2 0 0 0 0 1 2 1 5 < / T B D o c u m e n t I D >  
         < N u m e r i c V a l u e > 1 8 7 7 9 0 7 1 3 . 9 2 0 0 < / N u m e r i c V a l u e >  
         < V a l u e > # I�NTv^< / V a l u e >  
         < C h a r t T y p e > c t C l a s s e s < / C h a r t T y p e >  
         < C o m p a n y S h o r t N a m e > I�NTv^< / C o m p a n y S h o r t N a m e >  
         < R e f e r e n c e > 2 8 1 0 0 - 2 0 1 7 . 1 2 . 3 1 < / R e f e r e n c e >  
         < T B D o c N a m e > G r o u p   C o n s o l i d a t i o n < / T B D o c N a m e >  
         < T B C h a r t N a m e > C l a s s e s   �~+R< / T B C h a r t N a m e >  
         < C o l u m n N a m e > T r a n s l a t e d S o u r c e B a l a n c e < / C o l u m n N a m e >  
         < U s e r F r i e n d l y C o l u m n N a m e > I�NTv^< / U s e r F r i e n d l y C o l u m n N a m e >  
         < A c c o u n t N u m b e r > 2 3 * * * < / A c c o u n t N u m b e r >  
         < R o u n d e d > f a l s e < / R o u n d e d >  
     < / T B L i n k >  
     < T B L i n k >  
         < V e r s i o n > 4 < / V e r s i o n >  
         < C o l u m n F i l t e r s / >  
         < D A L i n k I D > 3 e 7 9 b 3 4 e - f 9 f 5 - 4 2 6 1 - 8 c 1 6 - c 1 5 f 1 e c 4 7 0 6 7 < / D A L i n k I D >  
         < L i n k T y p e > 0 < / L i n k T y p e >  
         < P a r a m e t e r s / >  
         < I n c l u d e A l l I t e m s > f a l s e < / I n c l u d e A l l I t e m s >  
         < A c t i v e > t r u e < / A c t i v e >  
         < P r o t e c t e d L i n k > f a l s e < / P r o t e c t e d L i n k >  
         < N a m e > 2 8 1 0 0 - 2 0 1 7 . 1 2 . 3 1   G r o u p   C o n s o l i d a t i o n   2 3 * * *   E J E < / N a m e >  
         < E n t i t y E n u m > 1 2 < / E n t i t y E n u m >  
         < I t e m O r d e r L i s t / >  
         < S e l e c t e d I t e m L i s t / >  
         < S e l e c t e d C o l u m n L i s t / >  
         < H a s V a l u e > f a l s e < / H a s V a l u e >  
         < T B C h a r t I D > 2 6 5 0 3 6 2 7 8 6 2 0 0 0 0 1 2 1 9 < / T B C h a r t I D >  
         < C o n s o l i d a t e d C o m p a n y I D   x s i : n i l = " t r u e " / >  
         < T B D o c u m e n t I D > 2 6 5 0 3 6 2 7 8 6 2 0 0 0 0 1 2 1 5 < / T B D o c u m e n t I D >  
         < N u m e r i c V a l u e > - 3 9 3 2 3 3 1 9 4 . 7 2 0 0 < / N u m e r i c V a l u e >  
         < V a l u e > # E J E < / V a l u e >  
         < C h a r t T y p e > c t C l a s s e s < / C h a r t T y p e >  
         < R e f e r e n c e > 2 8 1 0 0 - 2 0 1 7 . 1 2 . 3 1 < / R e f e r e n c e >  
         < T B D o c N a m e > G r o u p   C o n s o l i d a t i o n < / T B D o c N a m e >  
         < T B C h a r t N a m e > C l a s s e s   �~+R< / T B C h a r t N a m e >  
         < C o l u m n N a m e > S u m O f E l i m i n a t i n g J o u r n a l E n t r y < / C o l u m n N a m e >  
         < U s e r F r i e n d l y C o l u m n N a m e > E J E < / U s e r F r i e n d l y C o l u m n N a m e >  
         < A c c o u n t N u m b e r > 2 3 * * * < / A c c o u n t N u m b e r >  
         < R o u n d e d > f a l s e < / R o u n d e d >  
     < / T B L i n k >  
     < T B L i n k >  
         < V e r s i o n > 4 < / V e r s i o n >  
         < C o l u m n F i l t e r s / >  
         < D A L i n k I D > e a 6 2 e b 1 7 - b f 8 5 - 4 9 2 b - b 3 0 4 - 1 d a e b a 6 a 3 9 e a < / D A L i n k I D >  
         < L i n k T y p e > 0 < / L i n k T y p e >  
         < P a r a m e t e r s / >  
         < I n c l u d e A l l I t e m s > f a l s e < / I n c l u d e A l l I t e m s >  
         < A c t i v e > t r u e < / A c t i v e >  
         < P r o t e c t e d L i n k > f a l s e < / P r o t e c t e d L i n k >  
         < N a m e > 2 8 1 0 0 - 2 0 1 7 . 1 2 . 3 1   G r o u p   C o n s o l i d a t i o n   2 4 * * *   \ugrTv^< / N a m e >  
         < E n t i t y E n u m > 1 0 < / E n t i t y E n u m >  
         < I t e m O r d e r L i s t / >  
         < S e l e c t e d I t e m L i s t / >  
         < S e l e c t e d C o l u m n L i s t / >  
         < H a s V a l u e > f a l s e < / H a s V a l u e >  
         < T B C h a r t I D > 2 6 5 0 3 6 2 7 8 6 2 0 0 0 0 1 2 1 9 < / T B C h a r t I D >  
         < C o n s o l i d a t e d C o m p a n y I D > 2 6 5 0 3 6 2 7 8 6 2 0 0 0 0 2 7 9 8 < / C o n s o l i d a t e d C o m p a n y I D >  
         < T B D o c u m e n t I D > 2 6 5 0 3 6 2 7 8 6 2 0 0 0 0 1 2 1 5 < / T B D o c u m e n t I D >  
         < N u m e r i c V a l u e > - 1 9 3 3 1 0 5 4 8 4 . 7 4 0 0 < / N u m e r i c V a l u e >  
         < V a l u e > # \ugrTv^< / V a l u e >  
         < C h a r t T y p e > c t C l a s s e s < / C h a r t T y p e >  
         < C o m p a n y S h o r t N a m e > \ugrTv^< / C o m p a n y S h o r t N a m e >  
         < R e f e r e n c e > 2 8 1 0 0 - 2 0 1 7 . 1 2 . 3 1 < / R e f e r e n c e >  
         < T B D o c N a m e > G r o u p   C o n s o l i d a t i o n < / T B D o c N a m e >  
         < T B C h a r t N a m e > C l a s s e s   �~+R< / T B C h a r t N a m e >  
         < C o l u m n N a m e > T r a n s l a t e d S o u r c e B a l a n c e < / C o l u m n N a m e >  
         < U s e r F r i e n d l y C o l u m n N a m e > \ugrTv^< / U s e r F r i e n d l y C o l u m n N a m e >  
         < A c c o u n t N u m b e r > 2 4 * * * < / A c c o u n t N u m b e r >  
         < R o u n d e d > f a l s e < / R o u n d e d >  
     < / T B L i n k >  
     < T B L i n k >  
         < V e r s i o n > 4 < / V e r s i o n >  
         < C o l u m n F i l t e r s / >  
         < D A L i n k I D > 0 6 9 3 c 0 9 c - e a e 2 - 4 6 0 e - b 0 e 1 - 7 6 b 6 6 1 5 d 2 a a 3 < / D A L i n k I D >  
         < L i n k T y p e > 0 < / L i n k T y p e >  
         < P a r a m e t e r s / >  
         < I n c l u d e A l l I t e m s > f a l s e < / I n c l u d e A l l I t e m s >  
         < A c t i v e > t r u e < / A c t i v e >  
         < P r o t e c t e d L i n k > f a l s e < / P r o t e c t e d L i n k >  
         < N a m e > 2 8 1 0 0 - 2 0 1 7 . 1 2 . 3 1   G r o u p   C o n s o l i d a t i o n   2 4 * * *   r��eTv^< / N a m e >  
         < E n t i t y E n u m > 1 0 < / E n t i t y E n u m >  
         < I t e m O r d e r L i s t / >  
         < S e l e c t e d I t e m L i s t / >  
         < S e l e c t e d C o l u m n L i s t / >  
         < H a s V a l u e > f a l s e < / H a s V a l u e >  
         < T B C h a r t I D > 2 6 5 0 3 6 2 7 8 6 2 0 0 0 0 1 2 1 9 < / T B C h a r t I D >  
         < C o n s o l i d a t e d C o m p a n y I D > 2 6 5 0 3 6 2 7 8 6 2 0 0 0 0 3 0 1 8 < / C o n s o l i d a t e d C o m p a n y I D >  
         < T B D o c u m e n t I D > 2 6 5 0 3 6 2 7 8 6 2 0 0 0 0 1 2 1 5 < / T B D o c u m e n t I D >  
         < N u m e r i c V a l u e > - 4 0 4 2 6 6 1 5 1 . 9 8 0 0 < / N u m e r i c V a l u e >  
         < V a l u e > # r��eTv^< / V a l u e >  
         < C h a r t T y p e > c t C l a s s e s < / C h a r t T y p e >  
         < C o m p a n y S h o r t N a m e > r��eTv^< / C o m p a n y S h o r t N a m e >  
         < R e f e r e n c e > 2 8 1 0 0 - 2 0 1 7 . 1 2 . 3 1 < / R e f e r e n c e >  
         < T B D o c N a m e > G r o u p   C o n s o l i d a t i o n < / T B D o c N a m e >  
         < T B C h a r t N a m e > C l a s s e s   �~+R< / T B C h a r t N a m e >  
         < C o l u m n N a m e > T r a n s l a t e d S o u r c e B a l a n c e < / C o l u m n N a m e >  
         < U s e r F r i e n d l y C o l u m n N a m e > r��eTv^< / U s e r F r i e n d l y C o l u m n N a m e >  
         < A c c o u n t N u m b e r > 2 4 * * * < / A c c o u n t N u m b e r >  
         < R o u n d e d > f a l s e < / R o u n d e d >  
     < / T B L i n k >  
     < T B L i n k >  
         < V e r s i o n > 4 < / V e r s i o n >  
         < C o l u m n F i l t e r s / >  
         < D A L i n k I D > 8 1 3 6 6 3 3 a - 1 8 b f - 4 f 4 0 - b a 2 4 - 6 f a 5 5 9 0 1 3 5 1 f < / D A L i n k I D >  
         < L i n k T y p e > 0 < / L i n k T y p e >  
         < P a r a m e t e r s / >  
         < I n c l u d e A l l I t e m s > f a l s e < / I n c l u d e A l l I t e m s >  
         < A c t i v e > t r u e < / A c t i v e >  
         < P r o t e c t e d L i n k > f a l s e < / P r o t e c t e d L i n k >  
         < N a m e > 2 8 1 0 0 - 2 0 1 7 . 1 2 . 3 1   G r o u p   C o n s o l i d a t i o n   2 4 * * *   I�NTv^< / N a m e >  
         < E n t i t y E n u m > 1 0 < / E n t i t y E n u m >  
         < I t e m O r d e r L i s t / >  
         < S e l e c t e d I t e m L i s t / >  
         < S e l e c t e d C o l u m n L i s t / >  
         < H a s V a l u e > f a l s e < / H a s V a l u e >  
         < T B C h a r t I D > 2 6 5 0 3 6 2 7 8 6 2 0 0 0 0 1 2 1 9 < / T B C h a r t I D >  
         < C o n s o l i d a t e d C o m p a n y I D > 2 6 5 0 3 6 2 7 8 6 2 0 0 0 0 3 2 3 8 < / C o n s o l i d a t e d C o m p a n y I D >  
         < T B D o c u m e n t I D > 2 6 5 0 3 6 2 7 8 6 2 0 0 0 0 1 2 1 5 < / T B D o c u m e n t I D >  
         < N u m e r i c V a l u e > - 7 8 4 9 1 8 3 5 . 9 3 0 0 < / N u m e r i c V a l u e >  
         < V a l u e > # I�NTv^< / V a l u e >  
         < C h a r t T y p e > c t C l a s s e s < / C h a r t T y p e >  
         < C o m p a n y S h o r t N a m e > I�NTv^< / C o m p a n y S h o r t N a m e >  
         < R e f e r e n c e > 2 8 1 0 0 - 2 0 1 7 . 1 2 . 3 1 < / R e f e r e n c e >  
         < T B D o c N a m e > G r o u p   C o n s o l i d a t i o n < / T B D o c N a m e >  
         < T B C h a r t N a m e > C l a s s e s   �~+R< / T B C h a r t N a m e >  
         < C o l u m n N a m e > T r a n s l a t e d S o u r c e B a l a n c e < / C o l u m n N a m e >  
         < U s e r F r i e n d l y C o l u m n N a m e > I�NTv^< / U s e r F r i e n d l y C o l u m n N a m e >  
         < A c c o u n t N u m b e r > 2 4 * * * < / A c c o u n t N u m b e r >  
         < R o u n d e d > f a l s e < / R o u n d e d >  
     < / T B L i n k >  
     < T B L i n k >  
         < V e r s i o n > 4 < / V e r s i o n >  
         < C o l u m n F i l t e r s / >  
         < D A L i n k I D > b 0 2 8 c b 7 3 - 9 2 c a - 4 e f e - 8 8 9 f - c 6 c a 0 7 0 1 e 9 9 b < / D A L i n k I D >  
         < L i n k T y p e > 0 < / L i n k T y p e >  
         < P a r a m e t e r s / >  
         < I n c l u d e A l l I t e m s > f a l s e < / I n c l u d e A l l I t e m s >  
         < A c t i v e > t r u e < / A c t i v e >  
         < P r o t e c t e d L i n k > f a l s e < / P r o t e c t e d L i n k >  
         < N a m e > 2 8 1 0 0 - 2 0 1 7 . 1 2 . 3 1   G r o u p   C o n s o l i d a t i o n   2 4 * * *   E J E < / N a m e >  
         < E n t i t y E n u m > 1 2 < / E n t i t y E n u m >  
         < I t e m O r d e r L i s t / >  
         < S e l e c t e d I t e m L i s t / >  
         < S e l e c t e d C o l u m n L i s t / >  
         < H a s V a l u e > f a l s e < / H a s V a l u e >  
         < T B C h a r t I D > 2 6 5 0 3 6 2 7 8 6 2 0 0 0 0 1 2 1 9 < / T B C h a r t I D >  
         < C o n s o l i d a t e d C o m p a n y I D   x s i : n i l = " t r u e " / >  
         < T B D o c u m e n t I D > 2 6 5 0 3 6 2 7 8 6 2 0 0 0 0 1 2 1 5 < / T B D o c u m e n t I D >  
         < N u m e r i c V a l u e > 2 3 5 2 3 2 0 1 6 . 9 7 0 0 < / N u m e r i c V a l u e >  
         < V a l u e > # E J E < / V a l u e >  
         < C h a r t T y p e > c t C l a s s e s < / C h a r t T y p e >  
         < R e f e r e n c e > 2 8 1 0 0 - 2 0 1 7 . 1 2 . 3 1 < / R e f e r e n c e >  
         < T B D o c N a m e > G r o u p   C o n s o l i d a t i o n < / T B D o c N a m e >  
         < T B C h a r t N a m e > C l a s s e s   �~+R< / T B C h a r t N a m e >  
         < C o l u m n N a m e > S u m O f E l i m i n a t i n g J o u r n a l E n t r y < / C o l u m n N a m e >  
         < U s e r F r i e n d l y C o l u m n N a m e > E J E < / U s e r F r i e n d l y C o l u m n N a m e >  
         < A c c o u n t N u m b e r > 2 4 * * * < / A c c o u n t N u m b e r >  
         < R o u n d e d > f a l s e < / R o u n d e d >  
     < / T B L i n k >  
     < T B L i n k >  
         < V e r s i o n > 4 < / V e r s i o n >  
         < C o l u m n F i l t e r s / >  
         < D A L i n k I D > 1 9 6 e c f 4 7 - 2 d 6 f - 4 3 2 4 - a 3 f 0 - c 9 e 9 4 d d 8 c 1 8 4 < / D A L i n k I D >  
         < L i n k T y p e > 0 < / L i n k T y p e >  
         < P a r a m e t e r s / >  
         < I n c l u d e A l l I t e m s > f a l s e < / I n c l u d e A l l I t e m s >  
         < A c t i v e > t r u e < / A c t i v e >  
         < P r o t e c t e d L i n k > f a l s e < / P r o t e c t e d L i n k >  
         < N a m e > 2 8 1 0 0 - 2 0 1 6 . 0 6 . 3 0   G r o u p   C o n s o l i d a t i o n - �V�Q�[SO  2 3 * * *   \ugrR�< / N a m e >  
         < E n t i t y E n u m > 1 0 < / E n t i t y E n u m >  
         < I t e m O r d e r L i s t / >  
         < S e l e c t e d I t e m L i s t / >  
         < S e l e c t e d C o l u m n L i s t / >  
         < H a s V a l u e > f a l s e < / H a s V a l u e >  
         < T B C h a r t I D > 2 5 0 1 7 8 2 6 3 8 2 0 0 0 5 4 6 6 1 < / T B C h a r t I D >  
         < C o n s o l i d a t e d C o m p a n y I D > 2 5 0 1 7 8 2 6 3 8 2 0 0 0 6 6 8 1 6 < / C o n s o l i d a t e d C o m p a n y I D >  
         < T B D o c u m e n t I D > 2 5 0 1 7 8 2 6 3 8 2 0 0 0 5 4 6 2 2 < / T B D o c u m e n t I D >  
         < N u m e r i c V a l u e > 4 8 0 0 5 9 6 3 2 8 . 0 4 0 0 < / N u m e r i c V a l u e >  
         < V a l u e > # \ugrR�< / V a l u e >  
         < C h a r t T y p e > c t C l a s s e s < / C h a r t T y p e >  
         < C o m p a n y S h o r t N a m e > \ugrR�< / C o m p a n y S h o r t N a m e >  
         < R e f e r e n c e > 2 8 1 0 0 - 2 0 1 6 . 0 6 . 3 0 < / R e f e r e n c e >  
         < T B D o c N a m e > G r o u p   C o n s o l i d a t i o n - �V�Q�[SO< / T B D o c N a m e >  
         < T B C h a r t N a m e > C l a s s e s   �~+R< / T B C h a r t N a m e >  
         < C o l u m n N a m e > T r a n s l a t e d S o u r c e B a l a n c e < / C o l u m n N a m e >  
         < U s e r F r i e n d l y C o l u m n N a m e > \ugrR�< / U s e r F r i e n d l y C o l u m n N a m e >  
         < A c c o u n t N u m b e r > 2 3 * * * < / A c c o u n t N u m b e r >  
         < R o u n d e d > f a l s e < / R o u n d e d >  
     < / T B L i n k >  
     < T B L i n k >  
         < V e r s i o n > 4 < / V e r s i o n >  
         < C o l u m n F i l t e r s / >  
         < D A L i n k I D > e d 2 a 5 6 d 2 - c e 3 b - 4 1 c 7 - 9 c f 4 - f 1 b 2 d 8 e 3 1 1 b 7 < / D A L i n k I D >  
         < L i n k T y p e > 0 < / L i n k T y p e >  
         < P a r a m e t e r s / >  
         < I n c l u d e A l l I t e m s > f a l s e < / I n c l u d e A l l I t e m s >  
         < A c t i v e > t r u e < / A c t i v e >  
         < P r o t e c t e d L i n k > f a l s e < / P r o t e c t e d L i n k >  
         < N a m e > 2 8 1 0 0 - 2 0 1 6 . 1 2 . 3 1 - �_ R  G r o u p   C o n s o l i d a t i o n - 'YTv^  8 2 1 1   E J E < / N a m e >  
         < E n t i t y E n u m > 1 2 < / E n t i t y E n u m >  
         < I t e m O r d e r L i s t / >  
         < S e l e c t e d I t e m L i s t / >  
         < S e l e c t e d C o l u m n L i s t / >  
         < H a s V a l u e > f a l s e < / H a s V a l u e >  
         < T B C h a r t I D > 2 5 2 6 9 8 8 5 9 2 4 0 0 0 0 1 9 5 2 < / T B C h a r t I D >  
         < C o n s o l i d a t e d C o m p a n y I D   x s i : n i l = " t r u e " / >  
         < T B D o c u m e n t I D > 2 5 2 6 9 8 8 5 9 2 4 0 0 0 0 1 9 5 1 < / T B D o c u m e n t I D >  
         < N u m e r i c V a l u e > 2 1 5 7 9 1 5 . 9 0 0 0 < / N u m e r i c V a l u e >  
         < V a l u e > # E J E < / V a l u e >  
         < C h a r t T y p e > c t N o t e L i n e s < / C h a r t T y p e >  
         < R e f e r e n c e > 2 8 1 0 0 - 2 0 1 6 . 1 2 . 3 1 - �_ R< / R e f e r e n c e >  
         < T B D o c N a m e > G r o u p   C o n s o l i d a t i o n - 'YTv^< / T B D o c N a m e >  
         < T B C h a r t N a m e > N o t e   L i n e s   D��ly��v< / T B C h a r t N a m e >  
         < C o l u m n N a m e > S u m O f E l i m i n a t i n g J o u r n a l E n t r y < / C o l u m n N a m e >  
         < U s e r F r i e n d l y C o l u m n N a m e > E J E < / U s e r F r i e n d l y C o l u m n N a m e >  
         < A c c o u n t N u m b e r > 8 2 1 1 < / A c c o u n t N u m b e r >  
         < R o u n d e d > f a l s e < / R o u n d e d >  
     < / T B L i n k >  
     < T B L i n k >  
         < V e r s i o n > 4 < / V e r s i o n >  
         < C o l u m n F i l t e r s / >  
         < D A L i n k I D > b 2 3 6 6 d 9 b - 7 4 5 b - 4 5 3 e - 8 a d 2 - 6 5 1 a 3 0 c 2 1 f b 7 < / D A L i n k I D >  
         < L i n k T y p e > 0 < / L i n k T y p e >  
         < P a r a m e t e r s / >  
         < I n c l u d e A l l I t e m s > f a l s e < / I n c l u d e A l l I t e m s >  
         < A c t i v e > t r u e < / A c t i v e >  
         < P r o t e c t e d L i n k > f a l s e < / P r o t e c t e d L i n k >  
         < N a m e > 2 8 1 0 0 - 2 0 1 6 . 1 2 . 3 1 - �_ R  G r o u p   C o n s o l i d a t i o n - 'YTv^  8 3 1 2   E J E < / N a m e >  
         < E n t i t y E n u m > 1 2 < / E n t i t y E n u m >  
         < I t e m O r d e r L i s t / >  
         < S e l e c t e d I t e m L i s t / >  
         < S e l e c t e d C o l u m n L i s t / >  
         < H a s V a l u e > f a l s e < / H a s V a l u e >  
         < T B C h a r t I D > 2 5 2 6 9 8 8 5 9 2 4 0 0 0 0 1 9 5 2 < / T B C h a r t I D >  
         < C o n s o l i d a t e d C o m p a n y I D   x s i : n i l = " t r u e " / >  
         < T B D o c u m e n t I D > 2 5 2 6 9 8 8 5 9 2 4 0 0 0 0 1 9 5 1 < / T B D o c u m e n t I D >  
         < N u m e r i c V a l u e > 3 4 6 2 8 . 7 1 0 0 < / N u m e r i c V a l u e >  
         < V a l u e > # E J E < / V a l u e >  
         < C h a r t T y p e > c t N o t e L i n e s < / C h a r t T y p e >  
         < R e f e r e n c e > 2 8 1 0 0 - 2 0 1 6 . 1 2 . 3 1 - �_ R< / R e f e r e n c e >  
         < T B D o c N a m e > G r o u p   C o n s o l i d a t i o n - 'YTv^< / T B D o c N a m e >  
         < T B C h a r t N a m e > N o t e   L i n e s   D��ly��v< / T B C h a r t N a m e >  
         < C o l u m n N a m e > S u m O f E l i m i n a t i n g J o u r n a l E n t r y < / C o l u m n N a m e >  
         < U s e r F r i e n d l y C o l u m n N a m e > E J E < / U s e r F r i e n d l y C o l u m n N a m e >  
         < A c c o u n t N u m b e r > 8 3 1 2 < / A c c o u n t N u m b e r >  
         < R o u n d e d > f a l s e < / R o u n d e d >  
     < / T B L i n k >  
     < T B L i n k >  
         < V e r s i o n > 4 < / V e r s i o n >  
         < C o l u m n F i l t e r s / >  
         < D A L i n k I D > 1 2 2 e 2 5 e 2 - c 5 8 b - 4 6 1 f - a c b 5 - 5 d b a 3 a 1 7 2 a c d < / D A L i n k I D >  
         < L i n k T y p e > 0 < / L i n k T y p e >  
         < P a r a m e t e r s / >  
         < I n c l u d e A l l I t e m s > f a l s e < / I n c l u d e A l l I t e m s >  
         < A c t i v e > t r u e < / A c t i v e >  
         < P r o t e c t e d L i n k > f a l s e < / P r o t e c t e d L i n k >  
         < N a m e > 2 8 1 0 0 - 2 0 1 7 . 1 2 . 3 1   G r o u p   C o n s o l i d a t i o n - 'YTv^  8 2 1 1   E J E < / N a m e >  
         < E n t i t y E n u m > 1 2 < / E n t i t y E n u m >  
         < I t e m O r d e r L i s t / >  
         < S e l e c t e d I t e m L i s t / >  
         < S e l e c t e d C o l u m n L i s t / >  
         < H a s V a l u e > f a l s e < / H a s V a l u e >  
         < T B C h a r t I D > 2 6 5 0 3 6 2 7 8 6 2 0 0 0 0 2 1 2 4 < / T B C h a r t I D >  
         < C o n s o l i d a t e d C o m p a n y I D   x s i : n i l = " t r u e " / >  
         < T B D o c u m e n t I D > 2 6 5 0 3 6 2 7 8 6 2 0 0 0 0 2 1 2 3 < / T B D o c u m e n t I D >  
         < N u m e r i c V a l u e > - 7 2 9 7 8 . 6 5 0 0 < / N u m e r i c V a l u e >  
         < V a l u e > # E J E < / V a l u e >  
         < C h a r t T y p e > c t N o t e L i n e s < / C h a r t T y p e >  
         < R e f e r e n c e > 2 8 1 0 0 - 2 0 1 7 . 1 2 . 3 1 < / R e f e r e n c e >  
         < T B D o c N a m e > G r o u p   C o n s o l i d a t i o n - 'YTv^< / T B D o c N a m e >  
         < T B C h a r t N a m e > N o t e   L i n e s   D��ly��v< / T B C h a r t N a m e >  
         < C o l u m n N a m e > S u m O f E l i m i n a t i n g J o u r n a l E n t r y < / C o l u m n N a m e >  
         < U s e r F r i e n d l y C o l u m n N a m e > E J E < / U s e r F r i e n d l y C o l u m n N a m e >  
         < A c c o u n t N u m b e r > 8 2 1 1 < / A c c o u n t N u m b e r >  
         < R o u n d e d > f a l s e < / R o u n d e d >  
     < / T B L i n k >  
     < T B L i n k >  
         < V e r s i o n > 4 < / V e r s i o n >  
         < C o l u m n F i l t e r s / >  
         < D A L i n k I D > 3 c 0 7 6 c f 6 - a b 3 f - 4 4 4 e - a 5 0 e - b f b 1 a 6 3 8 1 e 3 f < / D A L i n k I D >  
         < L i n k T y p e > 0 < / L i n k T y p e >  
         < P a r a m e t e r s / >  
         < I n c l u d e A l l I t e m s > f a l s e < / I n c l u d e A l l I t e m s >  
         < A c t i v e > t r u e < / A c t i v e >  
         < P r o t e c t e d L i n k > f a l s e < / P r o t e c t e d L i n k >  
         < N a m e > 2 8 1 0 0 - 2 0 1 7 . 1 2 . 3 1   G r o u p   C o n s o l i d a t i o n - 'YTv^  8 3 1 2   E J E < / N a m e >  
         < E n t i t y E n u m > 1 2 < / E n t i t y E n u m >  
         < I t e m O r d e r L i s t / >  
         < S e l e c t e d I t e m L i s t / >  
         < S e l e c t e d C o l u m n L i s t / >  
         < H a s V a l u e > f a l s e < / H a s V a l u e >  
         < T B C h a r t I D > 2 6 5 0 3 6 2 7 8 6 2 0 0 0 0 2 1 2 4 < / T B C h a r t I D >  
         < C o n s o l i d a t e d C o m p a n y I D   x s i : n i l = " t r u e " / >  
         < T B D o c u m e n t I D > 2 6 5 0 3 6 2 7 8 6 2 0 0 0 0 2 1 2 3 < / T B D o c u m e n t I D >  
         < N u m e r i c V a l u e > - 2 9 9 9 1 . 9 1 0 0 < / N u m e r i c V a l u e >  
         < V a l u e > # E J E < / V a l u e >  
         < C h a r t T y p e > c t N o t e L i n e s < / C h a r t T y p e >  
         < R e f e r e n c e > 2 8 1 0 0 - 2 0 1 7 . 1 2 . 3 1 < / R e f e r e n c e >  
         < T B D o c N a m e > G r o u p   C o n s o l i d a t i o n - 'YTv^< / T B D o c N a m e >  
         < T B C h a r t N a m e > N o t e   L i n e s   D��ly��v< / T B C h a r t N a m e >  
         < C o l u m n N a m e > S u m O f E l i m i n a t i n g J o u r n a l E n t r y < / C o l u m n N a m e >  
         < U s e r F r i e n d l y C o l u m n N a m e > E J E < / U s e r F r i e n d l y C o l u m n N a m e >  
         < A c c o u n t N u m b e r > 8 3 1 2 < / A c c o u n t N u m b e r >  
         < R o u n d e d > f a l s e < / R o u n d e d >  
     < / T B L i n k >  
     < T B L i n k >  
         < V e r s i o n > 4 < / V e r s i o n >  
         < C o l u m n F i l t e r s / >  
         < D A L i n k I D > e 4 3 c 1 3 8 7 - 8 1 6 7 - 4 0 1 1 - a c 8 4 - 4 6 b f e 8 8 f 9 b 9 6 < / D A L i n k I D >  
         < L i n k T y p e > 0 < / L i n k T y p e >  
         < P a r a m e t e r s / >  
         < I n c l u d e A l l I t e m s > f a l s e < / I n c l u d e A l l I t e m s >  
         < A c t i v e > t r u e < / A c t i v e >  
         < P r o t e c t e d L i n k > f a l s e < / P r o t e c t e d L i n k >  
         < N a m e > 2 8 1 0 0 - 2 0 1 6 . 1 2 . 3 1 - �_ R  G r o u p   C o n s o l i d a t i o n - 'YTv^  6 5 1 0   F i n a l < / N a m e >  
         < E n t i t y E n u m > 1 2 < / E n t i t y E n u m >  
         < I t e m O r d e r L i s t / >  
         < S e l e c t e d I t e m L i s t / >  
         < S e l e c t e d C o l u m n L i s t / >  
         < H a s V a l u e > f a l s e < / H a s V a l u e >  
         < T B C h a r t I D > 2 5 2 6 9 8 8 5 9 2 4 0 0 0 0 1 9 5 3 < / T B C h a r t I D >  
         < C o n s o l i d a t e d C o m p a n y I D   x s i : n i l = " t r u e " / >  
         < T B D o c u m e n t I D > 2 5 2 6 9 8 8 5 9 2 4 0 0 0 0 1 9 5 1 < / T B D o c u m e n t I D >  
         < N u m e r i c V a l u e > - 7 6 4 8 2 0 0 . 1 7 0 0 < / N u m e r i c V a l u e >  
         < V a l u e > # F i n a l < / V a l u e >  
         < C h a r t T y p e > c t F S L i n e s < / C h a r t T y p e >  
         < R e f e r e n c e > 2 8 1 0 0 - 2 0 1 6 . 1 2 . 3 1 - �_ R< / R e f e r e n c e >  
         < T B D o c N a m e > G r o u p   C o n s o l i d a t i o n - 'YTv^< / T B D o c N a m e >  
         < T B C h a r t N a m e > F S   L i n e s   "��R�bh�y��v< / T B C h a r t N a m e >  
         < C o l u m n N a m e > F i n a l B a l a n c e < / C o l u m n N a m e >  
         < U s e r F r i e n d l y C o l u m n N a m e > F i n a l < / U s e r F r i e n d l y C o l u m n N a m e >  
         < A c c o u n t N u m b e r > 6 5 1 0 < / A c c o u n t N u m b e r >  
         < R o u n d e d > f a l s e < / R o u n d e d >  
     < / T B L i n k >  
     < T B L i n k >  
         < V e r s i o n > 4 < / V e r s i o n >  
         < C o l u m n F i l t e r s / >  
         < D A L i n k I D > c 6 f 6 5 2 2 a - b 4 d c - 4 9 9 c - b 7 0 8 - b 8 c 1 3 d 9 a b d a 1 < / D A L i n k I D >  
         < L i n k T y p e > 0 < / L i n k T y p e >  
         < P a r a m e t e r s / >  
         < I n c l u d e A l l I t e m s > f a l s e < / I n c l u d e A l l I t e m s >  
         < A c t i v e > t r u e < / A c t i v e >  
         < P r o t e c t e d L i n k > f a l s e < / P r o t e c t e d L i n k >  
         < N a m e > 2 8 1 0 0 - 2 0 1 6 . 1 2 . 3 1 - �_ R  G r o u p   C o n s o l i d a t i o n - 'YTv^  5 6 5 2   E J E < / N a m e >  
         < E n t i t y E n u m > 1 2 < / E n t i t y E n u m >  
         < I t e m O r d e r L i s t / >  
         < S e l e c t e d I t e m L i s t / >  
         < S e l e c t e d C o l u m n L i s t / >  
         < H a s V a l u e > f a l s e < / H a s V a l u e >  
         < T B C h a r t I D > 2 5 2 6 9 8 8 5 9 2 4 0 0 0 0 1 9 5 2 < / T B C h a r t I D >  
         < C o n s o l i d a t e d C o m p a n y I D   x s i : n i l = " t r u e " / >  
         < T B D o c u m e n t I D > 2 5 2 6 9 8 8 5 9 2 4 0 0 0 0 1 9 5 1 < / T B D o c u m e n t I D >  
         < N u m e r i c V a l u e > - 1 1 0 8 8 8 8 . 1 5 0 0 < / N u m e r i c V a l u e >  
         < V a l u e > # E J E < / V a l u e >  
         < C h a r t T y p e > c t N o t e L i n e s < / C h a r t T y p e >  
         < R e f e r e n c e > 2 8 1 0 0 - 2 0 1 6 . 1 2 . 3 1 - �_ R< / R e f e r e n c e >  
         < T B D o c N a m e > G r o u p   C o n s o l i d a t i o n - 'YTv^< / T B D o c N a m e >  
         < T B C h a r t N a m e > N o t e   L i n e s   D��ly��v< / T B C h a r t N a m e >  
         < C o l u m n N a m e > S u m O f E l i m i n a t i n g J o u r n a l E n t r y < / C o l u m n N a m e >  
         < U s e r F r i e n d l y C o l u m n N a m e > E J E < / U s e r F r i e n d l y C o l u m n N a m e >  
         < A c c o u n t N u m b e r > 5 6 5 2 < / A c c o u n t N u m b e r >  
         < R o u n d e d > f a l s e < / R o u n d e d >  
     < / T B L i n k >  
     < T B L i n k >  
         < V e r s i o n > 4 < / V e r s i o n >  
         < C o l u m n F i l t e r s / >  
         < D A L i n k I D > f d 9 8 0 6 e 9 - 5 a 9 e - 4 3 c 9 - b 1 2 e - 8 e a 1 c 7 6 d 9 6 8 3 < / D A L i n k I D >  
         < L i n k T y p e > 0 < / L i n k T y p e >  
         < P a r a m e t e r s / >  
         < I n c l u d e A l l I t e m s > f a l s e < / I n c l u d e A l l I t e m s >  
         < A c t i v e > t r u e < / A c t i v e >  
         < P r o t e c t e d L i n k > f a l s e < / P r o t e c t e d L i n k >  
         < N a m e > 2 8 1 0 0 - 2 0 1 6 . 1 . 3 1   G r o u p   C o n s o l i d a t i o n   5 6 1 0 . 6 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 1 6 4 9 3 4 6 1 . 2 9 0 0 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 5 6 1 0 . 6 < / A c c o u n t N u m b e r >  
         < R o u n d e d > f a l s e < / R o u n d e d >  
     < / T B L i n k >  
     < T B L i n k >  
         < V e r s i o n > 4 < / V e r s i o n >  
         < C o l u m n F i l t e r s / >  
         < D A L i n k I D > 3 3 6 6 1 d f b - 8 5 7 0 - 4 3 a 8 - a a 3 6 - d 5 0 3 e d 3 2 9 1 6 d < / D A L i n k I D >  
         < L i n k T y p e > 0 < / L i n k T y p e >  
         < P a r a m e t e r s / >  
         < I n c l u d e A l l I t e m s > f a l s e < / I n c l u d e A l l I t e m s >  
         < A c t i v e > t r u e < / A c t i v e >  
         < P r o t e c t e d L i n k > f a l s e < / P r o t e c t e d L i n k >  
         < N a m e > 2 8 1 0 0   2 0 1 9 . 1 2 . 3 1   'YTv^  6 1 1 0 . 3   F i n a l < / N a m e >  
         < E n t i t y E n u m > 1 2 < / E n t i t y E n u m >  
         < I t e m O r d e r L i s t / >  
         < S e l e c t e d I t e m L i s t / >  
         < S e l e c t e d C o l u m n L i s t / >  
         < H a s V a l u e > t r u e < / H a s V a l u e >  
         < T B C h a r t I D > 3 3 2 3 0 3 4 5 9 8 7 0 0 2 9 9 8 3 7 < / T B C h a r t I D >  
         < C o n s o l i d a t e d C o m p a n y I D   x s i : n i l = " t r u e " / >  
         < T B D o c u m e n t I D > 3 3 2 3 0 3 4 5 9 8 7 0 0 2 9 9 8 3 5 < / T B D o c u m e n t I D >  
         < N u m e r i c V a l u e > - 1 8 4 1 0 2 6 1 . 0 0 0 0 < / N u m e r i c V a l u e >  
         < V a l u e > - 1 8 4 1 0 2 6 1 . 0 0 0 0 < / V a l u e >  
         < C h a r t T y p e > c t F S L i n e s < / C h a r t T y p e >  
         < R e f e r e n c e > 2 8 1 0 0 < / R e f e r e n c e >  
         < T B D o c N a m e > 2 0 1 9 . 1 2 . 3 1   'YTv^< / T B D o c N a m e >  
         < T B C h a r t N a m e > F S   L i n e s   "��R�bh�y��v< / T B C h a r t N a m e >  
         < C o l u m n N a m e > F i n a l B a l a n c e < / C o l u m n N a m e >  
         < U s e r F r i e n d l y C o l u m n N a m e > F i n a l < / U s e r F r i e n d l y C o l u m n N a m e >  
         < A c c o u n t N u m b e r > 6 1 1 0 . 3 < / A c c o u n t N u m b e r >  
         < R o u n d e d > f a l s e < / R o u n d e d >  
     < / T B L i n k >  
     < T B L i n k >  
         < V e r s i o n > 4 < / V e r s i o n >  
         < C o l u m n F i l t e r s / >  
         < D A L i n k I D > 3 f 8 7 5 1 e 3 - a 8 3 d - 4 5 2 c - 8 8 3 a - b 5 5 1 b c b 0 f d 1 4 < / D A L i n k I D >  
         < L i n k T y p e > 0 < / L i n k T y p e >  
         < P a r a m e t e r s / >  
         < I n c l u d e A l l I t e m s > f a l s e < / I n c l u d e A l l I t e m s >  
         < A c t i v e > t r u e < / A c t i v e >  
         < P r o t e c t e d L i n k > f a l s e < / P r o t e c t e d L i n k >  
         < N a m e > 2 8 1 0 0   2 0 1 9 . 1 2 . 3 1   'YTv^  6 2 1 0 . 1   F i n a l < / N a m e >  
         < E n t i t y E n u m > 1 2 < / E n t i t y E n u m >  
         < I t e m O r d e r L i s t / >  
         < S e l e c t e d I t e m L i s t / >  
         < S e l e c t e d C o l u m n L i s t / >  
         < H a s V a l u e > t r u e < / H a s V a l u e >  
         < T B C h a r t I D > 3 3 2 3 0 3 4 5 9 8 7 0 0 2 9 9 8 3 7 < / T B C h a r t I D >  
         < C o n s o l i d a t e d C o m p a n y I D   x s i : n i l = " t r u e " / >  
         < T B D o c u m e n t I D > 3 3 2 3 0 3 4 5 9 8 7 0 0 2 9 9 8 3 5 < / T B D o c u m e n t I D >  
         < N u m e r i c V a l u e > - 1 0 5 9 8 3 6 0 8 . 1 7 0 0 < / N u m e r i c V a l u e >  
         < V a l u e > - 1 0 5 9 8 3 6 0 8 . 1 7 0 0 < / V a l u e >  
         < C h a r t T y p e > c t F S L i n e s < / C h a r t T y p e >  
         < R e f e r e n c e > 2 8 1 0 0 < / R e f e r e n c e >  
         < T B D o c N a m e > 2 0 1 9 . 1 2 . 3 1   'YTv^< / T B D o c N a m e >  
         < T B C h a r t N a m e > F S   L i n e s   "��R�bh�y��v< / T B C h a r t N a m e >  
         < C o l u m n N a m e > F i n a l B a l a n c e < / C o l u m n N a m e >  
         < U s e r F r i e n d l y C o l u m n N a m e > F i n a l < / U s e r F r i e n d l y C o l u m n N a m e >  
         < A c c o u n t N u m b e r > 6 2 1 0 . 1 < / A c c o u n t N u m b e r >  
         < R o u n d e d > f a l s e < / R o u n d e d >  
     < / T B L i n k >  
     < T B L i n k >  
         < V e r s i o n > 4 < / V e r s i o n >  
         < C o l u m n F i l t e r s / >  
         < D A L i n k I D > c f 9 5 a 7 3 f - 9 f b 7 - 4 e e 6 - b 4 4 3 - e 8 e 8 e 3 e 9 8 d 3 d < / D A L i n k I D >  
         < L i n k T y p e > 0 < / L i n k T y p e >  
         < P a r a m e t e r s / >  
         < I n c l u d e A l l I t e m s > f a l s e < / I n c l u d e A l l I t e m s >  
         < A c t i v e > t r u e < / A c t i v e >  
         < P r o t e c t e d L i n k > f a l s e < / P r o t e c t e d L i n k >  
         < N a m e > 2 8 1 0 0   2 0 1 9 . 1 2 . 3 1   'YTv^  6 1 1 0 . 6   F i n a l < / N a m e >  
         < E n t i t y E n u m > 1 2 < / E n t i t y E n u m >  
         < I t e m O r d e r L i s t / >  
         < S e l e c t e d I t e m L i s t / >  
         < S e l e c t e d C o l u m n L i s t / >  
         < H a s V a l u e > t r u e < / H a s V a l u e >  
         < T B C h a r t I D > 3 3 2 3 0 3 4 5 9 8 7 0 0 2 9 9 8 3 7 < / T B C h a r t I D >  
         < C o n s o l i d a t e d C o m p a n y I D   x s i : n i l = " t r u e " / >  
         < T B D o c u m e n t I D > 3 3 2 3 0 3 4 5 9 8 7 0 0 2 9 9 8 3 5 < / T B D o c u m e n t I D >  
         < N u m e r i c V a l u e > - 4 6 9 2 9 9 6 2 1 . 7 0 0 0 < / N u m e r i c V a l u e >  
         < V a l u e > - 4 6 9 2 9 9 6 2 1 . 7 0 0 0 < / V a l u e >  
         < C h a r t T y p e > c t F S L i n e s < / C h a r t T y p e >  
         < R e f e r e n c e > 2 8 1 0 0 < / R e f e r e n c e >  
         < T B D o c N a m e > 2 0 1 9 . 1 2 . 3 1   'YTv^< / 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 e b 0 c 8 5 2 5 - f a c 5 - 4 a 0 0 - 9 a 5 b - 5 e 3 0 a c f a 9 f b 7 < / D A L i n k I D >  
         < L i n k T y p e > 0 < / L i n k T y p e >  
         < P a r a m e t e r s / >  
         < I n c l u d e A l l I t e m s > f a l s e < / I n c l u d e A l l I t e m s >  
         < A c t i v e > t r u e < / A c t i v e >  
         < P r o t e c t e d L i n k > f a l s e < / P r o t e c t e d L i n k >  
         < N a m e > 2 8 1 0 0   2 0 1 9 . 1 2 . 3 1   'YTv^  6 4 1 0 . 1   F i n a l < / N a m e >  
         < E n t i t y E n u m > 1 2 < / E n t i t y E n u m >  
         < I t e m O r d e r L i s t / >  
         < S e l e c t e d I t e m L i s t / >  
         < S e l e c t e d C o l u m n L i s t / >  
         < H a s V a l u e > t r u e < / H a s V a l u e >  
         < T B C h a r t I D > 3 3 2 3 0 3 4 5 9 8 7 0 0 2 9 9 8 3 7 < / T B C h a r t I D >  
         < C o n s o l i d a t e d C o m p a n y I D   x s i : n i l = " t r u e " / >  
         < T B D o c u m e n t I D > 3 3 2 3 0 3 4 5 9 8 7 0 0 2 9 9 8 3 5 < / T B D o c u m e n t I D >  
         < N u m e r i c V a l u e > - 3 3 5 4 9 8 4 3 . 0 5 0 0 < / N u m e r i c V a l u e >  
         < V a l u e > - 3 3 5 4 9 8 4 3 . 0 5 0 0 < / V a l u e >  
         < C h a r t T y p e > c t F S L i n e s < / C h a r t T y p e >  
         < R e f e r e n c e > 2 8 1 0 0 < / R e f e r e n c e >  
         < T B D o c N a m e > 2 0 1 9 . 1 2 . 3 1   'YTv^< / T B D o c N a m e >  
         < T B C h a r t N a m e > F S   L i n e s   "��R�bh�y��v< / T B C h a r t N a m e >  
         < C o l u m n N a m e > F i n a l B a l a n c e < / C o l u m n N a m e >  
         < U s e r F r i e n d l y C o l u m n N a m e > F i n a l < / U s e r F r i e n d l y C o l u m n N a m e >  
         < A c c o u n t N u m b e r > 6 4 1 0 . 1 < / A c c o u n t N u m b e r >  
         < R o u n d e d > f a l s e < / R o u n d e d >  
     < / T B L i n k >  
     < T B L i n k >  
         < V e r s i o n > 4 < / V e r s i o n >  
         < C o l u m n F i l t e r s / >  
         < D A L i n k I D > a e c 7 a c 8 5 - 1 c 2 1 - 4 c d 1 - b 7 c 6 - e 7 8 d 1 e 7 c 7 8 a c < / D A L i n k I D >  
         < L i n k T y p e > 0 < / L i n k T y p e >  
         < P a r a m e t e r s / >  
         < I n c l u d e A l l I t e m s > f a l s e < / I n c l u d e A l l I t e m s >  
         < A c t i v e > t r u e < / A c t i v e >  
         < P r o t e c t e d L i n k > f a l s e < / P r o t e c t e d L i n k >  
         < N a m e > 2 8 1 0 0   2 0 1 9 . 1 2 . 3 1   'YTv^  5 3 1 0 . 6   F i n a l < / N a m e >  
         < E n t i t y E n u m > 1 2 < / E n t i t y E n u m >  
         < I t e m O r d e r L i s t / >  
         < S e l e c t e d I t e m L i s t / >  
         < S e l e c t e d C o l u m n L i s t / >  
         < H a s V a l u e > t r u e < / H a s V a l u e >  
         < T B C h a r t I D > 3 3 2 3 0 3 4 5 9 8 7 0 0 2 9 9 8 3 7 < / T B C h a r t I D >  
         < C o n s o l i d a t e d C o m p a n y I D   x s i : n i l = " t r u e " / >  
         < T B D o c u m e n t I D > 3 3 2 3 0 3 4 5 9 8 7 0 0 2 9 9 8 3 5 < / T B D o c u m e n t I D >  
         < N u m e r i c V a l u e > 1 8 1 2 1 0 4 1 4 . 1 0 0 0 < / N u m e r i c V a l u e >  
         < V a l u e > 1 8 1 2 1 0 4 1 4 . 1 0 0 0 < / V a l u e >  
         < C h a r t T y p e > c t F S L i n e s < / C h a r t T y p e >  
         < R e f e r e n c e > 2 8 1 0 0 < / R e f e r e n c e >  
         < T B D o c N a m e > 2 0 1 9 . 1 2 . 3 1   'YTv^< / T B D o c N a m e >  
         < T B C h a r t N a m e > F S   L i n e s   "��R�bh�y��v< / T B C h a r t N a m e >  
         < C o l u m n N a m e > F i n a l B a l a n c e < / C o l u m n N a m e >  
         < U s e r F r i e n d l y C o l u m n N a m e > F i n a l < / U s e r F r i e n d l y C o l u m n N a m e >  
         < A c c o u n t N u m b e r > 5 3 1 0 . 6 < / A c c o u n t N u m b e r >  
         < R o u n d e d > f a l s e < / R o u n d e d >  
     < / T B L i n k >  
     < T B L i n k >  
         < V e r s i o n > 4 < / V e r s i o n >  
         < C o l u m n F i l t e r s / >  
         < D A L i n k I D > 9 2 6 1 c e 4 f - d a 9 6 - 4 4 d 6 - b a 5 8 - c 5 c 1 8 5 f 1 a f 0 4 < / D A L i n k I D >  
         < L i n k T y p e > 0 < / L i n k T y p e >  
         < P a r a m e t e r s / >  
         < I n c l u d e A l l I t e m s > f a l s e < / I n c l u d e A l l I t e m s >  
         < A c t i v e > t r u e < / A c t i v e >  
         < P r o t e c t e d L i n k > f a l s e < / P r o t e c t e d L i n k >  
         < N a m e > 2 8 1 0 0   2 0 1 9 . 1 2 . 3 1   'YTv^  5 3 1 6   F i n a l < / N a m e >  
         < E n t i t y E n u m > 1 2 < / E n t i t y E n u m >  
         < I t e m O r d e r L i s t / >  
         < S e l e c t e d I t e m L i s t / >  
         < S e l e c t e d C o l u m n L i s t / >  
         < H a s V a l u e > t r u e < / H a s V a l u e >  
         < T B C h a r t I D > 3 3 2 3 0 3 4 5 9 8 7 0 0 2 9 9 8 3 6 < / T B C h a r t I D >  
         < C o n s o l i d a t e d C o m p a n y I D   x s i : n i l = " t r u e " / >  
         < T B D o c u m e n t I D > 3 3 2 3 0 3 4 5 9 8 7 0 0 2 9 9 8 3 5 < / T B D o c u m e n t I D >  
         < N u m e r i c V a l u e > 1 6 4 7 6 8 4 1 . 4 5 0 0 < / N u m e r i c V a l u e >  
         < V a l u e > 1 6 4 7 6 8 4 1 . 4 5 0 0 < / V a l u e >  
         < C h a r t T y p e > c t N o t e L i n e s < / C h a r t T y p e >  
         < R e f e r e n c e > 2 8 1 0 0 < / R e f e r e n c e >  
         < T B D o c N a m e > 2 0 1 9 . 1 2 . 3 1   'YTv^< / T B D o c N a m e >  
         < T B C h a r t N a m e > N o t e   L i n e s   D��ly��v< / T B C h a r t N a m e >  
         < C o l u m n N a m e > F i n a l B a l a n c e < / C o l u m n N a m e >  
         < U s e r F r i e n d l y C o l u m n N a m e > F i n a l < / U s e r F r i e n d l y C o l u m n N a m e >  
         < A c c o u n t N u m b e r > 5 3 1 6 < / A c c o u n t N u m b e r >  
         < R o u n d e d > f a l s e < / R o u n d e d >  
     < / T B L i n k >  
     < T B L i n k >  
         < V e r s i o n > 4 < / V e r s i o n >  
         < C o l u m n F i l t e r s / >  
         < D A L i n k I D > f d 8 a b d 4 f - d d d e - 4 1 f f - b 9 f f - 5 c 4 e d 6 a 8 0 b 2 8 < / D A L i n k I D >  
         < L i n k T y p e > 0 < / L i n k T y p e >  
         < P a r a m e t e r s / >  
         < I n c l u d e A l l I t e m s > f a l s e < / I n c l u d e A l l I t e m s >  
         < A c t i v e > t r u e < / A c t i v e >  
         < P r o t e c t e d L i n k > f a l s e < / P r o t e c t e d L i n k >  
         < N a m e > 2 8 1 0 0   2 0 1 9 . 1 2 . 3 1   'YTv^  5 3 1 7   F i n a l < / N a m e >  
         < E n t i t y E n u m > 1 2 < / E n t i t y E n u m >  
         < I t e m O r d e r L i s t / >  
         < S e l e c t e d I t e m L i s t / >  
         < S e l e c t e d C o l u m n L i s t / >  
         < H a s V a l u e > t r u e < / H a s V a l u e >  
         < T B C h a r t I D > 3 3 2 3 0 3 4 5 9 8 7 0 0 2 9 9 8 3 6 < / T B C h a r t I D >  
         < C o n s o l i d a t e d C o m p a n y I D   x s i : n i l = " t r u e " / >  
         < T B D o c u m e n t I D > 3 3 2 3 0 3 4 5 9 8 7 0 0 2 9 9 8 3 5 < / T B D o c u m e n t I D >  
         < N u m e r i c V a l u e > - 3 1 1 5 3 5 4 . 9 7 0 0 < / N u m e r i c V a l u e >  
         < V a l u e > - 3 1 1 5 3 5 4 . 9 7 0 0 < / V a l u e >  
         < C h a r t T y p e > c t N o t e L i n e s < / C h a r t T y p e >  
         < R e f e r e n c e > 2 8 1 0 0 < / R e f e r e n c e >  
         < T B D o c N a m e > 2 0 1 9 . 1 2 . 3 1   'YTv^< / T B D o c N a m e >  
         < T B C h a r t N a m e > N o t e   L i n e s   D��ly��v< / T B C h a r t N a m e >  
         < C o l u m n N a m e > F i n a l B a l a n c e < / C o l u m n N a m e >  
         < U s e r F r i e n d l y C o l u m n N a m e > F i n a l < / U s e r F r i e n d l y C o l u m n N a m e >  
         < A c c o u n t N u m b e r > 5 3 1 7 < / A c c o u n t N u m b e r >  
         < R o u n d e d > f a l s e < / R o u n d e d >  
     < / T B L i n k >  
     < T B L i n k >  
         < V e r s i o n > 4 < / V e r s i o n >  
         < C o l u m n F i l t e r s / >  
         < D A L i n k I D > f 8 2 a e c 7 d - e c e 1 - 4 9 e 3 - b 6 d e - 9 1 e e 4 8 d 3 5 3 3 d < / D A L i n k I D >  
         < L i n k T y p e > 0 < / L i n k T y p e >  
         < P a r a m e t e r s / >  
         < I n c l u d e A l l I t e m s > f a l s e < / I n c l u d e A l l I t e m s >  
         < A c t i v e > t r u e < / A c t i v e >  
         < P r o t e c t e d L i n k > f a l s e < / P r o t e c t e d L i n k >  
         < N a m e > 2 8 1 0 0   2 0 1 8 . 1 2 . 3 1   'YTv^  5 3 1 4   F i n a l < / N a m e >  
         < E n t i t y E n u m > 1 2 < / E n t i t y E n u m >  
         < I t e m O r d e r L i s t / >  
         < S e l e c t e d I t e m L i s t / >  
         < S e l e c t e d C o l u m n L i s t / >  
         < H a s V a l u e > t r u e < / H a s V a l u e >  
         < T B C h a r t I D > 3 3 2 3 0 3 4 5 9 8 7 0 0 2 9 5 3 8 0 < / T B C h a r t I D >  
         < C o n s o l i d a t e d C o m p a n y I D   x s i : n i l = " t r u e " / >  
         < T B D o c u m e n t I D > 3 3 2 3 0 3 4 5 9 8 7 0 0 2 9 5 3 7 9 < / T B D o c u m e n t I D >  
         < N u m e r i c V a l u e > 7 4 7 5 0 3 3 8 3 . 8 8 0 0 < / N u m e r i c V a l u e >  
         < V a l u e > 7 4 7 5 0 3 3 8 3 . 8 8 0 0 < / V a l u e >  
         < C h a r t T y p e > c t N o t e L i n e s < / C h a r t T y p e >  
         < R e f e r e n c e > 2 8 1 0 0 < / R e f e r e n c e >  
         < T B D o c N a m e > 2 0 1 8 . 1 2 . 3 1   'YTv^< / T B D o c N a m e >  
         < T B C h a r t N a m e > N o t e   L i n e s   D��ly��v< / T B C h a r t N a m e >  
         < C o l u m n N a m e > F i n a l B a l a n c e < / C o l u m n N a m e >  
         < U s e r F r i e n d l y C o l u m n N a m e > F i n a l < / U s e r F r i e n d l y C o l u m n N a m e >  
         < A c c o u n t N u m b e r > 5 3 1 4 < / A c c o u n t N u m b e r >  
         < R o u n d e d > f a l s e < / R o u n d e d >  
     < / T B L i n k >  
     < T B L i n k >  
         < V e r s i o n > 4 < / V e r s i o n >  
         < C o l u m n F i l t e r s / >  
         < D A L i n k I D > d 4 5 0 f 6 7 b - 9 8 6 d - 4 f f 7 - a 6 3 8 - d 6 8 0 b 8 1 c 0 7 0 c < / D A L i n k I D >  
         < L i n k T y p e > 0 < / L i n k T y p e >  
         < P a r a m e t e r s / >  
         < I n c l u d e A l l I t e m s > f a l s e < / I n c l u d e A l l I t e m s >  
         < A c t i v e > t r u e < / A c t i v e >  
         < P r o t e c t e d L i n k > f a l s e < / P r o t e c t e d L i n k >  
         < N a m e > 2 8 1 0 0   2 0 1 8 . 1 2 . 3 1   'YTv^  5 3 1 5   F i n a l < / N a m e >  
         < E n t i t y E n u m > 1 2 < / E n t i t y E n u m >  
         < I t e m O r d e r L i s t / >  
         < S e l e c t e d I t e m L i s t / >  
         < S e l e c t e d C o l u m n L i s t / >  
         < H a s V a l u e > t r u e < / H a s V a l u e >  
         < T B C h a r t I D > 3 3 2 3 0 3 4 5 9 8 7 0 0 2 9 5 3 8 0 < / T B C h a r t I D >  
         < C o n s o l i d a t e d C o m p a n y I D   x s i : n i l = " t r u e " / >  
         < T B D o c u m e n t I D > 3 3 2 3 0 3 4 5 9 8 7 0 0 2 9 5 3 7 9 < / T B D o c u m e n t I D >  
         < N u m e r i c V a l u e > - 1 2 7 5 0 5 0 . 7 5 0 0 < / N u m e r i c V a l u e >  
         < V a l u e > - 1 2 7 5 0 5 0 . 7 5 0 0 < / V a l u e >  
         < C h a r t T y p e > c t N o t e L i n e s < / C h a r t T y p e >  
         < R e f e r e n c e > 2 8 1 0 0 < / R e f e r e n c e >  
         < T B D o c N a m e > 2 0 1 8 . 1 2 . 3 1   'YTv^< / T B D o c N a m e >  
         < T B C h a r t N a m e > N o t e   L i n e s   D��ly��v< / T B C h a r t N a m e >  
         < C o l u m n N a m e > F i n a l B a l a n c e < / C o l u m n N a m e >  
         < U s e r F r i e n d l y C o l u m n N a m e > F i n a l < / U s e r F r i e n d l y C o l u m n N a m e >  
         < A c c o u n t N u m b e r > 5 3 1 5 < / A c c o u n t N u m b e r >  
         < R o u n d e d > f a l s e < / R o u n d e d >  
     < / T B L i n k >  
     < T B L i n k >  
         < V e r s i o n > 4 < / V e r s i o n >  
         < C o l u m n F i l t e r s / >  
         < D A L i n k I D > 1 a 3 4 f b 8 7 - b b 3 4 - 4 c a 3 - 8 b 3 9 - 4 7 7 f 3 5 c 8 c c 3 d < / D A L i n k I D >  
         < L i n k T y p e > 0 < / L i n k T y p e >  
         < P a r a m e t e r s / >  
         < I n c l u d e A l l I t e m s > f a l s e < / I n c l u d e A l l I t e m s >  
         < A c t i v e > t r u e < / A c t i v e >  
         < P r o t e c t e d L i n k > f a l s e < / P r o t e c t e d L i n k >  
         < N a m e > 2 8 1 0 0   2 0 1 8 . 1 2 . 3 1   'YTv^  5 3 1 8   F i n a l < / N a m e >  
         < E n t i t y E n u m > 1 2 < / E n t i t y E n u m >  
         < I t e m O r d e r L i s t / >  
         < S e l e c t e d I t e m L i s t / >  
         < S e l e c t e d C o l u m n L i s t / >  
         < H a s V a l u e > t r u e < / H a s V a l u e >  
         < T B C h a r t I D > 3 3 2 3 0 3 4 5 9 8 7 0 0 2 9 5 3 8 0 < / T B C h a r t I D >  
         < C o n s o l i d a t e d C o m p a n y I D   x s i : n i l = " t r u e " / >  
         < T B D o c u m e n t I D > 3 3 2 3 0 3 4 5 9 8 7 0 0 2 9 5 3 7 9 < / T B D o c u m e n t I D >  
         < N u m e r i c V a l u e > 8 1 3 5 4 4 5 2 . 3 9 0 0 < / N u m e r i c V a l u e >  
         < V a l u e > 8 1 3 5 4 4 5 2 . 3 9 0 0 < / V a l u e >  
         < C h a r t T y p e > c t N o t e L i n e s < / C h a r t T y p e >  
         < R e f e r e n c e > 2 8 1 0 0 < / R e f e r e n c e >  
         < T B D o c N a m e > 2 0 1 8 . 1 2 . 3 1   'YTv^< / T B D o c N a m e >  
         < T B C h a r t N a m e > N o t e   L i n e s   D��ly��v< / T B C h a r t N a m e >  
         < C o l u m n N a m e > F i n a l B a l a n c e < / C o l u m n N a m e >  
         < U s e r F r i e n d l y C o l u m n N a m e > F i n a l < / U s e r F r i e n d l y C o l u m n N a m e >  
         < A c c o u n t N u m b e r > 5 3 1 8 < / A c c o u n t N u m b e r >  
         < R o u n d e d > f a l s e < / R o u n d e d >  
     < / T B L i n k >  
     < T B L i n k >  
         < V e r s i o n > 4 < / V e r s i o n >  
         < C o l u m n F i l t e r s / >  
         < D A L i n k I D > 2 f 2 a f 0 f d - 3 6 3 2 - 4 e f a - b 0 7 2 - b 3 6 8 a 0 f c b 3 a 9 < / D A L i n k I D >  
         < L i n k T y p e > 0 < / L i n k T y p e >  
         < P a r a m e t e r s / >  
         < I n c l u d e A l l I t e m s > f a l s e < / I n c l u d e A l l I t e m s >  
         < A c t i v e > t r u e < / A c t i v e >  
         < P r o t e c t e d L i n k > f a l s e < / P r o t e c t e d L i n k >  
         < N a m e > 2 8 1 0 0   2 0 1 8 . 1 2 . 3 1   'YTv^  6 1 1 0 . 3   F i n a l < / N a m e >  
         < E n t i t y E n u m > 1 2 < / E n t i t y E n u m >  
         < I t e m O r d e r L i s t / >  
         < S e l e c t e d I t e m L i s t / >  
         < S e l e c t e d C o l u m n L i s t / >  
         < H a s V a l u e > t r u e < / H a s V a l u e >  
         < T B C h a r t I D > 3 3 2 3 0 3 4 5 9 8 7 0 0 2 9 5 3 8 1 < / T B C h a r t I D >  
         < C o n s o l i d a t e d C o m p a n y I D   x s i : n i l = " t r u e " / >  
         < T B D o c u m e n t I D > 3 3 2 3 0 3 4 5 9 8 7 0 0 2 9 5 3 7 9 < / T B D o c u m e n t I D >  
         < N u m e r i c V a l u e > - 1 0 0 6 6 9 2 9 . 8 8 0 0 < / N u m e r i c V a l u e >  
         < V a l u e > - 1 0 0 6 6 9 2 9 . 8 8 0 0 < / V a l u e >  
         < C h a r t T y p e > c t F S L i n e s < / C h a r t T y p e >  
         < R e f e r e n c e > 2 8 1 0 0 < / R e f e r e n c e >  
         < T B D o c N a m e > 2 0 1 8 . 1 2 . 3 1   'YTv^< / T B D o c N a m e >  
         < T B C h a r t N a m e > F S   L i n e s   "��R�bh�y��v< / T B C h a r t N a m e >  
         < C o l u m n N a m e > F i n a l B a l a n c e < / C o l u m n N a m e >  
         < U s e r F r i e n d l y C o l u m n N a m e > F i n a l < / U s e r F r i e n d l y C o l u m n N a m e >  
         < A c c o u n t N u m b e r > 6 1 1 0 . 3 < / A c c o u n t N u m b e r >  
         < R o u n d e d > f a l s e < / R o u n d e d >  
     < / T B L i n k >  
     < T B L i n k >  
         < V e r s i o n > 4 < / V e r s i o n >  
         < C o l u m n F i l t e r s / >  
         < D A L i n k I D > c a 5 5 e 9 e 2 - 5 7 7 c - 4 a f 2 - 9 7 7 b - a 2 6 d a 2 9 f 5 0 d 6 < / D A L i n k I D >  
         < L i n k T y p e > 0 < / L i n k T y p e >  
         < P a r a m e t e r s / >  
         < I n c l u d e A l l I t e m s > f a l s e < / I n c l u d e A l l I t e m s >  
         < A c t i v e > t r u e < / A c t i v e >  
         < P r o t e c t e d L i n k > f a l s e < / P r o t e c t e d L i n k >  
         < N a m e > 2 8 1 0 0   2 0 1 8 . 1 2 . 3 1   'YTv^  6 1 1 0 . 6   F i n a l < / N a m e >  
         < E n t i t y E n u m > 1 2 < / E n t i t y E n u m >  
         < I t e m O r d e r L i s t / >  
         < S e l e c t e d I t e m L i s t / >  
         < S e l e c t e d C o l u m n L i s t / >  
         < H a s V a l u e > t r u e < / H a s V a l u e >  
         < T B C h a r t I D > 3 3 2 3 0 3 4 5 9 8 7 0 0 2 9 5 3 8 1 < / T B C h a r t I D >  
         < C o n s o l i d a t e d C o m p a n y I D   x s i : n i l = " t r u e " / >  
         < T B D o c u m e n t I D > 3 3 2 3 0 3 4 5 9 8 7 0 0 2 9 5 3 7 9 < / T B D o c u m e n t I D >  
         < N u m e r i c V a l u e > - 3 6 4 5 6 6 9 3 9 . 8 3 0 0 < / N u m e r i c V a l u e >  
         < V a l u e > - 3 6 4 5 6 6 9 3 9 . 8 3 0 0 < / V a l u e >  
         < C h a r t T y p e > c t F S L i n e s < / C h a r t T y p e >  
         < R e f e r e n c e > 2 8 1 0 0 < / R e f e r e n c e >  
         < T B D o c N a m e > 2 0 1 8 . 1 2 . 3 1   'YTv^< / 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 1 f 2 8 3 e 6 7 - f b b 4 - 4 d 7 a - 9 b d e - 6 f 9 2 7 e c 5 7 d d c < / D A L i n k I D >  
         < L i n k T y p e > 0 < / L i n k T y p e >  
         < P a r a m e t e r s / >  
         < I n c l u d e A l l I t e m s > f a l s e < / I n c l u d e A l l I t e m s >  
         < A c t i v e > t r u e < / A c t i v e >  
         < P r o t e c t e d L i n k > f a l s e < / P r o t e c t e d L i n k >  
         < N a m e > 2 8 1 0 0   2 0 1 8 . 1 2 . 3 1   'YTv^  6 2 1 0 . 1   F i n a l < / N a m e >  
         < E n t i t y E n u m > 1 2 < / E n t i t y E n u m >  
         < I t e m O r d e r L i s t / >  
         < S e l e c t e d I t e m L i s t / >  
         < S e l e c t e d C o l u m n L i s t / >  
         < H a s V a l u e > t r u e < / H a s V a l u e >  
         < T B C h a r t I D > 3 3 2 3 0 3 4 5 9 8 7 0 0 2 9 5 3 8 1 < / T B C h a r t I D >  
         < C o n s o l i d a t e d C o m p a n y I D   x s i : n i l = " t r u e " / >  
         < T B D o c u m e n t I D > 3 3 2 3 0 3 4 5 9 8 7 0 0 2 9 5 3 7 9 < / T B D o c u m e n t I D >  
         < N u m e r i c V a l u e > - 8 7 4 3 1 0 7 9 . 7 9 0 0 < / N u m e r i c V a l u e >  
         < V a l u e > - 8 7 4 3 1 0 7 9 . 7 9 0 0 < / V a l u e >  
         < C h a r t T y p e > c t F S L i n e s < / C h a r t T y p e >  
         < R e f e r e n c e > 2 8 1 0 0 < / R e f e r e n c e >  
         < T B D o c N a m e > 2 0 1 8 . 1 2 . 3 1   'YTv^< / T B D o c N a m e >  
         < T B C h a r t N a m e > F S   L i n e s   "��R�bh�y��v< / T B C h a r t N a m e >  
         < C o l u m n N a m e > F i n a l B a l a n c e < / C o l u m n N a m e >  
         < U s e r F r i e n d l y C o l u m n N a m e > F i n a l < / U s e r F r i e n d l y C o l u m n N a m e >  
         < A c c o u n t N u m b e r > 6 2 1 0 . 1 < / A c c o u n t N u m b e r >  
         < R o u n d e d > f a l s e < / R o u n d e d >  
     < / T B L i n k >  
     < T B L i n k >  
         < V e r s i o n > 4 < / V e r s i o n >  
         < C o l u m n F i l t e r s / >  
         < D A L i n k I D > 6 6 b b 8 f 7 d - 9 3 9 1 - 4 7 7 a - a e f d - b 5 c 8 8 9 2 0 9 0 4 6 < / D A L i n k I D >  
         < L i n k T y p e > 0 < / L i n k T y p e >  
         < P a r a m e t e r s / >  
         < I n c l u d e A l l I t e m s > f a l s e < / I n c l u d e A l l I t e m s >  
         < A c t i v e > t r u e < / A c t i v e >  
         < P r o t e c t e d L i n k > f a l s e < / P r o t e c t e d L i n k >  
         < N a m e > 2 8 1 0 0   2 0 1 8 . 1 2 . 3 1   'YTv^  6 4 1 0 . 1   F i n a l < / N a m e >  
         < E n t i t y E n u m > 1 2 < / E n t i t y E n u m >  
         < I t e m O r d e r L i s t / >  
         < S e l e c t e d I t e m L i s t / >  
         < S e l e c t e d C o l u m n L i s t / >  
         < H a s V a l u e > t r u e < / H a s V a l u e >  
         < T B C h a r t I D > 3 3 2 3 0 3 4 5 9 8 7 0 0 2 9 5 3 8 1 < / T B C h a r t I D >  
         < C o n s o l i d a t e d C o m p a n y I D   x s i : n i l = " t r u e " / >  
         < T B D o c u m e n t I D > 3 3 2 3 0 3 4 5 9 8 7 0 0 2 9 5 3 7 9 < / T B D o c u m e n t I D >  
         < N u m e r i c V a l u e > - 1 4 6 4 5 9 6 6 . 8 0 0 0 < / N u m e r i c V a l u e >  
         < V a l u e > - 1 4 6 4 5 9 6 6 . 8 0 0 0 < / V a l u e >  
         < C h a r t T y p e > c t F S L i n e s < / C h a r t T y p e >  
         < R e f e r e n c e > 2 8 1 0 0 < / R e f e r e n c e >  
         < T B D o c N a m e > 2 0 1 8 . 1 2 . 3 1   'YTv^< / T B D o c N a m e >  
         < T B C h a r t N a m e > F S   L i n e s   "��R�bh�y��v< / T B C h a r t N a m e >  
         < C o l u m n N a m e > F i n a l B a l a n c e < / C o l u m n N a m e >  
         < U s e r F r i e n d l y C o l u m n N a m e > F i n a l < / U s e r F r i e n d l y C o l u m n N a m e >  
         < A c c o u n t N u m b e r > 6 4 1 0 . 1 < / A c c o u n t N u m b e r >  
         < R o u n d e d > f a l s e < / R o u n d e d >  
     < / T B L i n k >  
     < T B L i n k >  
         < V e r s i o n > 4 < / V e r s i o n >  
         < C o l u m n F i l t e r s / >  
         < D A L i n k I D > 4 5 b 2 d 9 7 b - b a d 7 - 4 2 a 4 - b 5 c 8 - 3 2 7 6 9 2 b 1 a 7 9 6 < / D A L i n k I D >  
         < L i n k T y p e > 0 < / L i n k T y p e >  
         < P a r a m e t e r s / >  
         < I n c l u d e A l l I t e m s > f a l s e < / I n c l u d e A l l I t e m s >  
         < A c t i v e > t r u e < / A c t i v e >  
         < P r o t e c t e d L i n k > f a l s e < / P r o t e c t e d L i n k >  
         < N a m e > 2 8 1 0 0   2 0 1 8 . 1 2 . 3 1   'YTv^  6 4 1 1   F i n a l < / N a m e >  
         < E n t i t y E n u m > 1 2 < / E n t i t y E n u m >  
         < I t e m O r d e r L i s t / >  
         < S e l e c t e d I t e m L i s t / >  
         < S e l e c t e d C o l u m n L i s t / >  
         < H a s V a l u e > t r u e < / H a s V a l u e >  
         < T B C h a r t I D > 3 3 2 3 0 3 4 5 9 8 7 0 0 2 9 5 3 8 0 < / T B C h a r t I D >  
         < C o n s o l i d a t e d C o m p a n y I D   x s i : n i l = " t r u e " / >  
         < T B D o c u m e n t I D > 3 3 2 3 0 3 4 5 9 8 7 0 0 2 9 5 3 7 9 < / T B D o c u m e n t I D >  
         < N u m e r i c V a l u e > 5 7 7 4 4 9 8 . 4 8 0 0 < / N u m e r i c V a l u e >  
         < V a l u e > 5 7 7 4 4 9 8 . 4 8 0 0 < / V a l u e >  
         < C h a r t T y p e > c t N o t e L i n e s < / C h a r t T y p e >  
         < R e f e r e n c e > 2 8 1 0 0 < / R e f e r e n c e >  
         < T B D o c N a m e > 2 0 1 8 . 1 2 . 3 1   'YTv^< / T B D o c N a m e >  
         < T B C h a r t N a m e > N o t e   L i n e s   D��ly��v< / T B C h a r t N a m e >  
         < C o l u m n N a m e > F i n a l B a l a n c e < / C o l u m n N a m e >  
         < U s e r F r i e n d l y C o l u m n N a m e > F i n a l < / U s e r F r i e n d l y C o l u m n N a m e >  
         < A c c o u n t N u m b e r > 6 4 1 1 < / A c c o u n t N u m b e r >  
         < R o u n d e d > f a l s e < / R o u n d e d >  
     < / T B L i n k >  
     < T B L i n k >  
         < V e r s i o n > 4 < / V e r s i o n >  
         < C o l u m n F i l t e r s / >  
         < D A L i n k I D > 5 7 f 5 4 7 a 2 - c e 7 2 - 4 e c b - a f 1 b - e f c 7 7 d 8 e d f 6 c < / D A L i n k I D >  
         < L i n k T y p e > 0 < / L i n k T y p e >  
         < P a r a m e t e r s / >  
         < I n c l u d e A l l I t e m s > f a l s e < / I n c l u d e A l l I t e m s >  
         < A c t i v e > t r u e < / A c t i v e >  
         < P r o t e c t e d L i n k > f a l s e < / P r o t e c t e d L i n k >  
         < N a m e > 2 8 1 0 0   2 0 1 9 . 1 2 . 3 1   'YTv^  6 4 1 1   F i n a l < / N a m e >  
         < E n t i t y E n u m > 1 2 < / E n t i t y E n u m >  
         < I t e m O r d e r L i s t / >  
         < S e l e c t e d I t e m L i s t / >  
         < S e l e c t e d C o l u m n L i s t / >  
         < H a s V a l u e > t r u e < / H a s V a l u e >  
         < T B C h a r t I D > 3 3 2 3 0 3 4 5 9 8 7 0 0 2 9 9 8 3 6 < / T B C h a r t I D >  
         < C o n s o l i d a t e d C o m p a n y I D   x s i : n i l = " t r u e " / >  
         < T B D o c u m e n t I D > 3 3 2 3 0 3 4 5 9 8 7 0 0 2 9 9 8 3 5 < / T B D o c u m e n t I D >  
         < N u m e r i c V a l u e > - 1 0 7 9 7 7 2 8 . 6 8 0 0 < / N u m e r i c V a l u e >  
         < V a l u e > - 1 0 7 9 7 7 2 8 . 6 8 0 0 < / V a l u e >  
         < C h a r t T y p e > c t N o t e L i n e s < / C h a r t T y p e >  
         < R e f e r e n c e > 2 8 1 0 0 < / R e f e r e n c e >  
         < T B D o c N a m e > 2 0 1 9 . 1 2 . 3 1   'YTv^< / T B D o c N a m e >  
         < T B C h a r t N a m e > N o t e   L i n e s   D��ly��v< / T B C h a r t N a m e >  
         < C o l u m n N a m e > F i n a l B a l a n c e < / C o l u m n N a m e >  
         < U s e r F r i e n d l y C o l u m n N a m e > F i n a l < / U s e r F r i e n d l y C o l u m n N a m e >  
         < A c c o u n t N u m b e r > 6 4 1 1 < / A c c o u n t N u m b e r >  
         < R o u n d e d > f a l s e < / R o u n d e d >  
     < / T B L i n k >  
     < T B L i n k >  
         < V e r s i o n > 4 < / V e r s i o n >  
         < C o l u m n F i l t e r s / >  
         < D A L i n k I D > 6 b 4 f c b a 2 - 6 7 5 6 - 4 d 5 c - a 3 e b - 2 7 4 d 9 a 5 4 9 7 a 8 < / D A L i n k I D >  
         < L i n k T y p e > 0 < / L i n k T y p e >  
         < P a r a m e t e r s / >  
         < I n c l u d e A l l I t e m s > f a l s e < / I n c l u d e A l l I t e m s >  
         < A c t i v e > t r u e < / A c t i v e >  
         < P r o t e c t e d L i n k > f a l s e < / P r o t e c t e d L i n k >  
         < N a m e > 2 8 1 0 0   2 0 1 7 . 1 2 . 3 1   'YTv^  6 4 1 1   F i n a l < / N a m e >  
         < E n t i t y E n u m > 1 2 < / E n t i t y E n u m >  
         < I t e m O r d e r L i s t / >  
         < S e l e c t e d I t e m L i s t / >  
         < S e l e c t e d C o l u m n L i s t / >  
         < H a s V a l u e > t r u e < / H a s V a l u e >  
         < T B C h a r t I D > 3 3 2 3 0 3 4 5 9 8 7 0 0 2 9 0 9 4 2 < / T B C h a r t I D >  
         < C o n s o l i d a t e d C o m p a n y I D   x s i : n i l = " t r u e " / >  
         < T B D o c u m e n t I D > 3 3 2 3 0 3 4 5 9 8 7 0 0 2 9 0 9 4 1 < / T B D o c u m e n t I D >  
         < N u m e r i c V a l u e > - 6 9 3 4 0 0 0 . 8 0 0 0 < / N u m e r i c V a l u e >  
         < V a l u e > - 6 9 3 4 0 0 0 . 8 0 0 0 < / V a l u e >  
         < C h a r t T y p e > c t N o t e L i n e s < / C h a r t T y p e >  
         < R e f e r e n c e > 2 8 1 0 0 < / R e f e r e n c e >  
         < T B D o c N a m e > 2 0 1 7 . 1 2 . 3 1   'YTv^< / T B D o c N a m e >  
         < T B C h a r t N a m e > N o t e   L i n e s   D��ly��v< / T B C h a r t N a m e >  
         < C o l u m n N a m e > F i n a l B a l a n c e < / C o l u m n N a m e >  
         < U s e r F r i e n d l y C o l u m n N a m e > F i n a l < / U s e r F r i e n d l y C o l u m n N a m e >  
         < A c c o u n t N u m b e r > 6 4 1 1 < / A c c o u n t N u m b e r >  
         < R o u n d e d > f a l s e < / R o u n d e d >  
     < / T B L i n k >  
     < T B L i n k >  
         < V e r s i o n > 4 < / V e r s i o n >  
         < C o l u m n F i l t e r s / >  
         < D A L i n k I D > a 1 6 d 3 8 3 2 - 9 8 3 4 - 4 a d 1 - 9 5 b 4 - 5 1 3 5 9 1 8 4 9 7 3 5 < / D A L i n k I D >  
         < L i n k T y p e > 0 < / L i n k T y p e >  
         < P a r a m e t e r s / >  
         < I n c l u d e A l l I t e m s > f a l s e < / I n c l u d e A l l I t e m s >  
         < A c t i v e > t r u e < / A c t i v e >  
         < P r o t e c t e d L i n k > f a l s e < / P r o t e c t e d L i n k >  
         < N a m e > 2 8 1 0 0   2 0 1 7 . 1 2 . 3 1   'YTv^  6 4 1 0 . 1   F i n a l < / N a m e >  
         < E n t i t y E n u m > 1 2 < / E n t i t y E n u m >  
         < I t e m O r d e r L i s t / >  
         < S e l e c t e d I t e m L i s t / >  
         < S e l e c t e d C o l u m n L i s t / >  
         < H a s V a l u e > t r u e < / H a s V a l u e >  
         < T B C h a r t I D > 3 3 2 3 0 3 4 5 9 8 7 0 0 2 9 0 9 4 3 < / T B C h a r t I D >  
         < C o n s o l i d a t e d C o m p a n y I D   x s i : n i l = " t r u e " / >  
         < T B D o c u m e n t I D > 3 3 2 3 0 3 4 5 9 8 7 0 0 2 9 0 9 4 1 < / T B D o c u m e n t I D >  
         < N u m e r i c V a l u e > - 1 2 9 8 9 6 7 0 . 6 6 0 0 < / N u m e r i c V a l u e >  
         < V a l u e > - 1 2 9 8 9 6 7 0 . 6 6 0 0 < / V a l u e >  
         < C h a r t T y p e > c t F S L i n e s < / C h a r t T y p e >  
         < R e f e r e n c e > 2 8 1 0 0 < / R e f e r e n c e >  
         < T B D o c N a m e > 2 0 1 7 . 1 2 . 3 1   'YTv^< / T B D o c N a m e >  
         < T B C h a r t N a m e > F S   L i n e s   "��R�bh�y��v< / T B C h a r t N a m e >  
         < C o l u m n N a m e > F i n a l B a l a n c e < / C o l u m n N a m e >  
         < U s e r F r i e n d l y C o l u m n N a m e > F i n a l < / U s e r F r i e n d l y C o l u m n N a m e >  
         < A c c o u n t N u m b e r > 6 4 1 0 . 1 < / A c c o u n t N u m b e r >  
         < R o u n d e d > f a l s e < / R o u n d e d >  
     < / T B L i n k >  
     < T B L i n k >  
         < V e r s i o n > 4 < / V e r s i o n >  
         < C o l u m n F i l t e r s / >  
         < D A L i n k I D > 7 7 c 6 b 4 9 c - d b 2 7 - 4 f f 2 - b 7 5 2 - 2 d a 6 8 d b 2 b 3 6 e < / D A L i n k I D >  
         < L i n k T y p e > 0 < / L i n k T y p e >  
         < P a r a m e t e r s / >  
         < I n c l u d e A l l I t e m s > f a l s e < / I n c l u d e A l l I t e m s >  
         < A c t i v e > t r u e < / A c t i v e >  
         < P r o t e c t e d L i n k > f a l s e < / P r o t e c t e d L i n k >  
         < N a m e > 2 8 1 0 0   2 0 1 7 . 1 2 . 3 1   'YTv^  6 2 1 0 . 1   F i n a l < / N a m e >  
         < E n t i t y E n u m > 1 2 < / E n t i t y E n u m >  
         < I t e m O r d e r L i s t / >  
         < S e l e c t e d I t e m L i s t / >  
         < S e l e c t e d C o l u m n L i s t / >  
         < H a s V a l u e > t r u e < / H a s V a l u e >  
         < T B C h a r t I D > 3 3 2 3 0 3 4 5 9 8 7 0 0 2 9 0 9 4 3 < / T B C h a r t I D >  
         < C o n s o l i d a t e d C o m p a n y I D   x s i : n i l = " t r u e " / >  
         < T B D o c u m e n t I D > 3 3 2 3 0 3 4 5 9 8 7 0 0 2 9 0 9 4 1 < / T B D o c u m e n t I D >  
         < N u m e r i c V a l u e > - 7 6 9 7 6 0 5 1 . 8 4 0 0 < / N u m e r i c V a l u e >  
         < V a l u e > - 7 6 9 7 6 0 5 1 . 8 4 0 0 < / V a l u e >  
         < C h a r t T y p e > c t F S L i n e s < / C h a r t T y p e >  
         < R e f e r e n c e > 2 8 1 0 0 < / R e f e r e n c e >  
         < T B D o c N a m e > 2 0 1 7 . 1 2 . 3 1   'YTv^< / T B D o c N a m e >  
         < T B C h a r t N a m e > F S   L i n e s   "��R�bh�y��v< / T B C h a r t N a m e >  
         < C o l u m n N a m e > F i n a l B a l a n c e < / C o l u m n N a m e >  
         < U s e r F r i e n d l y C o l u m n N a m e > F i n a l < / U s e r F r i e n d l y C o l u m n N a m e >  
         < A c c o u n t N u m b e r > 6 2 1 0 . 1 < / A c c o u n t N u m b e r >  
         < R o u n d e d > f a l s e < / R o u n d e d >  
     < / T B L i n k >  
     < T B L i n k >  
         < V e r s i o n > 4 < / V e r s i o n >  
         < C o l u m n F i l t e r s / >  
         < D A L i n k I D > f f c 6 9 1 9 3 - 0 b 1 1 - 4 6 d 1 - b 2 3 1 - 6 5 6 1 0 4 f 7 d 1 5 3 < / D A L i n k I D >  
         < L i n k T y p e > 0 < / L i n k T y p e >  
         < P a r a m e t e r s / >  
         < I n c l u d e A l l I t e m s > f a l s e < / I n c l u d e A l l I t e m s >  
         < A c t i v e > t r u e < / A c t i v e >  
         < P r o t e c t e d L i n k > f a l s e < / P r o t e c t e d L i n k >  
         < N a m e > 2 8 1 0 0   2 0 1 7 . 1 2 . 3 1   'YTv^  6 1 1 0 . 6   F i n a l < / N a m e >  
         < E n t i t y E n u m > 1 2 < / E n t i t y E n u m >  
         < I t e m O r d e r L i s t / >  
         < S e l e c t e d I t e m L i s t / >  
         < S e l e c t e d C o l u m n L i s t / >  
         < H a s V a l u e > t r u e < / H a s V a l u e >  
         < T B C h a r t I D > 3 3 2 3 0 3 4 5 9 8 7 0 0 2 9 0 9 4 3 < / T B C h a r t I D >  
         < C o n s o l i d a t e d C o m p a n y I D   x s i : n i l = " t r u e " / >  
         < T B D o c u m e n t I D > 3 3 2 3 0 3 4 5 9 8 7 0 0 2 9 0 9 4 1 < / T B D o c u m e n t I D >  
         < N u m e r i c V a l u e > - 2 5 5 6 4 7 8 7 5 . 0 0 0 0 < / N u m e r i c V a l u e >  
         < V a l u e > - 2 5 5 6 4 7 8 7 5 . 0 0 0 0 < / V a l u e >  
         < C h a r t T y p e > c t F S L i n e s < / C h a r t T y p e >  
         < R e f e r e n c e > 2 8 1 0 0 < / R e f e r e n c e >  
         < T B D o c N a m e > 2 0 1 7 . 1 2 . 3 1   'YTv^< / 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 c 2 b 1 c 1 f e - d d b 3 - 4 9 9 3 - 8 5 9 0 - c 2 a 4 9 a 7 c 9 5 b d < / D A L i n k I D >  
         < L i n k T y p e > 0 < / L i n k T y p e >  
         < P a r a m e t e r s / >  
         < I n c l u d e A l l I t e m s > f a l s e < / I n c l u d e A l l I t e m s >  
         < A c t i v e > t r u e < / A c t i v e >  
         < P r o t e c t e d L i n k > f a l s e < / P r o t e c t e d L i n k >  
         < N a m e > 2 8 1 0 0   2 0 1 7 . 1 2 . 3 1   'YTv^  6 1 1 0 . 3   F i n a l < / N a m e >  
         < E n t i t y E n u m > 1 2 < / E n t i t y E n u m >  
         < I t e m O r d e r L i s t / >  
         < S e l e c t e d I t e m L i s t / >  
         < S e l e c t e d C o l u m n L i s t / >  
         < H a s V a l u e > t r u e < / H a s V a l u e >  
         < T B C h a r t I D > 3 3 2 3 0 3 4 5 9 8 7 0 0 2 9 0 9 4 3 < / T B C h a r t I D >  
         < C o n s o l i d a t e d C o m p a n y I D   x s i : n i l = " t r u e " / >  
         < T B D o c u m e n t I D > 3 3 2 3 0 3 4 5 9 8 7 0 0 2 9 0 9 4 1 < / T B D o c u m e n t I D >  
         < N u m e r i c V a l u e > - 5 4 5 1 9 0 5 . 9 4 0 0 < / N u m e r i c V a l u e >  
         < V a l u e > - 5 4 5 1 9 0 5 . 9 4 0 0 < / V a l u e >  
         < C h a r t T y p e > c t F S L i n e s < / C h a r t T y p e >  
         < R e f e r e n c e > 2 8 1 0 0 < / R e f e r e n c e >  
         < T B D o c N a m e > 2 0 1 7 . 1 2 . 3 1   'YTv^< / T B D o c N a m e >  
         < T B C h a r t N a m e > F S   L i n e s   "��R�bh�y��v< / T B C h a r t N a m e >  
         < C o l u m n N a m e > F i n a l B a l a n c e < / C o l u m n N a m e >  
         < U s e r F r i e n d l y C o l u m n N a m e > F i n a l < / U s e r F r i e n d l y C o l u m n N a m e >  
         < A c c o u n t N u m b e r > 6 1 1 0 . 3 < / A c c o u n t N u m b e r >  
         < R o u n d e d > f a l s e < / R o u n d e d >  
     < / T B L i n k >  
     < T B L i n k >  
         < V e r s i o n > 4 < / V e r s i o n >  
         < C o l u m n F i l t e r s / >  
         < D A L i n k I D > 2 8 2 f 3 1 1 0 - 5 1 d 4 - 4 a 5 7 - a d c 4 - 5 2 f 5 4 3 c 0 1 a 6 6 < / D A L i n k I D >  
         < L i n k T y p e > 0 < / L i n k T y p e >  
         < P a r a m e t e r s / >  
         < I n c l u d e A l l I t e m s > f a l s e < / I n c l u d e A l l I t e m s >  
         < A c t i v e > t r u e < / A c t i v e >  
         < P r o t e c t e d L i n k > f a l s e < / P r o t e c t e d L i n k >  
         < N a m e > 2 8 1 0 0   2 0 1 7 . 1 2 . 3 1   'YTv^  5 3 1 0 . 6   F i n a l < / N a m e >  
         < E n t i t y E n u m > 1 2 < / E n t i t y E n u m >  
         < I t e m O r d e r L i s t / >  
         < S e l e c t e d I t e m L i s t / >  
         < S e l e c t e d C o l u m n L i s t / >  
         < H a s V a l u e > t r u e < / H a s V a l u e >  
         < T B C h a r t I D > 3 3 2 3 0 3 4 5 9 8 7 0 0 2 9 0 9 4 3 < / T B C h a r t I D >  
         < C o n s o l i d a t e d C o m p a n y I D   x s i : n i l = " t r u e " / >  
         < T B D o c u m e n t I D > 3 3 2 3 0 3 4 5 9 8 7 0 0 2 9 0 9 4 1 < / T B D o c u m e n t I D >  
         < N u m e r i c V a l u e > 8 1 8 9 3 0 8 1 . 1 8 0 0 < / N u m e r i c V a l u e >  
         < V a l u e > 8 1 8 9 3 0 8 1 . 1 8 0 0 < / V a l u e >  
         < C h a r t T y p e > c t F S L i n e s < / C h a r t T y p e >  
         < R e f e r e n c e > 2 8 1 0 0 < / R e f e r e n c e >  
         < T B D o c N a m e > 2 0 1 7 . 1 2 . 3 1   'YTv^< / T B D o c N a m e >  
         < T B C h a r t N a m e > F S   L i n e s   "��R�bh�y��v< / T B C h a r t N a m e >  
         < C o l u m n N a m e > F i n a l B a l a n c e < / C o l u m n N a m e >  
         < U s e r F r i e n d l y C o l u m n N a m e > F i n a l < / U s e r F r i e n d l y C o l u m n N a m e >  
         < A c c o u n t N u m b e r > 5 3 1 0 . 6 < / A c c o u n t N u m b e r >  
         < R o u n d e d > f a l s e < / R o u n d e d >  
     < / T B L i n k >  
     < T B L i n k >  
         < V e r s i o n > 4 < / V e r s i o n >  
         < C o l u m n F i l t e r s / >  
         < D A L i n k I D > e 2 d 7 9 a 8 c - f 7 b e - 4 f 8 a - 9 8 c 6 - 7 6 c 6 f f 9 1 6 b d 2 < / D A L i n k I D >  
         < L i n k T y p e > 0 < / L i n k T y p e >  
         < P a r a m e t e r s / >  
         < I n c l u d e A l l I t e m s > f a l s e < / I n c l u d e A l l I t e m s >  
         < A c t i v e > t r u e < / A c t i v e >  
         < P r o t e c t e d L i n k > f a l s e < / P r o t e c t e d L i n k >  
         < N a m e > 2 8 1 0 0   2 0 1 7 . 1 2 . 3 1   'YTv^  5 3 1 6   F i n a l < / N a m e >  
         < E n t i t y E n u m > 1 2 < / E n t i t y E n u m >  
         < I t e m O r d e r L i s t / >  
         < S e l e c t e d I t e m L i s t / >  
         < S e l e c t e d C o l u m n L i s t / >  
         < H a s V a l u e > t r u e < / H a s V a l u e >  
         < T B C h a r t I D > 3 3 2 3 0 3 4 5 9 8 7 0 0 2 9 0 9 4 2 < / T B C h a r t I D >  
         < C o n s o l i d a t e d C o m p a n y I D   x s i : n i l = " t r u e " / >  
         < T B D o c u m e n t I D > 3 3 2 3 0 3 4 5 9 8 7 0 0 2 9 0 9 4 1 < / T B D o c u m e n t I D >  
         < N u m e r i c V a l u e > 7 5 8 0 6 9 6 . 9 0 0 0 < / N u m e r i c V a l u e >  
         < V a l u e > 7 5 8 0 6 9 6 . 9 0 0 0 < / V a l u e >  
         < C h a r t T y p e > c t N o t e L i n e s < / C h a r t T y p e >  
         < R e f e r e n c e > 2 8 1 0 0 < / R e f e r e n c e >  
         < T B D o c N a m e > 2 0 1 7 . 1 2 . 3 1   'YTv^< / T B D o c N a m e >  
         < T B C h a r t N a m e > N o t e   L i n e s   D��ly��v< / T B C h a r t N a m e >  
         < C o l u m n N a m e > F i n a l B a l a n c e < / C o l u m n N a m e >  
         < U s e r F r i e n d l y C o l u m n N a m e > F i n a l < / U s e r F r i e n d l y C o l u m n N a m e >  
         < A c c o u n t N u m b e r > 5 3 1 6 < / A c c o u n t N u m b e r >  
         < R o u n d e d > f a l s e < / R o u n d e d >  
     < / T B L i n k >  
     < T B L i n k >  
         < V e r s i o n > 4 < / V e r s i o n >  
         < C o l u m n F i l t e r s / >  
         < D A L i n k I D > 3 9 a a d e b 7 - 2 6 7 f - 4 7 4 7 - 9 c 1 2 - 4 f 5 9 e 1 e 8 0 2 3 8 < / D A L i n k I D >  
         < L i n k T y p e > 0 < / L i n k T y p e >  
         < P a r a m e t e r s / >  
         < I n c l u d e A l l I t e m s > f a l s e < / I n c l u d e A l l I t e m s >  
         < A c t i v e > t r u e < / A c t i v e >  
         < P r o t e c t e d L i n k > f a l s e < / P r o t e c t e d L i n k >  
         < N a m e > 2 8 1 0 0   2 0 1 7 . 1 2 . 3 1   'YTv^  5 3 1 7   F i n a l < / N a m e >  
         < E n t i t y E n u m > 1 2 < / E n t i t y E n u m >  
         < I t e m O r d e r L i s t / >  
         < S e l e c t e d I t e m L i s t / >  
         < S e l e c t e d C o l u m n L i s t / >  
         < H a s V a l u e > t r u e < / H a s V a l u e >  
         < T B C h a r t I D > 3 3 2 3 0 3 4 5 9 8 7 0 0 2 9 0 9 4 2 < / T B C h a r t I D >  
         < C o n s o l i d a t e d C o m p a n y I D   x s i : n i l = " t r u e " / >  
         < T B D o c u m e n t I D > 3 3 2 3 0 3 4 5 9 8 7 0 0 2 9 0 9 4 1 < / T B D o c u m e n t I D >  
         < N u m e r i c V a l u e > - 2 4 3 6 2 4 2 . 0 5 0 0 < / N u m e r i c V a l u e >  
         < V a l u e > - 2 4 3 6 2 4 2 . 0 5 0 0 < / V a l u e >  
         < C h a r t T y p e > c t N o t e L i n e s < / C h a r t T y p e >  
         < R e f e r e n c e > 2 8 1 0 0 < / R e f e r e n c e >  
         < T B D o c N a m e > 2 0 1 7 . 1 2 . 3 1   'YTv^< / T B D o c N a m e >  
         < T B C h a r t N a m e > N o t e   L i n e s   D��ly��v< / T B C h a r t N a m e >  
         < C o l u m n N a m e > F i n a l B a l a n c e < / C o l u m n N a m e >  
         < U s e r F r i e n d l y C o l u m n N a m e > F i n a l < / U s e r F r i e n d l y C o l u m n N a m e >  
         < A c c o u n t N u m b e r > 5 3 1 7 < / A c c o u n t N u m b e r >  
         < R o u n d e d > f a l s e < / R o u n d e d >  
     < / T B L i n k >  
     < T B L i n k >  
         < V e r s i o n > 4 < / V e r s i o n >  
         < C o l u m n F i l t e r s / >  
         < D A L i n k I D > e b a 4 b 5 3 e - 9 9 4 2 - 4 9 9 7 - 8 0 1 a - b 3 1 9 9 7 a f b 0 5 0 < / D A L i n k I D >  
         < L i n k T y p e > 0 < / L i n k T y p e >  
         < P a r a m e t e r s / >  
         < I n c l u d e A l l I t e m s > f a l s e < / I n c l u d e A l l I t e m s >  
         < A c t i v e > t r u e < / A c t i v e >  
         < P r o t e c t e d L i n k > f a l s e < / P r o t e c t e d L i n k >  
         < N a m e > 2 8 1 0 0 - C 1 - 2 0 1 9 . 1 2 . 3 1   I�NR�- �Q���S
O�y�~&��QN�SU\	gP�lQ�S  5 6 5 1   2 0 1 9 . 1 2 . 3 1 < / N a m e >  
         < E n t i t y E n u m > 9 < / E n t i t y E n u m >  
         < I t e m O r d e r L i s t / >  
         < S e l e c t e d I t e m L i s t / >  
         < S e l e c t e d C o l u m n L i s t / >  
         < H a s V a l u e > t r u e < / H a s V a l u e >  
         < T B C h a r t I D > 3 3 2 3 0 3 4 5 9 8 7 0 0 2 3 5 1 1 8 < / T B C h a r t I D >  
         < C o n s o l i d a t e d C o m p a n y I D   x s i : n i l = " t r u e " / >  
         < T B D o c u m e n t I D > 3 3 2 3 0 3 4 5 9 8 7 0 0 2 3 4 9 0 5 < / T B D o c u m e n t I D >  
         < N u m e r i c V a l u e > 2 3 3 7 5 7 2 4 . 7 4 0 0 < / N u m e r i c V a l u e >  
         < V a l u e > 2 3 3 7 5 7 2 4 . 7 4 0 0 < / V a l u e >  
         < C h a r t T y p e > c t D e t a i l < / C h a r t T y p e >  
         < R e f e r e n c e > 2 8 1 0 0 - C 1 - 2 0 1 9 . 1 2 . 3 1 < / R e f e r e n c e >  
         < T B D o c N a m e > I�NR�- �Q���S
O�y�~&��QN�SU\	gP�lQ�S< / T B D o c N a m e >  
         < T B C h a r t N a m e > D e t a i l   ��~< / T B C h a r t N a m e >  
         < C o l u m n N a m e > F i n a l B a l a n c e < / C o l u m n N a m e >  
         < U s e r F r i e n d l y C o l u m n N a m e > 2 0 1 9 . 1 2 . 3 1 < / U s e r F r i e n d l y C o l u m n N a m e >  
         < A c c o u n t N u m b e r > 5 6 5 1 < / A c c o u n t N u m b e r >  
         < R o u n d e d > f a l s e < / R o u n d e d >  
     < / T B L i n k >  
     < T B L i n k >  
         < V e r s i o n > 4 < / V e r s i o n >  
         < C o l u m n F i l t e r s / >  
         < D A L i n k I D > 3 f 4 5 3 7 0 3 - 2 8 1 e - 4 0 9 5 - 9 0 d 0 - 9 6 f 1 9 1 6 d c 5 5 a < / D A L i n k I D >  
         < L i n k T y p e > 0 < / L i n k T y p e >  
         < P a r a m e t e r s / >  
         < I n c l u d e A l l I t e m s > f a l s e < / I n c l u d e A l l I t e m s >  
         < A c t i v e > t r u e < / A c t i v e >  
         < P r o t e c t e d L i n k > f a l s e < / P r o t e c t e d L i n k >  
         < N a m e > 2 8 1 0 0 - C 1 - 2 0 1 9 . 1 2 . 3 1   I�NR�- �Q���S
O�y�~&��QN�SU\	gP�lQ�S  5 6 5 2   2 0 1 9 . 1 2 . 3 1 < / N a m e >  
         < E n t i t y E n u m > 9 < / E n t i t y E n u m >  
         < I t e m O r d e r L i s t / >  
         < S e l e c t e d I t e m L i s t / >  
         < S e l e c t e d C o l u m n L i s t / >  
         < H a s V a l u e > t r u e < / H a s V a l u e >  
         < T B C h a r t I D > 3 3 2 3 0 3 4 5 9 8 7 0 0 2 3 5 1 1 8 < / T B C h a r t I D >  
         < C o n s o l i d a t e d C o m p a n y I D   x s i : n i l = " t r u e " / >  
         < T B D o c u m e n t I D > 3 3 2 3 0 3 4 5 9 8 7 0 0 2 3 4 9 0 5 < / T B D o c u m e n t I D >  
         < N u m e r i c V a l u e > - 1 7 4 8 2 7 6 3 . 0 2 0 0 < / N u m e r i c V a l u e >  
         < V a l u e > - 1 7 4 8 2 7 6 3 . 0 2 0 0 < / V a l u e >  
         < C h a r t T y p e > c t D e t a i l < / C h a r t T y p e >  
         < R e f e r e n c e > 2 8 1 0 0 - C 1 - 2 0 1 9 . 1 2 . 3 1 < / R e f e r e n c e >  
         < T B D o c N a m e > I�NR�- �Q���S
O�y�~&��QN�SU\	gP�lQ�S< / T B D o c N a m e >  
         < T B C h a r t N a m e > D e t a i l   ��~< / T B C h a r t N a m e >  
         < C o l u m n N a m e > F i n a l B a l a n c e < / C o l u m n N a m e >  
         < U s e r F r i e n d l y C o l u m n N a m e > 2 0 1 9 . 1 2 . 3 1 < / U s e r F r i e n d l y C o l u m n N a m e >  
         < A c c o u n t N u m b e r > 5 6 5 2 < / A c c o u n t N u m b e r >  
         < R o u n d e d > f a l s e < / R o u n d e d >  
     < / T B L i n k >  
     < T B L i n k >  
         < V e r s i o n > 4 < / V e r s i o n >  
         < C o l u m n F i l t e r s / >  
         < D A L i n k I D > b 4 f b 3 4 9 1 - b f 7 b - 4 a 6 f - 8 1 4 2 - a 9 2 d 0 e 1 6 7 5 b c < / D A L i n k I D >  
         < L i n k T y p e > 0 < / L i n k T y p e >  
         < P a r a m e t e r s / >  
         < I n c l u d e A l l I t e m s > f a l s e < / I n c l u d e A l l I t e m s >  
         < A c t i v e > t r u e < / A c t i v e >  
         < P r o t e c t e d L i n k > f a l s e < / P r o t e c t e d L i n k >  
         < N a m e > 2 8 1 0 0 - C 1 - 2 0 1 8 . 1 2 . 3 1   I�NR�- �Q���S
O�y�~&��QN�SU\	gP�lQ�S  n e w   5 6 5 1   2 0 1 8 . 1 2 . 3 1 < / N a m e >  
         < E n t i t y E n u m > 9 < / E n t i t y E n u m >  
         < I t e m O r d e r L i s t / >  
         < S e l e c t e d I t e m L i s t / >  
         < S e l e c t e d C o l u m n L i s t / >  
         < H a s V a l u e > t r u e < / H a s V a l u e >  
         < T B C h a r t I D > 3 3 2 3 0 3 4 5 9 8 7 0 0 1 2 0 5 6 7 < / T B C h a r t I D >  
         < C o n s o l i d a t e d C o m p a n y I D   x s i : n i l = " t r u e " / >  
         < T B D o c u m e n t I D > 3 3 2 3 0 3 4 5 9 8 7 0 0 1 2 0 5 6 6 < / T B D o c u m e n t I D >  
         < N u m e r i c V a l u e > 1 9 0 4 3 7 9 9 . 6 5 0 0 < / N u m e r i c V a l u e >  
         < V a l u e > 1 9 0 4 3 7 9 9 . 6 5 0 0 < / V a l u e >  
         < C h a r t T y p e > c t D e t a i l < / C h a r t T y p e >  
         < R e f e r e n c e > 2 8 1 0 0 - C 1 - 2 0 1 8 . 1 2 . 3 1 < / R e f e r e n c e >  
         < T B D o c N a m e > I�NR�- �Q���S
O�y�~&��QN�SU\	gP�lQ�S  n e w < / T B D o c N a m e >  
         < T B C h a r t N a m e > D e t a i l   ��~< / T B C h a r t N a m e >  
         < C o l u m n N a m e > F i n a l B a l a n c e < / C o l u m n N a m e >  
         < U s e r F r i e n d l y C o l u m n N a m e > 2 0 1 8 . 1 2 . 3 1 < / U s e r F r i e n d l y C o l u m n N a m e >  
         < A c c o u n t N u m b e r > 5 6 5 1 < / A c c o u n t N u m b e r >  
         < R o u n d e d > f a l s e < / R o u n d e d >  
     < / T B L i n k >  
     < T B L i n k >  
         < V e r s i o n > 4 < / V e r s i o n >  
         < C o l u m n F i l t e r s / >  
         < D A L i n k I D > 3 1 4 c 6 5 5 a - 2 c 1 6 - 4 b 0 5 - 9 f 3 f - 6 e e f 6 9 0 b e 9 b 7 < / D A L i n k I D >  
         < L i n k T y p e > 0 < / L i n k T y p e >  
         < P a r a m e t e r s / >  
         < I n c l u d e A l l I t e m s > f a l s e < / I n c l u d e A l l I t e m s >  
         < A c t i v e > t r u e < / A c t i v e >  
         < P r o t e c t e d L i n k > f a l s e < / P r o t e c t e d L i n k >  
         < N a m e > 2 8 1 0 0 - C 1 - 2 0 1 8 . 1 2 . 3 1   I�NR�- �Q���S
O�y�~&��QN�SU\	gP�lQ�S  n e w   5 6 5 2   2 0 1 8 . 1 2 . 3 1 < / N a m e >  
         < E n t i t y E n u m > 9 < / E n t i t y E n u m >  
         < I t e m O r d e r L i s t / >  
         < S e l e c t e d I t e m L i s t / >  
         < S e l e c t e d C o l u m n L i s t / >  
         < H a s V a l u e > t r u e < / H a s V a l u e >  
         < T B C h a r t I D > 3 3 2 3 0 3 4 5 9 8 7 0 0 1 2 0 5 6 7 < / T B C h a r t I D >  
         < C o n s o l i d a t e d C o m p a n y I D   x s i : n i l = " t r u e " / >  
         < T B D o c u m e n t I D > 3 3 2 3 0 3 4 5 9 8 7 0 0 1 2 0 5 6 6 < / T B D o c u m e n t I D >  
         < N u m e r i c V a l u e > - 1 3 6 3 4 1 2 5 . 8 6 0 0 < / N u m e r i c V a l u e >  
         < V a l u e > - 1 3 6 3 4 1 2 5 . 8 6 0 0 < / V a l u e >  
         < C h a r t T y p e > c t D e t a i l < / C h a r t T y p e >  
         < R e f e r e n c e > 2 8 1 0 0 - C 1 - 2 0 1 8 . 1 2 . 3 1 < / R e f e r e n c e >  
         < T B D o c N a m e > I�NR�- �Q���S
O�y�~&��QN�SU\	gP�lQ�S  n e w < / T B D o c N a m e >  
         < T B C h a r t N a m e > D e t a i l   ��~< / T B C h a r t N a m e >  
         < C o l u m n N a m e > F i n a l B a l a n c e < / C o l u m n N a m e >  
         < U s e r F r i e n d l y C o l u m n N a m e > 2 0 1 8 . 1 2 . 3 1 < / U s e r F r i e n d l y C o l u m n N a m e >  
         < A c c o u n t N u m b e r > 5 6 5 2 < / A c c o u n t N u m b e r >  
         < R o u n d e d > f a l s e < / R o u n d e d >  
     < / T B L i n k >  
     < T B L i n k >  
         < V e r s i o n > 4 < / V e r s i o n >  
         < C o l u m n F i l t e r s / >  
         < D A L i n k I D > 1 3 6 3 b a 1 1 - 0 b a 8 - 4 9 b 6 - 8 3 f d - 5 e b d 0 9 6 2 a d 8 9 < / D A L i n k I D >  
         < L i n k T y p e > 0 < / L i n k T y p e >  
         < P a r a m e t e r s / >  
         < I n c l u d e A l l I t e m s > f a l s e < / I n c l u d e A l l I t e m s >  
         < A c t i v e > t r u e < / A c t i v e >  
         < P r o t e c t e d L i n k > f a l s e < / P r o t e c t e d L i n k >  
         < N a m e > 2 8 1 0 0 - C 1 - 2 0 1 7 . 1 2 . 3 1   I�NR�-   �Q���S
O�y�~&��QN�SU\	gP�lQ�S  5 6 5 1   2 0 1 7 . 1 2 . 3 1 < / N a m e >  
         < E n t i t y E n u m > 9 < / E n t i t y E n u m >  
         < I t e m O r d e r L i s t / >  
         < S e l e c t e d I t e m L i s t / >  
         < S e l e c t e d C o l u m n L i s t / >  
         < H a s V a l u e > t r u e < / H a s V a l u e >  
         < T B C h a r t I D > 3 3 2 3 0 3 4 5 9 8 7 0 0 2 8 0 2 3 4 < / T B C h a r t I D >  
         < C o n s o l i d a t e d C o m p a n y I D   x s i : n i l = " t r u e " / >  
         < T B D o c u m e n t I D > 3 3 2 3 0 3 4 5 9 8 7 0 0 2 8 0 2 3 3 < / T B D o c u m e n t I D >  
         < N u m e r i c V a l u e > 1 9 0 4 3 7 9 9 . 6 5 0 0 < / N u m e r i c V a l u e >  
         < V a l u e > 1 9 0 4 3 7 9 9 . 6 5 0 0 < / V a l u e >  
         < C h a r t T y p e > c t D e t a i l < / C h a r t T y p e >  
         < R e f e r e n c e > 2 8 1 0 0 - C 1 - 2 0 1 7 . 1 2 . 3 1 < / R e f e r e n c e >  
         < T B D o c N a m e > I�NR�-   �Q���S
O�y�~&��QN�SU\	gP�lQ�S< / T B D o c N a m e >  
         < T B C h a r t N a m e > D e t a i l   ��~< / T B C h a r t N a m e >  
         < C o l u m n N a m e > F i n a l B a l a n c e < / C o l u m n N a m e >  
         < U s e r F r i e n d l y C o l u m n N a m e > 2 0 1 7 . 1 2 . 3 1 < / U s e r F r i e n d l y C o l u m n N a m e >  
         < A c c o u n t N u m b e r > 5 6 5 1 < / A c c o u n t N u m b e r >  
         < R o u n d e d > f a l s e < / R o u n d e d >  
     < / T B L i n k >  
     < T B L i n k >  
         < V e r s i o n > 4 < / V e r s i o n >  
         < C o l u m n F i l t e r s / >  
         < D A L i n k I D > 6 9 a 6 0 d e 8 - 4 e c e - 4 a 7 d - b b 7 0 - 0 5 d 7 7 8 d b a 0 1 1 < / D A L i n k I D >  
         < L i n k T y p e > 0 < / L i n k T y p e >  
         < P a r a m e t e r s / >  
         < I n c l u d e A l l I t e m s > f a l s e < / I n c l u d e A l l I t e m s >  
         < A c t i v e > t r u e < / A c t i v e >  
         < P r o t e c t e d L i n k > f a l s e < / P r o t e c t e d L i n k >  
         < N a m e > 2 8 1 0 0 - C 1 - 2 0 1 7 . 1 2 . 3 1   I�NR�-   �Q���S
O�y�~&��QN�SU\	gP�lQ�S  5 6 5 2   2 0 1 7 . 1 2 . 3 1 < / N a m e >  
         < E n t i t y E n u m > 9 < / E n t i t y E n u m >  
         < I t e m O r d e r L i s t / >  
         < S e l e c t e d I t e m L i s t / >  
         < S e l e c t e d C o l u m n L i s t / >  
         < H a s V a l u e > t r u e < / H a s V a l u e >  
         < T B C h a r t I D > 3 3 2 3 0 3 4 5 9 8 7 0 0 2 8 0 2 3 4 < / T B C h a r t I D >  
         < C o n s o l i d a t e d C o m p a n y I D   x s i : n i l = " t r u e " / >  
         < T B D o c u m e n t I D > 3 3 2 3 0 3 4 5 9 8 7 0 0 2 8 0 2 3 3 < / T B D o c u m e n t I D >  
         < N u m e r i c V a l u e > - 9 8 3 7 9 1 3 . 7 4 0 0 < / N u m e r i c V a l u e >  
         < V a l u e > - 9 8 3 7 9 1 3 . 7 4 0 0 < / V a l u e >  
         < C h a r t T y p e > c t D e t a i l < / C h a r t T y p e >  
         < R e f e r e n c e > 2 8 1 0 0 - C 1 - 2 0 1 7 . 1 2 . 3 1 < / R e f e r e n c e >  
         < T B D o c N a m e > I�NR�-   �Q���S
O�y�~&��QN�SU\	gP�lQ�S< / T B D o c N a m e >  
         < T B C h a r t N a m e > D e t a i l   ��~< / T B C h a r t N a m e >  
         < C o l u m n N a m e > F i n a l B a l a n c e < / C o l u m n N a m e >  
         < U s e r F r i e n d l y C o l u m n N a m e > 2 0 1 7 . 1 2 . 3 1 < / U s e r F r i e n d l y C o l u m n N a m e >  
         < A c c o u n t N u m b e r > 5 6 5 2 < / A c c o u n t N u m b e r >  
         < R o u n d e d > f a l s e < / R o u n d e d >  
     < / T B L i n k >  
     < T B L i n k >  
         < V e r s i o n > 4 < / V e r s i o n >  
         < C o l u m n F i l t e r s / >  
         < D A L i n k I D > a b 7 b 2 0 e 0 - b 0 3 5 - 4 1 f d - 8 d 7 7 - 9 a 0 1 d c 5 c f a 6 0 < / D A L i n k I D >  
         < L i n k T y p e > 0 < / L i n k T y p e >  
         < P a r a m e t e r s / >  
         < I n c l u d e A l l I t e m s > f a l s e < / I n c l u d e A l l I t e m s >  
         < A c t i v e > t r u e < / A c t i v e >  
         < P r o t e c t e d L i n k > f a l s e < / P r o t e c t e d L i n k >  
         < N a m e > 2 8 1 0 0   2 0 1 9 . 1 2 . 3 1   'YTv^  5 6 5 1   E J E < / N a m e >  
         < E n t i t y E n u m > 1 2 < / E n t i t y E n u m >  
         < I t e m O r d e r L i s t / >  
         < S e l e c t e d I t e m L i s t / >  
         < S e l e c t e d C o l u m n L i s t / >  
         < H a s V a l u e > t r u e < / H a s V a l u e >  
         < T B C h a r t I D > 3 3 2 3 0 3 4 5 9 8 7 0 0 2 9 9 8 3 6 < / T B C h a r t I D >  
         < C o n s o l i d a t e d C o m p a n y I D   x s i : n i l = " t r u e " / >  
         < T B D o c u m e n t I D > 3 3 2 3 0 3 4 5 9 8 7 0 0 2 9 9 8 3 5 < / T B D o c u m e n t I D >  
         < N u m e r i c V a l u e > 5 3 0 2 4 8 7 . 9 9 0 0 < / N u m e r i c V a l u e >  
         < V a l u e > 5 3 0 2 4 8 7 . 9 9 0 0 < / V a l u e >  
         < C h a r t T y p e > c t N o t e L i n e s < / C h a r t T y p e >  
         < R e f e r e n c e > 2 8 1 0 0 < / R e f e r e n c e >  
         < T B D o c N a m e > 2 0 1 9 . 1 2 . 3 1   'YTv^< / T B D o c N a m e >  
         < T B C h a r t N a m e > N o t e   L i n e s   D��ly��v< / T B C h a r t N a m e >  
         < C o l u m n N a m e > S u m O f E l i m i n a t i n g J o u r n a l E n t r y < / C o l u m n N a m e >  
         < U s e r F r i e n d l y C o l u m n N a m e > E J E < / U s e r F r i e n d l y C o l u m n N a m e >  
         < A c c o u n t N u m b e r > 5 6 5 1 < / A c c o u n t N u m b e r >  
         < R o u n d e d > f a l s e < / R o u n d e d >  
     < / T B L i n k >  
     < T B L i n k >  
         < V e r s i o n > 4 < / V e r s i o n >  
         < C o l u m n F i l t e r s / >  
         < D A L i n k I D > 6 9 e 1 8 0 8 1 - e 0 a 9 - 4 b 9 6 - 8 7 1 a - 7 d 3 5 a 4 1 5 e 7 9 a < / D A L i n k I D >  
         < L i n k T y p e > 0 < / L i n k T y p e >  
         < P a r a m e t e r s / >  
         < I n c l u d e A l l I t e m s > f a l s e < / I n c l u d e A l l I t e m s >  
         < A c t i v e > t r u e < / A c t i v e >  
         < P r o t e c t e d L i n k > f a l s e < / P r o t e c t e d L i n k >  
         < N a m e > 2 8 1 0 0   2 0 1 9 . 1 2 . 3 1   'YTv^  5 6 5 2   E J E < / N a m e >  
         < E n t i t y E n u m > 1 2 < / E n t i t y E n u m >  
         < I t e m O r d e r L i s t / >  
         < S e l e c t e d I t e m L i s t / >  
         < S e l e c t e d C o l u m n L i s t / >  
         < H a s V a l u e > t r u e < / H a s V a l u e >  
         < T B C h a r t I D > 3 3 2 3 0 3 4 5 9 8 7 0 0 2 9 9 8 3 6 < / T B C h a r t I D >  
         < C o n s o l i d a t e d C o m p a n y I D   x s i : n i l = " t r u e " / >  
         < T B D o c u m e n t I D > 3 3 2 3 0 3 4 5 9 8 7 0 0 2 9 9 8 3 5 < / T B D o c u m e n t I D >  
         < N u m e r i c V a l u e > - 4 7 0 3 7 0 0 . 5 6 0 0 < / N u m e r i c V a l u e >  
         < V a l u e > - 4 7 0 3 7 0 0 . 5 6 0 0 < / V a l u e >  
         < C h a r t T y p e > c t N o t e L i n e s < / C h a r t T y p e >  
         < R e f e r e n c e > 2 8 1 0 0 < / R e f e r e n c e >  
         < T B D o c N a m e > 2 0 1 9 . 1 2 . 3 1   'YTv^< / T B D o c N a m e >  
         < T B C h a r t N a m e > N o t e   L i n e s   D��ly��v< / T B C h a r t N a m e >  
         < C o l u m n N a m e > S u m O f E l i m i n a t i n g J o u r n a l E n t r y < / C o l u m n N a m e >  
         < U s e r F r i e n d l y C o l u m n N a m e > E J E < / U s e r F r i e n d l y C o l u m n N a m e >  
         < A c c o u n t N u m b e r > 5 6 5 2 < / A c c o u n t N u m b e r >  
         < R o u n d e d > f a l s e < / R o u n d e d >  
     < / T B L i n k >  
     < T B L i n k >  
         < V e r s i o n > 4 < / V e r s i o n >  
         < C o l u m n F i l t e r s / >  
         < D A L i n k I D > f 5 3 d b 3 1 f - 5 9 1 6 - 4 0 9 5 - 8 d d 9 - 1 1 c a 7 8 1 2 b 7 0 1 < / D A L i n k I D >  
         < L i n k T y p e > 0 < / L i n k T y p e >  
         < P a r a m e t e r s / >  
         < I n c l u d e A l l I t e m s > f a l s e < / I n c l u d e A l l I t e m s >  
         < A c t i v e > t r u e < / A c t i v e >  
         < P r o t e c t e d L i n k > f a l s e < / P r o t e c t e d L i n k >  
         < N a m e > 2 8 1 0 0   2 0 1 8 . 1 2 . 3 1   'YTv^  5 6 5 1   E J E < / N a m e >  
         < E n t i t y E n u m > 1 2 < / E n t i t y E n u m >  
         < I t e m O r d e r L i s t / >  
         < S e l e c t e d I t e m L i s t / >  
         < S e l e c t e d C o l u m n L i s t / >  
         < H a s V a l u e > t r u e < / H a s V a l u e >  
         < T B C h a r t I D > 3 3 2 3 0 3 4 5 9 8 7 0 0 2 9 5 3 8 0 < / T B C h a r t I D >  
         < C o n s o l i d a t e d C o m p a n y I D   x s i : n i l = " t r u e " / >  
         < T B D o c u m e n t I D > 3 3 2 3 0 3 4 5 9 8 7 0 0 2 9 5 3 7 9 < / T B D o c u m e n t I D >  
         < N u m e r i c V a l u e > 5 3 0 2 4 8 7 . 9 9 0 0 < / N u m e r i c V a l u e >  
         < V a l u e > 5 3 0 2 4 8 7 . 9 9 0 0 < / V a l u e >  
         < C h a r t T y p e > c t N o t e L i n e s < / C h a r t T y p e >  
         < R e f e r e n c e > 2 8 1 0 0 < / R e f e r e n c e >  
         < T B D o c N a m e > 2 0 1 8 . 1 2 . 3 1   'YTv^< / T B D o c N a m e >  
         < T B C h a r t N a m e > N o t e   L i n e s   D��ly��v< / T B C h a r t N a m e >  
         < C o l u m n N a m e > S u m O f E l i m i n a t i n g J o u r n a l E n t r y < / C o l u m n N a m e >  
         < U s e r F r i e n d l y C o l u m n N a m e > E J E < / U s e r F r i e n d l y C o l u m n N a m e >  
         < A c c o u n t N u m b e r > 5 6 5 1 < / A c c o u n t N u m b e r >  
         < R o u n d e d > f a l s e < / R o u n d e d >  
     < / T B L i n k >  
     < T B L i n k >  
         < V e r s i o n > 4 < / V e r s i o n >  
         < C o l u m n F i l t e r s / >  
         < D A L i n k I D > d e 8 0 2 a 1 0 - d 0 8 1 - 4 2 c 2 - a 1 a 9 - 9 b 3 9 0 9 b d 6 0 1 7 < / D A L i n k I D >  
         < L i n k T y p e > 0 < / L i n k T y p e >  
         < P a r a m e t e r s / >  
         < I n c l u d e A l l I t e m s > f a l s e < / I n c l u d e A l l I t e m s >  
         < A c t i v e > t r u e < / A c t i v e >  
         < P r o t e c t e d L i n k > f a l s e < / P r o t e c t e d L i n k >  
         < N a m e > 2 8 1 0 0   2 0 1 8 . 1 2 . 3 1   'YTv^  5 6 5 2   E J E < / N a m e >  
         < E n t i t y E n u m > 1 2 < / E n t i t y E n u m >  
         < I t e m O r d e r L i s t / >  
         < S e l e c t e d I t e m L i s t / >  
         < S e l e c t e d C o l u m n L i s t / >  
         < H a s V a l u e > t r u e < / H a s V a l u e >  
         < T B C h a r t I D > 3 3 2 3 0 3 4 5 9 8 7 0 0 2 9 5 3 8 0 < / T B C h a r t I D >  
         < C o n s o l i d a t e d C o m p a n y I D   x s i : n i l = " t r u e " / >  
         < T B D o c u m e n t I D > 3 3 2 3 0 3 4 5 9 8 7 0 0 2 9 5 3 7 9 < / T B D o c u m e n t I D >  
         < N u m e r i c V a l u e > - 3 5 2 8 2 8 0 . 4 8 0 0 < / N u m e r i c V a l u e >  
         < V a l u e > - 3 5 2 8 2 8 0 . 4 8 0 0 < / V a l u e >  
         < C h a r t T y p e > c t N o t e L i n e s < / C h a r t T y p e >  
         < R e f e r e n c e > 2 8 1 0 0 < / R e f e r e n c e >  
         < T B D o c N a m e > 2 0 1 8 . 1 2 . 3 1   'YTv^< / T B D o c N a m e >  
         < T B C h a r t N a m e > N o t e   L i n e s   D��ly��v< / T B C h a r t N a m e >  
         < C o l u m n N a m e > S u m O f E l i m i n a t i n g J o u r n a l E n t r y < / C o l u m n N a m e >  
         < U s e r F r i e n d l y C o l u m n N a m e > E J E < / U s e r F r i e n d l y C o l u m n N a m e >  
         < A c c o u n t N u m b e r > 5 6 5 2 < / A c c o u n t N u m b e r >  
         < R o u n d e d > f a l s e < / R o u n d e d >  
     < / T B L i n k >  
     < T B L i n k >  
         < V e r s i o n > 4 < / V e r s i o n >  
         < C o l u m n F i l t e r s / >  
         < D A L i n k I D > 9 6 8 f 4 1 d 3 - d f f 8 - 4 3 4 3 - a 6 4 a - f e 2 6 1 0 8 6 d f 8 2 < / D A L i n k I D >  
         < L i n k T y p e > 0 < / L i n k T y p e >  
         < P a r a m e t e r s / >  
         < I n c l u d e A l l I t e m s > f a l s e < / I n c l u d e A l l I t e m s >  
         < A c t i v e > t r u e < / A c t i v e >  
         < P r o t e c t e d L i n k > f a l s e < / P r o t e c t e d L i n k >  
         < N a m e > 2 8 1 0 0   2 0 1 7 . 1 2 . 3 1   'YTv^  5 6 5 1   E J E < / N a m e >  
         < E n t i t y E n u m > 1 2 < / E n t i t y E n u m >  
         < I t e m O r d e r L i s t / >  
         < S e l e c t e d I t e m L i s t / >  
         < S e l e c t e d C o l u m n L i s t / >  
         < H a s V a l u e > t r u e < / H a s V a l u e >  
         < T B C h a r t I D > 3 3 2 3 0 3 4 5 9 8 7 0 0 2 9 0 9 4 2 < / T B C h a r t I D >  
         < C o n s o l i d a t e d C o m p a n y I D   x s i : n i l = " t r u e " / >  
         < T B D o c u m e n t I D > 3 3 2 3 0 3 4 5 9 8 7 0 0 2 9 0 9 4 1 < / T B D o c u m e n t I D >  
         < N u m e r i c V a l u e > 5 3 0 2 4 8 7 . 9 9 0 0 < / N u m e r i c V a l u e >  
         < V a l u e > 5 3 0 2 4 8 7 . 9 9 0 0 < / V a l u e >  
         < C h a r t T y p e > c t N o t e L i n e s < / C h a r t T y p e >  
         < R e f e r e n c e > 2 8 1 0 0 < / R e f e r e n c e >  
         < T B D o c N a m e > 2 0 1 7 . 1 2 . 3 1   'YTv^< / T B D o c N a m e >  
         < T B C h a r t N a m e > N o t e   L i n e s   D��ly��v< / T B C h a r t N a m e >  
         < C o l u m n N a m e > S u m O f E l i m i n a t i n g J o u r n a l E n t r y < / C o l u m n N a m e >  
         < U s e r F r i e n d l y C o l u m n N a m e > E J E < / U s e r F r i e n d l y C o l u m n N a m e >  
         < A c c o u n t N u m b e r > 5 6 5 1 < / A c c o u n t N u m b e r >  
         < R o u n d e d > f a l s e < / R o u n d e d >  
     < / T B L i n k >  
     < T B L i n k >  
         < V e r s i o n > 4 < / V e r s i o n >  
         < C o l u m n F i l t e r s / >  
         < D A L i n k I D > 3 0 a c 1 e 0 4 - 2 e d 3 - 4 c d f - 8 e 0 7 - f 6 b 5 8 6 a 7 4 a a 6 < / D A L i n k I D >  
         < L i n k T y p e > 0 < / L i n k T y p e >  
         < P a r a m e t e r s / >  
         < I n c l u d e A l l I t e m s > f a l s e < / I n c l u d e A l l I t e m s >  
         < A c t i v e > t r u e < / A c t i v e >  
         < P r o t e c t e d L i n k > f a l s e < / P r o t e c t e d L i n k >  
         < N a m e > 2 8 1 0 0   2 0 1 7 . 1 2 . 3 1   'YTv^  5 6 5 2   E J E < / N a m e >  
         < E n t i t y E n u m > 1 2 < / E n t i t y E n u m >  
         < I t e m O r d e r L i s t / >  
         < S e l e c t e d I t e m L i s t / >  
         < S e l e c t e d C o l u m n L i s t / >  
         < H a s V a l u e > t r u e < / H a s V a l u e >  
         < T B C h a r t I D > 3 3 2 3 0 3 4 5 9 8 7 0 0 2 9 0 9 4 2 < / T B C h a r t I D >  
         < C o n s o l i d a t e d C o m p a n y I D   x s i : n i l = " t r u e " / >  
         < T B D o c u m e n t I D > 3 3 2 3 0 3 4 5 9 8 7 0 0 2 9 0 9 4 1 < / T B D o c u m e n t I D >  
         < N u m e r i c V a l u e > - 2 3 1 8 5 8 4 . 3 1 0 0 < / N u m e r i c V a l u e >  
         < V a l u e > - 2 3 1 8 5 8 4 . 3 1 0 0 < / V a l u e >  
         < C h a r t T y p e > c t N o t e L i n e s < / C h a r t T y p e >  
         < R e f e r e n c e > 2 8 1 0 0 < / R e f e r e n c e >  
         < T B D o c N a m e > 2 0 1 7 . 1 2 . 3 1   'YTv^< / T B D o c N a m e >  
         < T B C h a r t N a m e > N o t e   L i n e s   D��ly��v< / T B C h a r t N a m e >  
         < C o l u m n N a m e > S u m O f E l i m i n a t i n g J o u r n a l E n t r y < / C o l u m n N a m e >  
         < U s e r F r i e n d l y C o l u m n N a m e > E J E < / U s e r F r i e n d l y C o l u m n N a m e >  
         < A c c o u n t N u m b e r > 5 6 5 2 < / A c c o u n t N u m b e r >  
         < R o u n d e d > f a l s e < / R o u n d e d >  
     < / T B L i n k >  
     < T B L i n k >  
         < V e r s i o n > 4 < / V e r s i o n >  
         < C o l u m n F i l t e r s / >  
         < D A L i n k I D > 4 0 7 2 4 c c 4 - c 3 a 0 - 4 9 3 2 - 8 f 0 d - 7 4 f e 2 a 6 4 6 2 d 9 < / D A L i n k I D >  
         < L i n k T y p e > 0 < / L i n k T y p e >  
         < P a r a m e t e r s / >  
         < I n c l u d e A l l I t e m s > f a l s e < / I n c l u d e A l l I t e m s >  
         < A c t i v e > t r u e < / A c t i v e >  
         < P r o t e c t e d L i n k > f a l s e < / P r o t e c t e d L i n k >  
         < N a m e > 2 8 1 0 0   2 0 1 7 . 1 2 . 3 1   'YTv^  5 4 1 0 . 2   F i n a l < / N a m e >  
         < E n t i t y E n u m > 1 2 < / E n t i t y E n u m >  
         < I t e m O r d e r L i s t / >  
         < S e l e c t e d I t e m L i s t / >  
         < S e l e c t e d C o l u m n L i s t / >  
         < H a s V a l u e > t r u e < / H a s V a l u e >  
         < T B C h a r t I D > 3 3 2 3 0 3 4 5 9 8 7 0 0 2 9 0 9 4 3 < / T B C h a r t I D >  
         < C o n s o l i d a t e d C o m p a n y I D   x s i : n i l = " t r u e " / >  
         < T B D o c u m e n t I D > 3 3 2 3 0 3 4 5 9 8 7 0 0 2 9 0 9 4 1 < / T B D o c u m e n t I D >  
         < N u m e r i c V a l u e > 1 7 1 9 9 8 9 1 . 5 4 0 0 < / N u m e r i c V a l u e >  
         < V a l u e > 1 7 1 9 9 8 9 1 . 5 4 0 0 < / V a l u e >  
         < C h a r t T y p e > c t F S L i n e s < / C h a r t T y p e >  
         < R e f e r e n c e > 2 8 1 0 0 < / R e f e r e n c e >  
         < T B D o c N a m e > 2 0 1 7 . 1 2 . 3 1   'YTv^< / T B D o c N a m e >  
         < T B C h a r t N a m e > F S   L i n e s   "��R�bh�y��v< / T B C h a r t N a m e >  
         < C o l u m n N a m e > F i n a l B a l a n c e < / C o l u m n N a m e >  
         < U s e r F r i e n d l y C o l u m n N a m e > F i n a l < / U s e r F r i e n d l y C o l u m n N a m e >  
         < A c c o u n t N u m b e r > 5 4 1 0 . 2 < / A c c o u n t N u m b e r >  
         < R o u n d e d > f a l s e < / R o u n d e d >  
     < / T B L i n k >  
     < T B L i n k >  
         < V e r s i o n > 4 < / V e r s i o n >  
         < C o l u m n F i l t e r s / >  
         < D A L i n k I D > 8 2 c 1 6 8 0 5 - 2 b 6 9 - 4 7 3 2 - 9 f 8 8 - a 1 0 a 8 e 3 b 1 7 5 7 < / D A L i n k I D >  
         < L i n k T y p e > 0 < / L i n k T y p e >  
         < P a r a m e t e r s / >  
         < I n c l u d e A l l I t e m s > f a l s e < / I n c l u d e A l l I t e m s >  
         < A c t i v e > t r u e < / A c t i v e >  
         < P r o t e c t e d L i n k > f a l s e < / P r o t e c t e d L i n k >  
         < N a m e > 2 8 1 0 0   2 0 1 8 . 1 2 . 3 1   'YTv^  5 4 1 0 . 2   F i n a l < / N a m e >  
         < E n t i t y E n u m > 1 2 < / E n t i t y E n u m >  
         < I t e m O r d e r L i s t / >  
         < S e l e c t e d I t e m L i s t / >  
         < S e l e c t e d C o l u m n L i s t / >  
         < H a s V a l u e > t r u e < / H a s V a l u e >  
         < T B C h a r t I D > 3 3 2 3 0 3 4 5 9 8 7 0 0 2 9 5 3 8 1 < / T B C h a r t I D >  
         < C o n s o l i d a t e d C o m p a n y I D   x s i : n i l = " t r u e " / >  
         < T B D o c u m e n t I D > 3 3 2 3 0 3 4 5 9 8 7 0 0 2 9 5 3 7 9 < / T B D o c u m e n t I D >  
         < N u m e r i c V a l u e > 1 5 5 4 7 3 2 3 . 1 9 0 0 < / N u m e r i c V a l u e >  
         < V a l u e > 1 5 5 4 7 3 2 3 . 1 9 0 0 < / V a l u e >  
         < C h a r t T y p e > c t F S L i n e s < / C h a r t T y p e >  
         < R e f e r e n c e > 2 8 1 0 0 < / R e f e r e n c e >  
         < T B D o c N a m e > 2 0 1 8 . 1 2 . 3 1   'YTv^< / T B D o c N a m e >  
         < T B C h a r t N a m e > F S   L i n e s   "��R�bh�y��v< / T B C h a r t N a m e >  
         < C o l u m n N a m e > F i n a l B a l a n c e < / C o l u m n N a m e >  
         < U s e r F r i e n d l y C o l u m n N a m e > F i n a l < / U s e r F r i e n d l y C o l u m n N a m e >  
         < A c c o u n t N u m b e r > 5 4 1 0 . 2 < / A c c o u n t N u m b e r >  
         < R o u n d e d > f a l s e < / R o u n d e d >  
     < / T B L i n k >  
     < T B L i n k >  
         < V e r s i o n > 4 < / V e r s i o n >  
         < C o l u m n F i l t e r s / >  
         < D A L i n k I D > a a a 6 b 1 6 6 - 5 f 1 2 - 4 0 9 9 - a e c 4 - 4 e 2 5 e 0 a 5 2 4 e d < / D A L i n k I D >  
         < L i n k T y p e > 0 < / L i n k T y p e >  
         < P a r a m e t e r s / >  
         < I n c l u d e A l l I t e m s > f a l s e < / I n c l u d e A l l I t e m s >  
         < A c t i v e > t r u e < / A c t i v e >  
         < P r o t e c t e d L i n k > f a l s e < / P r o t e c t e d L i n k >  
         < N a m e > 2 8 1 0 0   2 0 1 9 . 1 2 . 3 1   'YTv^  5 3 1 4 . 1   F i n a l < / N a m e >  
         < E n t i t y E n u m > 1 2 < / E n t i t y E n u m >  
         < I t e m O r d e r L i s t / >  
         < S e l e c t e d I t e m L i s t / >  
         < S e l e c t e d C o l u m n L i s t / >  
         < H a s V a l u e > t r u e < / H a s V a l u e >  
         < T B C h a r t I D > 3 3 2 3 0 3 4 5 9 8 7 0 0 2 9 9 8 3 6 < / T B C h a r t I D >  
         < C o n s o l i d a t e d C o m p a n y I D   x s i : n i l = " t r u e " / >  
         < T B D o c u m e n t I D > 3 3 2 3 0 3 4 5 9 8 7 0 0 2 9 9 8 3 5 < / T B D o c u m e n t I D >  
         < N u m e r i c V a l u e > 7 5 2 6 8 5 8 . 5 0 0 0 < / N u m e r i c V a l u e >  
         < V a l u e > 7 5 2 6 8 5 8 . 5 0 0 0 < / V a l u e >  
         < C h a r t T y p e > c t N o t e L i n e s < / C h a r t T y p e >  
         < R e f e r e n c e > 2 8 1 0 0 < / R e f e r e n c e >  
         < T B D o c N a m e > 2 0 1 9 . 1 2 . 3 1   'YTv^< / T B D o c N a m e >  
         < T B C h a r t N a m e > N o t e   L i n e s   D��ly��v< / T B C h a r t N a m e >  
         < C o l u m n N a m e > F i n a l B a l a n c e < / C o l u m n N a m e >  
         < U s e r F r i e n d l y C o l u m n N a m e > F i n a l < / U s e r F r i e n d l y C o l u m n N a m e >  
         < A c c o u n t N u m b e r > 5 3 1 4 . 1 < / A c c o u n t N u m b e r >  
         < R o u n d e d > f a l s e < / R o u n d e d >  
     < / T B L i n k >  
     < T B L i n k >  
         < V e r s i o n > 4 < / V e r s i o n >  
         < C o l u m n F i l t e r s / >  
         < D A L i n k I D > 6 d 2 5 5 a f d - 4 4 d 8 - 4 a f 2 - 9 b a 1 - 7 9 3 b d 3 4 1 7 7 b 9 < / D A L i n k I D >  
         < L i n k T y p e > 0 < / L i n k T y p e >  
         < P a r a m e t e r s / >  
         < I n c l u d e A l l I t e m s > f a l s e < / I n c l u d e A l l I t e m s >  
         < A c t i v e > t r u e < / A c t i v e >  
         < P r o t e c t e d L i n k > f a l s e < / P r o t e c t e d L i n k >  
         < N a m e > 2 8 1 0 0   2 0 1 7 . 1 2 . 3 1   'YTv^  8 3 1 0 . 5   F i n a l < / N a m e >  
         < E n t i t y E n u m > 1 2 < / E n t i t y E n u m >  
         < I t e m O r d e r L i s t / >  
         < S e l e c t e d I t e m L i s t / >  
         < S e l e c t e d C o l u m n L i s t / >  
         < H a s V a l u e > t r u e < / H a s V a l u e >  
         < T B C h a r t I D > 3 3 2 3 0 3 4 5 9 8 7 0 0 2 9 0 9 4 3 < / T B C h a r t I D >  
         < C o n s o l i d a t e d C o m p a n y I D   x s i : n i l = " t r u e " / >  
         < T B D o c u m e n t I D > 3 3 2 3 0 3 4 5 9 8 7 0 0 2 9 0 9 4 1 < / T B D o c u m e n t I D >  
         < N u m e r i c V a l u e > 5 4 2 8 9 2 6 . 5 5 0 0 < / N u m e r i c V a l u e >  
         < V a l u e > 5 4 2 8 9 2 6 . 5 5 0 0 < / V a l u e >  
         < C h a r t T y p e > c t F S L i n e s < / C h a r t T y p e >  
         < R e f e r e n c e > 2 8 1 0 0 < / R e f e r e n c e >  
         < T B D o c N a m e > 2 0 1 7 . 1 2 . 3 1 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 c b 5 7 e 6 4 1 - 7 4 2 f - 4 0 b 8 - b 6 8 3 - 3 4 b f b a 1 2 5 5 6 8 < / D A L i n k I D >  
         < L i n k T y p e > 0 < / L i n k T y p e >  
         < P a r a m e t e r s / >  
         < I n c l u d e A l l I t e m s > f a l s e < / I n c l u d e A l l I t e m s >  
         < A c t i v e > t r u e < / A c t i v e >  
         < P r o t e c t e d L i n k > f a l s e < / P r o t e c t e d L i n k >  
         < N a m e > 2 8 1 0 0   2 0 1 8 . 1 2 . 3 1   'YTv^  8 3 1 0 . 5   F i n a l < / N a m e >  
         < E n t i t y E n u m > 1 2 < / E n t i t y E n u m >  
         < I t e m O r d e r L i s t / >  
         < S e l e c t e d I t e m L i s t / >  
         < S e l e c t e d C o l u m n L i s t / >  
         < H a s V a l u e > t r u e < / H a s V a l u e >  
         < T B C h a r t I D > 3 3 2 3 0 3 4 5 9 8 7 0 0 2 9 5 3 8 1 < / T B C h a r t I D >  
         < C o n s o l i d a t e d C o m p a n y I D   x s i : n i l = " t r u e " / >  
         < T B D o c u m e n t I D > 3 3 2 3 0 3 4 5 9 8 7 0 0 2 9 5 3 7 9 < / T B D o c u m e n t I D >  
         < N u m e r i c V a l u e > 2 7 0 0 5 3 . 0 6 0 0 < / N u m e r i c V a l u e >  
         < V a l u e > 2 7 0 0 5 3 . 0 6 0 0 < / V a l u e >  
         < C h a r t T y p e > c t F S L i n e s < / C h a r t T y p e >  
         < R e f e r e n c e > 2 8 1 0 0 < / R e f e r e n c e >  
         < T B D o c N a m e > 2 0 1 8 . 1 2 . 3 1 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 3 d 3 f b b 9 6 - 4 d b f - 4 9 c 5 - 9 6 3 a - b d a e 4 2 e 6 6 5 d 4 < / D A L i n k I D >  
         < L i n k T y p e > 0 < / L i n k T y p e >  
         < P a r a m e t e r s / >  
         < I n c l u d e A l l I t e m s > f a l s e < / I n c l u d e A l l I t e m s >  
         < A c t i v e > t r u e < / A c t i v e >  
         < P r o t e c t e d L i n k > f a l s e < / P r o t e c t e d L i n k >  
         < N a m e > 2 8 1 0 0   2 0 1 9 . 1 2 . 3 1   'YTv^  8 3 1 0 . 5   F i n a l < / N a m e >  
         < E n t i t y E n u m > 1 2 < / E n t i t y E n u m >  
         < I t e m O r d e r L i s t / >  
         < S e l e c t e d I t e m L i s t / >  
         < S e l e c t e d C o l u m n L i s t / >  
         < H a s V a l u e > t r u e < / H a s V a l u e >  
         < T B C h a r t I D > 3 3 2 3 0 3 4 5 9 8 7 0 0 2 9 9 8 3 7 < / T B C h a r t I D >  
         < C o n s o l i d a t e d C o m p a n y I D   x s i : n i l = " t r u e " / >  
         < T B D o c u m e n t I D > 3 3 2 3 0 3 4 5 9 8 7 0 0 2 9 9 8 3 5 < / T B D o c u m e n t I D >  
         < N u m e r i c V a l u e > 8 2 7 1 6 6 5 . 8 7 0 0 < / N u m e r i c V a l u e >  
         < V a l u e > 8 2 7 1 6 6 5 . 8 7 0 0 < / V a l u e >  
         < C h a r t T y p e > c t F S L i n e s < / C h a r t T y p e >  
         < R e f e r e n c e > 2 8 1 0 0 < / R e f e r e n c e >  
         < T B D o c N a m e > 2 0 1 9 . 1 2 . 3 1 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 e b c c 7 0 7 e - 3 c 2 2 - 4 9 b 6 - b a 3 c - b 1 3 b 7 3 1 c b d 7 7 < / D A L i n k I D >  
         < L i n k T y p e > 0 < / L i n k T y p e >  
         < P a r a m e t e r s / >  
         < I n c l u d e A l l I t e m s > f a l s e < / I n c l u d e A l l I t e m s >  
         < A c t i v e > t r u e < / A c t i v e >  
         < P r o t e c t e d L i n k > f a l s e < / P r o t e c t e d L i n k >  
         < N a m e > 2 8 1 0 0   2 0 1 9 . 1 2 . 3 1   'YTv^  8 3 1 0 . 8   F i n a l < / N a m e >  
         < E n t i t y E n u m > 1 2 < / E n t i t y E n u m >  
         < I t e m O r d e r L i s t / >  
         < S e l e c t e d I t e m L i s t / >  
         < S e l e c t e d C o l u m n L i s t / >  
         < H a s V a l u e > t r u e < / H a s V a l u e >  
         < T B C h a r t I D > 3 3 2 3 0 3 4 5 9 8 7 0 0 2 9 9 8 3 7 < / T B C h a r t I D >  
         < C o n s o l i d a t e d C o m p a n y I D   x s i : n i l = " t r u e " / >  
         < T B D o c u m e n t I D > 3 3 2 3 0 3 4 5 9 8 7 0 0 2 9 9 8 3 5 < / T B D o c u m e n t I D >  
         < N u m e r i c V a l u e > 2 4 3 4 8 6 2 . 9 7 0 0 < / N u m e r i c V a l u e >  
         < V a l u e > 2 4 3 4 8 6 2 . 9 7 0 0 < / V a l u e >  
         < C h a r t T y p e > c t F S L i n e s < / C h a r t T y p e >  
         < R e f e r e n c e > 2 8 1 0 0 < / R e f e r e n c e >  
         < T B D o c N a m e > 2 0 1 9 . 1 2 . 3 1 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 8 e 1 3 a 6 7 8 - c 7 f e - 4 e 8 2 - b 8 5 8 - 1 e 9 c e 2 a 8 b b 8 6 < / D A L i n k I D >  
         < L i n k T y p e > 0 < / L i n k T y p e >  
         < P a r a m e t e r s / >  
         < I n c l u d e A l l I t e m s > f a l s e < / I n c l u d e A l l I t e m s >  
         < A c t i v e > t r u e < / A c t i v e >  
         < P r o t e c t e d L i n k > f a l s e < / P r o t e c t e d L i n k >  
         < N a m e > 2 8 1 0 0   2 0 1 8 . 1 2 . 3 1   'YTv^  8 3 1 0 . 8   F i n a l < / N a m e >  
         < E n t i t y E n u m > 1 2 < / E n t i t y E n u m >  
         < I t e m O r d e r L i s t / >  
         < S e l e c t e d I t e m L i s t / >  
         < S e l e c t e d C o l u m n L i s t / >  
         < H a s V a l u e > t r u e < / H a s V a l u e >  
         < T B C h a r t I D > 3 3 2 3 0 3 4 5 9 8 7 0 0 2 9 5 3 8 1 < / T B C h a r t I D >  
         < C o n s o l i d a t e d C o m p a n y I D   x s i : n i l = " t r u e " / >  
         < T B D o c u m e n t I D > 3 3 2 3 0 3 4 5 9 8 7 0 0 2 9 5 3 7 9 < / T B D o c u m e n t I D >  
         < N u m e r i c V a l u e > - 4 2 9 2 . 5 8 0 0 < / N u m e r i c V a l u e >  
         < V a l u e > - 4 2 9 2 . 5 8 0 0 < / V a l u e >  
         < C h a r t T y p e > c t F S L i n e s < / C h a r t T y p e >  
         < R e f e r e n c e > 2 8 1 0 0 < / R e f e r e n c e >  
         < T B D o c N a m e > 2 0 1 8 . 1 2 . 3 1 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 5 a 4 a b 8 3 1 - 3 1 b f - 4 7 2 3 - 8 e f 1 - 6 8 8 8 d 5 6 e 2 d 2 2 < / D A L i n k I D >  
         < L i n k T y p e > 0 < / L i n k T y p e >  
         < P a r a m e t e r s / >  
         < I n c l u d e A l l I t e m s > f a l s e < / I n c l u d e A l l I t e m s >  
         < A c t i v e > t r u e < / A c t i v e >  
         < P r o t e c t e d L i n k > f a l s e < / P r o t e c t e d L i n k >  
         < N a m e > 2 8 1 0 0   2 0 1 7 . 1 2 . 3 1   'YTv^  8 3 1 0 . 8   F i n a l < / N a m e >  
         < E n t i t y E n u m > 1 2 < / E n t i t y E n u m >  
         < I t e m O r d e r L i s t / >  
         < S e l e c t e d I t e m L i s t / >  
         < S e l e c t e d C o l u m n L i s t / >  
         < H a s V a l u e > t r u e < / H a s V a l u e >  
         < T B C h a r t I D > 3 3 2 3 0 3 4 5 9 8 7 0 0 2 9 0 9 4 3 < / T B C h a r t I D >  
         < C o n s o l i d a t e d C o m p a n y I D   x s i : n i l = " t r u e " / >  
         < T B D o c u m e n t I D > 3 3 2 3 0 3 4 5 9 8 7 0 0 2 9 0 9 4 1 < / T B D o c u m e n t I D >  
         < N u m e r i c V a l u e > 0 . 0 0 0 0 < / N u m e r i c V a l u e >  
         < V a l u e > 0 . 0 0 0 0 < / V a l u e >  
         < C h a r t T y p e > c t F S L i n e s < / C h a r t T y p e >  
         < R e f e r e n c e > 2 8 1 0 0 < / R e f e r e n c e >  
         < T B D o c N a m e > 2 0 1 7 . 1 2 . 3 1 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 1 4 6 b 3 0 3 4 - 2 a f 4 - 4 e 1 2 - 9 d a 2 - f 7 e 3 7 a 6 9 3 6 8 3 < / D A L i n k I D >  
         < L i n k T y p e > 0 < / L i n k T y p e >  
         < P a r a m e t e r s / >  
         < I n c l u d e A l l I t e m s > f a l s e < / I n c l u d e A l l I t e m s >  
         < A c t i v e > t r u e < / A c t i v e >  
         < P r o t e c t e d L i n k > f a l s e < / P r o t e c t e d L i n k >  
         < N a m e > 2 8 1 0 0   2 0 1 7 . 1 2 . 3 1   'YTv^  8 3 1 0 . 7   F i n a l < / N a m e >  
         < E n t i t y E n u m > 1 2 < / E n t i t y E n u m >  
         < I t e m O r d e r L i s t / >  
         < S e l e c t e d I t e m L i s t / >  
         < S e l e c t e d C o l u m n L i s t / >  
         < H a s V a l u e > t r u e < / H a s V a l u e >  
         < T B C h a r t I D > 3 3 2 3 0 3 4 5 9 8 7 0 0 2 9 0 9 4 3 < / T B C h a r t I D >  
         < C o n s o l i d a t e d C o m p a n y I D   x s i : n i l = " t r u e " / >  
         < T B D o c u m e n t I D > 3 3 2 3 0 3 4 5 9 8 7 0 0 2 9 0 9 4 1 < / T B D o c u m e n t I D >  
         < N u m e r i c V a l u e > - 2 5 0 6 4 0 6 . 8 0 0 0 < / N u m e r i c V a l u e >  
         < V a l u e > - 2 5 0 6 4 0 6 . 8 0 0 0 < / V a l u e >  
         < C h a r t T y p e > c t F S L i n e s < / C h a r t T y p e >  
         < R e f e r e n c e > 2 8 1 0 0 < / R e f e r e n c e >  
         < T B D o c N a m e > 2 0 1 7 . 1 2 . 3 1 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 b 2 7 4 4 9 3 f - b 9 0 b - 4 a f a - b b 0 3 - 9 5 e 3 9 f 9 8 8 4 8 c < / D A L i n k I D >  
         < L i n k T y p e > 0 < / L i n k T y p e >  
         < P a r a m e t e r s / >  
         < I n c l u d e A l l I t e m s > f a l s e < / I n c l u d e A l l I t e m s >  
         < A c t i v e > t r u e < / A c t i v e >  
         < P r o t e c t e d L i n k > f a l s e < / P r o t e c t e d L i n k >  
         < N a m e > 2 8 1 0 0   2 0 1 8 . 1 2 . 3 1   'YTv^  8 3 1 0 . 7   F i n a l < / N a m e >  
         < E n t i t y E n u m > 1 2 < / E n t i t y E n u m >  
         < I t e m O r d e r L i s t / >  
         < S e l e c t e d I t e m L i s t / >  
         < S e l e c t e d C o l u m n L i s t / >  
         < H a s V a l u e > t r u e < / H a s V a l u e >  
         < T B C h a r t I D > 3 3 2 3 0 3 4 5 9 8 7 0 0 2 9 5 3 8 1 < / T B C h a r t I D >  
         < C o n s o l i d a t e d C o m p a n y I D   x s i : n i l = " t r u e " / >  
         < T B D o c u m e n t I D > 3 3 2 3 0 3 4 5 9 8 7 0 0 2 9 5 3 7 9 < / T B D o c u m e n t I D >  
         < N u m e r i c V a l u e > 5 2 0 5 6 9 4 . 3 1 0 0 < / N u m e r i c V a l u e >  
         < V a l u e > 5 2 0 5 6 9 4 . 3 1 0 0 < / V a l u e >  
         < C h a r t T y p e > c t F S L i n e s < / C h a r t T y p e >  
         < R e f e r e n c e > 2 8 1 0 0 < / R e f e r e n c e >  
         < T B D o c N a m e > 2 0 1 8 . 1 2 . 3 1 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 a e d 8 8 f 8 5 - 5 4 1 f - 4 4 b 1 - 9 d 4 a - f 9 1 c a b 3 e 2 e d 7 < / D A L i n k I D >  
         < L i n k T y p e > 0 < / L i n k T y p e >  
         < P a r a m e t e r s / >  
         < I n c l u d e A l l I t e m s > f a l s e < / I n c l u d e A l l I t e m s >  
         < A c t i v e > t r u e < / A c t i v e >  
         < P r o t e c t e d L i n k > f a l s e < / P r o t e c t e d L i n k >  
         < N a m e > 2 8 1 0 0   2 0 1 9 . 1 2 . 3 1   'YTv^  8 3 1 0 . 7   F i n a l < / N a m e >  
         < E n t i t y E n u m > 1 2 < / E n t i t y E n u m >  
         < I t e m O r d e r L i s t / >  
         < S e l e c t e d I t e m L i s t / >  
         < S e l e c t e d C o l u m n L i s t / >  
         < H a s V a l u e > t r u e < / H a s V a l u e >  
         < T B C h a r t I D > 3 3 2 3 0 3 4 5 9 8 7 0 0 2 9 9 8 3 7 < / T B C h a r t I D >  
         < C o n s o l i d a t e d C o m p a n y I D   x s i : n i l = " t r u e " / >  
         < T B D o c u m e n t I D > 3 3 2 3 0 3 4 5 9 8 7 0 0 2 9 9 8 3 5 < / T B D o c u m e n t I D >  
         < N u m e r i c V a l u e > 2 1 8 8 3 1 8 . 1 3 0 0 < / N u m e r i c V a l u e >  
         < V a l u e > 2 1 8 8 3 1 8 . 1 3 0 0 < / V a l u e >  
         < C h a r t T y p e > c t F S L i n e s < / C h a r t T y p e >  
         < R e f e r e n c e > 2 8 1 0 0 < / R e f e r e n c e >  
         < T B D o c N a m e > 2 0 1 9 . 1 2 . 3 1 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 4 2 1 f 0 8 9 5 - 4 d 4 c - 4 0 a 5 - b 8 1 8 - e 9 c 4 1 3 3 8 c a 2 3 < / D A L i n k I D >  
         < L i n k T y p e > 0 < / L i n k T y p e >  
         < P a r a m e t e r s / >  
         < I n c l u d e A l l I t e m s > f a l s e < / I n c l u d e A l l I t e m s >  
         < A c t i v e > t r u e < / A c t i v e >  
         < P r o t e c t e d L i n k > f a l s e < / P r o t e c t e d L i n k >  
         < N a m e > 2 8 1 0 0   2 0 1 8 . 1 2 . 3 1   'YTv^  5 6 3 1   E J E < / N a m e >  
         < E n t i t y E n u m > 1 2 < / E n t i t y E n u m >  
         < I t e m O r d e r L i s t / >  
         < S e l e c t e d I t e m L i s t / >  
         < S e l e c t e d C o l u m n L i s t / >  
         < H a s V a l u e > t r u e < / H a s V a l u e >  
         < T B C h a r t I D > 3 3 2 3 0 3 4 5 9 8 7 0 0 2 9 5 3 8 0 < / T B C h a r t I D >  
         < C o n s o l i d a t e d C o m p a n y I D   x s i : n i l = " t r u e " / >  
         < T B D o c u m e n t I D > 3 3 2 3 0 3 4 5 9 8 7 0 0 2 9 5 3 7 9 < / T B D o c u m e n t I D >  
         < N u m e r i c V a l u e > 0 . 0 0 0 0 < / N u m e r i c V a l u e >  
         < V a l u e > 0 . 0 0 0 0 < / V a l u e >  
         < C h a r t T y p e > c t N o t e L i n e s < / C h a r t T y p e >  
         < R e f e r e n c e > 2 8 1 0 0 < / R e f e r e n c e >  
         < T B D o c N a m e > 2 0 1 8 . 1 2 . 3 1   'YTv^< / T B D o c N a m e >  
         < T B C h a r t N a m e > N o t e   L i n e s   D��ly��v< / T B C h a r t N a m e >  
         < C o l u m n N a m e > S u m O f E l i m i n a t i n g J o u r n a l E n t r y < / C o l u m n N a m e >  
         < U s e r F r i e n d l y C o l u m n N a m e > E J E < / U s e r F r i e n d l y C o l u m n N a m e >  
         < A c c o u n t N u m b e r > 5 6 3 1 < / A c c o u n t N u m b e r >  
         < R o u n d e d > f a l s e < / R o u n d e d >  
     < / T B L i n k >  
     < T B L i n k >  
         < V e r s i o n > 4 < / V e r s i o n >  
         < C o l u m n F i l t e r s / >  
         < D A L i n k I D > 4 e 3 1 8 1 c e - b 1 4 b - 4 9 8 4 - a 2 a f - e b 6 8 4 5 1 8 a 7 6 e < / D A L i n k I D >  
         < L i n k T y p e > 0 < / L i n k T y p e >  
         < P a r a m e t e r s / >  
         < I n c l u d e A l l I t e m s > f a l s e < / I n c l u d e A l l I t e m s >  
         < A c t i v e > t r u e < / A c t i v e >  
         < P r o t e c t e d L i n k > f a l s e < / P r o t e c t e d L i n k >  
         < N a m e > 2 8 1 0 0   2 0 1 8 . 1 2 . 3 1   'YTv^  5 6 3 2   E J E < / N a m e >  
         < E n t i t y E n u m > 1 2 < / E n t i t y E n u m >  
         < I t e m O r d e r L i s t / >  
         < S e l e c t e d I t e m L i s t / >  
         < S e l e c t e d C o l u m n L i s t / >  
         < H a s V a l u e > t r u e < / H a s V a l u e >  
         < T B C h a r t I D > 3 3 2 3 0 3 4 5 9 8 7 0 0 2 9 5 3 8 0 < / T B C h a r t I D >  
         < C o n s o l i d a t e d C o m p a n y I D   x s i : n i l = " t r u e " / >  
         < T B D o c u m e n t I D > 3 3 2 3 0 3 4 5 9 8 7 0 0 2 9 5 3 7 9 < / T B D o c u m e n t I D >  
         < N u m e r i c V a l u e > 0 . 0 0 0 0 < / N u m e r i c V a l u e >  
         < V a l u e > 0 . 0 0 0 0 < / V a l u e >  
         < C h a r t T y p e > c t N o t e L i n e s < / C h a r t T y p e >  
         < R e f e r e n c e > 2 8 1 0 0 < / R e f e r e n c e >  
         < T B D o c N a m e > 2 0 1 8 . 1 2 . 3 1   'YTv^< / T B D o c N a m e >  
         < T B C h a r t N a m e > N o t e   L i n e s   D��ly��v< / T B C h a r t N a m e >  
         < C o l u m n N a m e > S u m O f E l i m i n a t i n g J o u r n a l E n t r y < / C o l u m n N a m e >  
         < U s e r F r i e n d l y C o l u m n N a m e > E J E < / U s e r F r i e n d l y C o l u m n N a m e >  
         < A c c o u n t N u m b e r > 5 6 3 2 < / A c c o u n t N u m b e r >  
         < R o u n d e d > f a l s e < / R o u n d e d >  
     < / T B L i n k >  
     < T B L i n k >  
         < V e r s i o n > 4 < / V e r s i o n >  
         < C o l u m n F i l t e r s / >  
         < D A L i n k I D > b f 1 7 9 4 3 8 - c c 3 9 - 4 6 5 4 - 8 f f 7 - 9 2 f 5 f 2 4 a d 2 3 3 < / D A L i n k I D >  
         < L i n k T y p e > 0 < / L i n k T y p e >  
         < P a r a m e t e r s / >  
         < I n c l u d e A l l I t e m s > f a l s e < / I n c l u d e A l l I t e m s >  
         < A c t i v e > t r u e < / A c t i v e >  
         < P r o t e c t e d L i n k > f a l s e < / P r o t e c t e d L i n k >  
         < N a m e > 2 8 1 0 0   2 0 1 8 . 1 2 . 3 1   'YTv^  5 6 3 3   E J E < / N a m e >  
         < E n t i t y E n u m > 1 2 < / E n t i t y E n u m >  
         < I t e m O r d e r L i s t / >  
         < S e l e c t e d I t e m L i s t / >  
         < S e l e c t e d C o l u m n L i s t / >  
         < H a s V a l u e > t r u e < / H a s V a l u e >  
         < T B C h a r t I D > 3 3 2 3 0 3 4 5 9 8 7 0 0 2 9 5 3 8 0 < / T B C h a r t I D >  
         < C o n s o l i d a t e d C o m p a n y I D   x s i : n i l = " t r u e " / >  
         < T B D o c u m e n t I D > 3 3 2 3 0 3 4 5 9 8 7 0 0 2 9 5 3 7 9 < / T B D o c u m e n t I D >  
         < N u m e r i c V a l u e > 0 . 0 0 0 0 < / N u m e r i c V a l u e >  
         < V a l u e > 0 . 0 0 0 0 < / V a l u e >  
         < C h a r t T y p e > c t N o t e L i n e s < / C h a r t T y p e >  
         < R e f e r e n c e > 2 8 1 0 0 < / R e f e r e n c e >  
         < T B D o c N a m e > 2 0 1 8 . 1 2 . 3 1   'YTv^< / T B D o c N a m e >  
         < T B C h a r t N a m e > N o t e   L i n e s   D��ly��v< / T B C h a r t N a m e >  
         < C o l u m n N a m e > S u m O f E l i m i n a t i n g J o u r n a l E n t r y < / C o l u m n N a m e >  
         < U s e r F r i e n d l y C o l u m n N a m e > E J E < / U s e r F r i e n d l y C o l u m n N a m e >  
         < A c c o u n t N u m b e r > 5 6 3 3 < / A c c o u n t N u m b e r >  
         < R o u n d e d > f a l s e < / R o u n d e d >  
     < / T B L i n k >  
     < T B L i n k >  
         < V e r s i o n > 4 < / V e r s i o n >  
         < C o l u m n F i l t e r s / >  
         < D A L i n k I D > 2 4 b 0 d 8 4 5 - 4 1 c 2 - 4 8 f d - b d a 0 - a 6 7 1 a 4 b 0 9 d b 1 < / D A L i n k I D >  
         < L i n k T y p e > 0 < / L i n k T y p e >  
         < P a r a m e t e r s / >  
         < I n c l u d e A l l I t e m s > f a l s e < / I n c l u d e A l l I t e m s >  
         < A c t i v e > t r u e < / A c t i v e >  
         < P r o t e c t e d L i n k > f a l s e < / P r o t e c t e d L i n k >  
         < N a m e > 2 8 1 0 0   2 0 1 7 . 1 2 . 3 1   'YTv^  5 6 3 1   E J E < / N a m e >  
         < E n t i t y E n u m > 1 2 < / E n t i t y E n u m >  
         < I t e m O r d e r L i s t / >  
         < S e l e c t e d I t e m L i s t / >  
         < S e l e c t e d C o l u m n L i s t / >  
         < H a s V a l u e > t r u e < / H a s V a l u e >  
         < T B C h a r t I D > 3 3 2 3 0 3 4 5 9 8 7 0 0 2 9 0 9 4 2 < / T B C h a r t I D >  
         < C o n s o l i d a t e d C o m p a n y I D   x s i : n i l = " t r u e " / >  
         < T B D o c u m e n t I D > 3 3 2 3 0 3 4 5 9 8 7 0 0 2 9 0 9 4 1 < / T B D o c u m e n t I D >  
         < N u m e r i c V a l u e > 0 . 0 0 0 0 < / N u m e r i c V a l u e >  
         < V a l u e > 0 . 0 0 0 0 < / V a l u e >  
         < C h a r t T y p e > c t N o t e L i n e s < / C h a r t T y p e >  
         < R e f e r e n c e > 2 8 1 0 0 < / R e f e r e n c e >  
         < T B D o c N a m e > 2 0 1 7 . 1 2 . 3 1   'YTv^< / T B D o c N a m e >  
         < T B C h a r t N a m e > N o t e   L i n e s   D��ly��v< / T B C h a r t N a m e >  
         < C o l u m n N a m e > S u m O f E l i m i n a t i n g J o u r n a l E n t r y < / C o l u m n N a m e >  
         < U s e r F r i e n d l y C o l u m n N a m e > E J E < / U s e r F r i e n d l y C o l u m n N a m e >  
         < A c c o u n t N u m b e r > 5 6 3 1 < / A c c o u n t N u m b e r >  
         < R o u n d e d > f a l s e < / R o u n d e d >  
     < / T B L i n k >  
     < T B L i n k >  
         < V e r s i o n > 4 < / V e r s i o n >  
         < C o l u m n F i l t e r s / >  
         < D A L i n k I D > a c c 5 4 f 5 7 - a 8 b 2 - 4 7 1 2 - a 6 4 2 - a 5 5 6 9 e 3 4 f 4 e 3 < / D A L i n k I D >  
         < L i n k T y p e > 0 < / L i n k T y p e >  
         < P a r a m e t e r s / >  
         < I n c l u d e A l l I t e m s > f a l s e < / I n c l u d e A l l I t e m s >  
         < A c t i v e > t r u e < / A c t i v e >  
         < P r o t e c t e d L i n k > f a l s e < / P r o t e c t e d L i n k >  
         < N a m e > 2 8 1 0 0   2 0 1 7 . 1 2 . 3 1   'YTv^  5 6 3 2   E J E < / N a m e >  
         < E n t i t y E n u m > 1 2 < / E n t i t y E n u m >  
         < I t e m O r d e r L i s t / >  
         < S e l e c t e d I t e m L i s t / >  
         < S e l e c t e d C o l u m n L i s t / >  
         < H a s V a l u e > t r u e < / H a s V a l u e >  
         < T B C h a r t I D > 3 3 2 3 0 3 4 5 9 8 7 0 0 2 9 0 9 4 2 < / T B C h a r t I D >  
         < C o n s o l i d a t e d C o m p a n y I D   x s i : n i l = " t r u e " / >  
         < T B D o c u m e n t I D > 3 3 2 3 0 3 4 5 9 8 7 0 0 2 9 0 9 4 1 < / T B D o c u m e n t I D >  
         < N u m e r i c V a l u e > 0 . 0 0 0 0 < / N u m e r i c V a l u e >  
         < V a l u e > 0 . 0 0 0 0 < / V a l u e >  
         < C h a r t T y p e > c t N o t e L i n e s < / C h a r t T y p e >  
         < R e f e r e n c e > 2 8 1 0 0 < / R e f e r e n c e >  
         < T B D o c N a m e > 2 0 1 7 . 1 2 . 3 1   'YTv^< / T B D o c N a m e >  
         < T B C h a r t N a m e > N o t e   L i n e s   D��ly��v< / T B C h a r t N a m e >  
         < C o l u m n N a m e > S u m O f E l i m i n a t i n g J o u r n a l E n t r y < / C o l u m n N a m e >  
         < U s e r F r i e n d l y C o l u m n N a m e > E J E < / U s e r F r i e n d l y C o l u m n N a m e >  
         < A c c o u n t N u m b e r > 5 6 3 2 < / A c c o u n t N u m b e r >  
         < R o u n d e d > f a l s e < / R o u n d e d >  
     < / T B L i n k >  
     < T B L i n k >  
         < V e r s i o n > 4 < / V e r s i o n >  
         < C o l u m n F i l t e r s / >  
         < D A L i n k I D > 7 1 8 a 3 7 d 8 - e 1 4 2 - 4 2 e 8 - a 3 1 5 - e c 1 6 1 e 8 4 6 1 2 9 < / D A L i n k I D >  
         < L i n k T y p e > 0 < / L i n k T y p e >  
         < P a r a m e t e r s / >  
         < I n c l u d e A l l I t e m s > f a l s e < / I n c l u d e A l l I t e m s >  
         < A c t i v e > t r u e < / A c t i v e >  
         < P r o t e c t e d L i n k > f a l s e < / P r o t e c t e d L i n k >  
         < N a m e > 2 8 1 0 0   2 0 1 7 . 1 2 . 3 1   'YTv^  5 6 3 3   E J E < / N a m e >  
         < E n t i t y E n u m > 1 2 < / E n t i t y E n u m >  
         < I t e m O r d e r L i s t / >  
         < S e l e c t e d I t e m L i s t / >  
         < S e l e c t e d C o l u m n L i s t / >  
         < H a s V a l u e > t r u e < / H a s V a l u e >  
         < T B C h a r t I D > 3 3 2 3 0 3 4 5 9 8 7 0 0 2 9 0 9 4 2 < / T B C h a r t I D >  
         < C o n s o l i d a t e d C o m p a n y I D   x s i : n i l = " t r u e " / >  
         < T B D o c u m e n t I D > 3 3 2 3 0 3 4 5 9 8 7 0 0 2 9 0 9 4 1 < / T B D o c u m e n t I D >  
         < N u m e r i c V a l u e > 0 . 0 0 0 0 < / N u m e r i c V a l u e >  
         < V a l u e > 0 . 0 0 0 0 < / V a l u e >  
         < C h a r t T y p e > c t N o t e L i n e s < / C h a r t T y p e >  
         < R e f e r e n c e > 2 8 1 0 0 < / R e f e r e n c e >  
         < T B D o c N a m e > 2 0 1 7 . 1 2 . 3 1   'YTv^< / T B D o c N a m e >  
         < T B C h a r t N a m e > N o t e   L i n e s   D��ly��v< / T B C h a r t N a m e >  
         < C o l u m n N a m e > S u m O f E l i m i n a t i n g J o u r n a l E n t r y < / C o l u m n N a m e >  
         < U s e r F r i e n d l y C o l u m n N a m e > E J E < / U s e r F r i e n d l y C o l u m n N a m e >  
         < A c c o u n t N u m b e r > 5 6 3 3 < / A c c o u n t N u m b e r >  
         < R o u n d e d > f a l s e < / R o u n d e d >  
     < / T B L i n k >  
     < T B L i n k >  
         < V e r s i o n > 4 < / V e r s i o n >  
         < C o l u m n F i l t e r s / >  
         < D A L i n k I D > a 7 8 7 0 5 1 2 - 3 6 d 6 - 4 9 1 4 - 8 f 5 0 - 6 c d 8 7 e 1 8 d c 7 a < / D A L i n k I D >  
         < L i n k T y p e > 0 < / L i n k T y p e >  
         < P a r a m e t e r s / >  
         < I n c l u d e A l l I t e m s > f a l s e < / I n c l u d e A l l I t e m s >  
         < A c t i v e > t r u e < / A c t i v e >  
         < P r o t e c t e d L i n k > f a l s e < / P r o t e c t e d L i n k >  
         < N a m e > 2 8 1 0 0   2 0 1 9 . 1 2 . 3 1   'YTv^  5 6 3 1   E J E < / N a m e >  
         < E n t i t y E n u m > 1 2 < / E n t i t y E n u m >  
         < I t e m O r d e r L i s t / >  
         < S e l e c t e d I t e m L i s t / >  
         < S e l e c t e d C o l u m n L i s t / >  
         < H a s V a l u e > t r u e < / H a s V a l u e >  
         < T B C h a r t I D > 3 3 2 3 0 3 4 5 9 8 7 0 0 2 9 9 8 3 6 < / T B C h a r t I D >  
         < C o n s o l i d a t e d C o m p a n y I D   x s i : n i l = " t r u e " / >  
         < T B D o c u m e n t I D > 3 3 2 3 0 3 4 5 9 8 7 0 0 2 9 9 8 3 5 < / T B D o c u m e n t I D >  
         < N u m e r i c V a l u e > 0 . 0 0 0 0 < / N u m e r i c V a l u e >  
         < V a l u e > 0 . 0 0 0 0 < / V a l u e >  
         < C h a r t T y p e > c t N o t e L i n e s < / C h a r t T y p e >  
         < R e f e r e n c e > 2 8 1 0 0 < / R e f e r e n c e >  
         < T B D o c N a m e > 2 0 1 9 . 1 2 . 3 1   'YTv^< / T B D o c N a m e >  
         < T B C h a r t N a m e > N o t e   L i n e s   D��ly��v< / T B C h a r t N a m e >  
         < C o l u m n N a m e > S u m O f E l i m i n a t i n g J o u r n a l E n t r y < / C o l u m n N a m e >  
         < U s e r F r i e n d l y C o l u m n N a m e > E J E < / U s e r F r i e n d l y C o l u m n N a m e >  
         < A c c o u n t N u m b e r > 5 6 3 1 < / A c c o u n t N u m b e r >  
         < R o u n d e d > f a l s e < / R o u n d e d >  
     < / T B L i n k >  
     < T B L i n k >  
         < V e r s i o n > 4 < / V e r s i o n >  
         < C o l u m n F i l t e r s / >  
         < D A L i n k I D > e 3 3 7 f 6 1 1 - 8 1 1 8 - 4 1 a a - a 3 a 1 - 1 a 5 d f e 0 f e 8 e 1 < / D A L i n k I D >  
         < L i n k T y p e > 0 < / L i n k T y p e >  
         < P a r a m e t e r s / >  
         < I n c l u d e A l l I t e m s > f a l s e < / I n c l u d e A l l I t e m s >  
         < A c t i v e > t r u e < / A c t i v e >  
         < P r o t e c t e d L i n k > f a l s e < / P r o t e c t e d L i n k >  
         < N a m e > 2 8 1 0 0   2 0 1 9 . 1 2 . 3 1   'YTv^  5 6 3 2   E J E < / N a m e >  
         < E n t i t y E n u m > 1 2 < / E n t i t y E n u m >  
         < I t e m O r d e r L i s t / >  
         < S e l e c t e d I t e m L i s t / >  
         < S e l e c t e d C o l u m n L i s t / >  
         < H a s V a l u e > t r u e < / H a s V a l u e >  
         < T B C h a r t I D > 3 3 2 3 0 3 4 5 9 8 7 0 0 2 9 9 8 3 6 < / T B C h a r t I D >  
         < C o n s o l i d a t e d C o m p a n y I D   x s i : n i l = " t r u e " / >  
         < T B D o c u m e n t I D > 3 3 2 3 0 3 4 5 9 8 7 0 0 2 9 9 8 3 5 < / T B D o c u m e n t I D >  
         < N u m e r i c V a l u e > 0 . 0 0 0 0 < / N u m e r i c V a l u e >  
         < V a l u e > 0 . 0 0 0 0 < / V a l u e >  
         < C h a r t T y p e > c t N o t e L i n e s < / C h a r t T y p e >  
         < R e f e r e n c e > 2 8 1 0 0 < / R e f e r e n c e >  
         < T B D o c N a m e > 2 0 1 9 . 1 2 . 3 1   'YTv^< / T B D o c N a m e >  
         < T B C h a r t N a m e > N o t e   L i n e s   D��ly��v< / T B C h a r t N a m e >  
         < C o l u m n N a m e > S u m O f E l i m i n a t i n g J o u r n a l E n t r y < / C o l u m n N a m e >  
         < U s e r F r i e n d l y C o l u m n N a m e > E J E < / U s e r F r i e n d l y C o l u m n N a m e >  
         < A c c o u n t N u m b e r > 5 6 3 2 < / A c c o u n t N u m b e r >  
         < R o u n d e d > f a l s e < / R o u n d e d >  
     < / T B L i n k >  
     < T B L i n k >  
         < V e r s i o n > 4 < / V e r s i o n >  
         < C o l u m n F i l t e r s / >  
         < D A L i n k I D > c 8 a 3 1 9 9 3 - c 7 f 2 - 4 1 6 6 - a a f e - 5 c b a 2 5 d a 9 0 2 b < / D A L i n k I D >  
         < L i n k T y p e > 0 < / L i n k T y p e >  
         < P a r a m e t e r s / >  
         < I n c l u d e A l l I t e m s > f a l s e < / I n c l u d e A l l I t e m s >  
         < A c t i v e > t r u e < / A c t i v e >  
         < P r o t e c t e d L i n k > f a l s e < / P r o t e c t e d L i n k >  
         < N a m e > 2 8 1 0 0   2 0 1 9 . 1 2 . 3 1   'YTv^  5 6 3 3   E J E < / N a m e >  
         < E n t i t y E n u m > 1 2 < / E n t i t y E n u m >  
         < I t e m O r d e r L i s t / >  
         < S e l e c t e d I t e m L i s t / >  
         < S e l e c t e d C o l u m n L i s t / >  
         < H a s V a l u e > t r u e < / H a s V a l u e >  
         < T B C h a r t I D > 3 3 2 3 0 3 4 5 9 8 7 0 0 2 9 9 8 3 6 < / T B C h a r t I D >  
         < C o n s o l i d a t e d C o m p a n y I D   x s i : n i l = " t r u e " / >  
         < T B D o c u m e n t I D > 3 3 2 3 0 3 4 5 9 8 7 0 0 2 9 9 8 3 5 < / T B D o c u m e n t I D >  
         < N u m e r i c V a l u e > 0 . 0 0 0 0 < / N u m e r i c V a l u e >  
         < V a l u e > 0 . 0 0 0 0 < / V a l u e >  
         < C h a r t T y p e > c t N o t e L i n e s < / C h a r t T y p e >  
         < R e f e r e n c e > 2 8 1 0 0 < / R e f e r e n c e >  
         < T B D o c N a m e > 2 0 1 9 . 1 2 . 3 1   'YTv^< / T B D o c N a m e >  
         < T B C h a r t N a m e > N o t e   L i n e s   D��ly��v< / T B C h a r t N a m e >  
         < C o l u m n N a m e > S u m O f E l i m i n a t i n g J o u r n a l E n t r y < / C o l u m n N a m e >  
         < U s e r F r i e n d l y C o l u m n N a m e > E J E < / U s e r F r i e n d l y C o l u m n N a m e >  
         < A c c o u n t N u m b e r > 5 6 3 3 < / A c c o u n t N u m b e r >  
         < R o u n d e d > f a l s e < / R o u n d e d >  
     < / T B L i n k >  
     < T B L i n k >  
         < V e r s i o n > 4 < / V e r s i o n >  
         < C o l u m n F i l t e r s / >  
         < D A L i n k I D > e 9 1 6 a 0 0 e - f a a 8 - 4 a 4 2 - 9 4 0 8 - 8 5 8 1 3 a a a 6 a e 5 < / D A L i n k I D >  
         < L i n k T y p e > 0 < / L i n k T y p e >  
         < P a r a m e t e r s / >  
         < I n c l u d e A l l I t e m s > f a l s e < / I n c l u d e A l l I t e m s >  
         < A c t i v e > t r u e < / A c t i v e >  
         < P r o t e c t e d L i n k > f a l s e < / P r o t e c t e d L i n k >  
         < N a m e > 2 8 1 0 0   2 0 1 7 . 1 2 . 3 1   'YTv^  8 4 1 2   F i n a l < / N a m e >  
         < E n t i t y E n u m > 1 2 < / E n t i t y E n u m >  
         < I t e m O r d e r L i s t / >  
         < S e l e c t e d I t e m L i s t / >  
         < S e l e c t e d C o l u m n L i s t / >  
         < H a s V a l u e > t r u e < / H a s V a l u e >  
         < T B C h a r t I D > 3 3 2 3 0 3 4 5 9 8 7 0 0 2 9 0 9 4 2 < / T B C h a r t I D >  
         < C o n s o l i d a t e d C o m p a n y I D   x s i : n i l = " t r u e " / >  
         < T B D o c u m e n t I D > 3 3 2 3 0 3 4 5 9 8 7 0 0 2 9 0 9 4 1 < / T B D o c u m e n t I D >  
         < N u m e r i c V a l u e > 1 0 8 8 0 9 3 2 . 6 2 0 0 < / N u m e r i c V a l u e >  
         < V a l u e > 1 0 8 8 0 9 3 2 . 6 2 0 0 < / V a l u e >  
         < C h a r t T y p e > c t N o t e L i n e s < / C h a r t T y p e >  
         < R e f e r e n c e > 2 8 1 0 0 < / R e f e r e n c e >  
         < T B D o c N a m e > 2 0 1 7 . 1 2 . 3 1   'YTv^< / T B D o c N a m e >  
         < T B C h a r t N a m e > N o t e   L i n e s   D��ly��v< / T B C h a r t N a m e >  
         < C o l u m n N a m e > F i n a l B a l a n c e < / C o l u m n N a m e >  
         < U s e r F r i e n d l y C o l u m n N a m e > F i n a l < / U s e r F r i e n d l y C o l u m n N a m e >  
         < A c c o u n t N u m b e r > 8 4 1 2 < / A c c o u n t N u m b e r >  
         < R o u n d e d > f a l s e < / R o u n d e d >  
     < / T B L i n k >  
     < T B L i n k >  
         < V e r s i o n > 4 < / V e r s i o n >  
         < C o l u m n F i l t e r s / >  
         < D A L i n k I D > 6 4 d 1 3 b 1 d - 1 1 c 0 - 4 2 f 1 - b f 0 c - 3 5 6 0 d 9 4 5 7 0 e 7 < / D A L i n k I D >  
         < L i n k T y p e > 0 < / L i n k T y p e >  
         < P a r a m e t e r s / >  
         < I n c l u d e A l l I t e m s > f a l s e < / I n c l u d e A l l I t e m s >  
         < A c t i v e > t r u e < / A c t i v e >  
         < P r o t e c t e d L i n k > f a l s e < / P r o t e c t e d L i n k >  
         < N a m e > 2 8 1 0 0   2 0 1 8 . 1 2 . 3 1   'YTv^  8 4 1 2   F i n a l < / N a m e >  
         < E n t i t y E n u m > 1 2 < / E n t i t y E n u m >  
         < I t e m O r d e r L i s t / >  
         < S e l e c t e d I t e m L i s t / >  
         < S e l e c t e d C o l u m n L i s t / >  
         < H a s V a l u e > t r u e < / H a s V a l u e >  
         < T B C h a r t I D > 3 3 2 3 0 3 4 5 9 8 7 0 0 2 9 5 3 8 0 < / T B C h a r t I D >  
         < C o n s o l i d a t e d C o m p a n y I D   x s i : n i l = " t r u e " / >  
         < T B D o c u m e n t I D > 3 3 2 3 0 3 4 5 9 8 7 0 0 2 9 5 3 7 9 < / T B D o c u m e n t I D >  
         < N u m e r i c V a l u e > 7 6 1 2 2 9 7 . 7 5 0 0 < / N u m e r i c V a l u e >  
         < V a l u e > 7 6 1 2 2 9 7 . 7 5 0 0 < / V a l u e >  
         < C h a r t T y p e > c t N o t e L i n e s < / C h a r t T y p e >  
         < R e f e r e n c e > 2 8 1 0 0 < / R e f e r e n c e >  
         < T B D o c N a m e > 2 0 1 8 . 1 2 . 3 1   'YTv^< / T B D o c N a m e >  
         < T B C h a r t N a m e > N o t e   L i n e s   D��ly��v< / T B C h a r t N a m e >  
         < C o l u m n N a m e > F i n a l B a l a n c e < / C o l u m n N a m e >  
         < U s e r F r i e n d l y C o l u m n N a m e > F i n a l < / U s e r F r i e n d l y C o l u m n N a m e >  
         < A c c o u n t N u m b e r > 8 4 1 2 < / A c c o u n t N u m b e r >  
         < R o u n d e d > f a l s e < / R o u n d e d >  
     < / T B L i n k >  
     < T B L i n k >  
         < V e r s i o n > 4 < / V e r s i o n >  
         < C o l u m n F i l t e r s / >  
         < D A L i n k I D > 6 1 8 6 0 1 a 3 - 9 8 7 4 - 4 6 1 d - b 1 6 e - 2 a 7 2 8 0 3 d 7 9 8 4 < / D A L i n k I D >  
         < L i n k T y p e > 0 < / L i n k T y p e >  
         < P a r a m e t e r s / >  
         < I n c l u d e A l l I t e m s > f a l s e < / I n c l u d e A l l I t e m s >  
         < A c t i v e > t r u e < / A c t i v e >  
         < P r o t e c t e d L i n k > f a l s e < / P r o t e c t e d L i n k >  
         < N a m e > 2 8 1 0 0   2 0 1 9 . 1 2 . 3 1   'YTv^  8 4 1 2   F i n a l < / N a m e >  
         < E n t i t y E n u m > 1 2 < / E n t i t y E n u m >  
         < I t e m O r d e r L i s t / >  
         < S e l e c t e d I t e m L i s t / >  
         < S e l e c t e d C o l u m n L i s t / >  
         < H a s V a l u e > t r u e < / H a s V a l u e >  
         < T B C h a r t I D > 3 3 2 3 0 3 4 5 9 8 7 0 0 2 9 9 8 3 6 < / T B C h a r t I D >  
         < C o n s o l i d a t e d C o m p a n y I D   x s i : n i l = " t r u e " / >  
         < T B D o c u m e n t I D > 3 3 2 3 0 3 4 5 9 8 7 0 0 2 9 9 8 3 5 < / T B D o c u m e n t I D >  
         < N u m e r i c V a l u e > 8 9 0 2 7 5 2 . 7 6 0 0 < / N u m e r i c V a l u e >  
         < V a l u e > 8 9 0 2 7 5 2 . 7 6 0 0 < / V a l u e >  
         < C h a r t T y p e > c t N o t e L i n e s < / C h a r t T y p e >  
         < R e f e r e n c e > 2 8 1 0 0 < / R e f e r e n c e >  
         < T B D o c N a m e > 2 0 1 9 . 1 2 . 3 1   'YTv^< / T B D o c N a m e >  
         < T B C h a r t N a m e > N o t e   L i n e s   D��ly��v< / T B C h a r t N a m e >  
         < C o l u m n N a m e > F i n a l B a l a n c e < / C o l u m n N a m e >  
         < U s e r F r i e n d l y C o l u m n N a m e > F i n a l < / U s e r F r i e n d l y C o l u m n N a m e >  
         < A c c o u n t N u m b e r > 8 4 1 2 < / A c c o u n t N u m b e r >  
         < R o u n d e d > f a l s e < / R o u n d e d >  
     < / T B L i n k >  
     < T B L i n k >  
         < V e r s i o n > 4 < / V e r s i o n >  
         < C o l u m n F i l t e r s / >  
         < D A L i n k I D > 1 6 f f 5 3 9 9 - 8 e c 6 - 4 b 3 5 - a e 5 b - 3 0 2 e c e 6 1 9 7 d 1 < / D A L i n k I D >  
         < L i n k T y p e > 0 < / L i n k T y p e >  
         < P a r a m e t e r s / >  
         < I n c l u d e A l l I t e m s > f a l s e < / I n c l u d e A l l I t e m s >  
         < A c t i v e > t r u e < / A c t i v e >  
         < P r o t e c t e d L i n k > f a l s e < / P r o t e c t e d L i n k >  
         < N a m e > 2 8 1 0 0   2 0 1 9 . 1 2 . 3 1   'YTv^  8 4 1 1   F i n a l < / N a m e >  
         < E n t i t y E n u m > 1 2 < / E n t i t y E n u m >  
         < I t e m O r d e r L i s t / >  
         < S e l e c t e d I t e m L i s t / >  
         < S e l e c t e d C o l u m n L i s t / >  
         < H a s V a l u e > t r u e < / H a s V a l u e >  
         < T B C h a r t I D > 3 3 2 3 0 3 4 5 9 8 7 0 0 2 9 9 8 3 6 < / T B C h a r t I D >  
         < C o n s o l i d a t e d C o m p a n y I D   x s i : n i l = " t r u e " / >  
         < T B D o c u m e n t I D > 3 3 2 3 0 3 4 5 9 8 7 0 0 2 9 9 8 3 5 < / T B D o c u m e n t I D >  
         < N u m e r i c V a l u e > - 1 2 2 1 9 7 9 5 . 0 9 0 0 < / N u m e r i c V a l u e >  
         < V a l u e > - 1 2 2 1 9 7 9 5 . 0 9 0 0 < / V a l u e >  
         < C h a r t T y p e > c t N o t e L i n e s < / C h a r t T y p e >  
         < R e f e r e n c e > 2 8 1 0 0 < / R e f e r e n c e >  
         < T B D o c N a m e > 2 0 1 9 . 1 2 . 3 1   'YTv^< / T B D o c N a m e >  
         < T B C h a r t N a m e > N o t e   L i n e s   D��ly��v< / T B C h a r t N a m e >  
         < C o l u m n N a m e > F i n a l B a l a n c e < / C o l u m n N a m e >  
         < U s e r F r i e n d l y C o l u m n N a m e > F i n a l < / U s e r F r i e n d l y C o l u m n N a m e >  
         < A c c o u n t N u m b e r > 8 4 1 1 < / A c c o u n t N u m b e r >  
         < R o u n d e d > f a l s e < / R o u n d e d >  
     < / T B L i n k >  
     < T B L i n k >  
         < V e r s i o n > 4 < / V e r s i o n >  
         < C o l u m n F i l t e r s / >  
         < D A L i n k I D > 1 7 7 b c c 1 c - 2 3 5 8 - 4 2 0 4 - a 6 6 7 - 6 7 6 0 2 4 0 a 2 d a d < / D A L i n k I D >  
         < L i n k T y p e > 0 < / L i n k T y p e >  
         < P a r a m e t e r s / >  
         < I n c l u d e A l l I t e m s > f a l s e < / I n c l u d e A l l I t e m s >  
         < A c t i v e > t r u e < / A c t i v e >  
         < P r o t e c t e d L i n k > f a l s e < / P r o t e c t e d L i n k >  
         < N a m e > 2 8 1 0 0   2 0 1 8 . 1 2 . 3 1   'YTv^  8 4 1 1   F i n a l < / N a m e >  
         < E n t i t y E n u m > 1 2 < / E n t i t y E n u m >  
         < I t e m O r d e r L i s t / >  
         < S e l e c t e d I t e m L i s t / >  
         < S e l e c t e d C o l u m n L i s t / >  
         < H a s V a l u e > t r u e < / H a s V a l u e >  
         < T B C h a r t I D > 3 3 2 3 0 3 4 5 9 8 7 0 0 2 9 5 3 8 0 < / T B C h a r t I D >  
         < C o n s o l i d a t e d C o m p a n y I D   x s i : n i l = " t r u e " / >  
         < T B D o c u m e n t I D > 3 3 2 3 0 3 4 5 9 8 7 0 0 2 9 5 3 7 9 < / T B D o c u m e n t I D >  
         < N u m e r i c V a l u e > - 4 1 5 2 7 6 5 . 8 0 0 0 < / N u m e r i c V a l u e >  
         < V a l u e > - 4 1 5 2 7 6 5 . 8 0 0 0 < / V a l u e >  
         < C h a r t T y p e > c t N o t e L i n e s < / C h a r t T y p e >  
         < R e f e r e n c e > 2 8 1 0 0 < / R e f e r e n c e >  
         < T B D o c N a m e > 2 0 1 8 . 1 2 . 3 1   'YTv^< / T B D o c N a m e >  
         < T B C h a r t N a m e > N o t e   L i n e s   D��ly��v< / T B C h a r t N a m e >  
         < C o l u m n N a m e > F i n a l B a l a n c e < / C o l u m n N a m e >  
         < U s e r F r i e n d l y C o l u m n N a m e > F i n a l < / U s e r F r i e n d l y C o l u m n N a m e >  
         < A c c o u n t N u m b e r > 8 4 1 1 < / A c c o u n t N u m b e r >  
         < R o u n d e d > f a l s e < / R o u n d e d >  
     < / T B L i n k >  
     < T B L i n k >  
         < V e r s i o n > 4 < / V e r s i o n >  
         < C o l u m n F i l t e r s / >  
         < D A L i n k I D > 5 0 a c a 5 8 b - f 2 b f - 4 3 0 e - 9 6 6 6 - 6 7 c a f e d 8 7 8 e 9 < / D A L i n k I D >  
         < L i n k T y p e > 0 < / L i n k T y p e >  
         < P a r a m e t e r s / >  
         < I n c l u d e A l l I t e m s > f a l s e < / I n c l u d e A l l I t e m s >  
         < A c t i v e > t r u e < / A c t i v e >  
         < P r o t e c t e d L i n k > f a l s e < / P r o t e c t e d L i n k >  
         < N a m e > 2 8 1 0 0   2 0 1 7 . 1 2 . 3 1   'YTv^  8 4 1 1   F i n a l < / N a m e >  
         < E n t i t y E n u m > 1 2 < / E n t i t y E n u m >  
         < I t e m O r d e r L i s t / >  
         < S e l e c t e d I t e m L i s t / >  
         < S e l e c t e d C o l u m n L i s t / >  
         < H a s V a l u e > t r u e < / H a s V a l u e >  
         < T B C h a r t I D > 3 3 2 3 0 3 4 5 9 8 7 0 0 2 9 0 9 4 2 < / T B C h a r t I D >  
         < C o n s o l i d a t e d C o m p a n y I D   x s i : n i l = " t r u e " / >  
         < T B D o c u m e n t I D > 3 3 2 3 0 3 4 5 9 8 7 0 0 2 9 0 9 4 1 < / T B D o c u m e n t I D >  
         < N u m e r i c V a l u e > - 3 0 6 8 9 5 4 1 . 5 2 0 0 < / N u m e r i c V a l u e >  
         < V a l u e > - 3 0 6 8 9 5 4 1 . 5 2 0 0 < / V a l u e >  
         < C h a r t T y p e > c t N o t e L i n e s < / C h a r t T y p e >  
         < R e f e r e n c e > 2 8 1 0 0 < / R e f e r e n c e >  
         < T B D o c N a m e > 2 0 1 7 . 1 2 . 3 1   'YTv^< / T B D o c N a m e >  
         < T B C h a r t N a m e > N o t e   L i n e s   D��ly��v< / T B C h a r t N a m e >  
         < C o l u m n N a m e > F i n a l B a l a n c e < / C o l u m n N a m e >  
         < U s e r F r i e n d l y C o l u m n N a m e > F i n a l < / U s e r F r i e n d l y C o l u m n N a m e >  
         < A c c o u n t N u m b e r > 8 4 1 1 < / A c c o u n t N u m b e r >  
         < R o u n d e d > f a l s e < / R o u n d e d >  
     < / T B L i n k >  
     < T B L i n k >  
         < V e r s i o n > 4 < / V e r s i o n >  
         < C o l u m n F i l t e r s / >  
         < D A L i n k I D > 1 f 3 0 0 0 a 7 - 8 8 d 4 - 4 6 d 8 - 9 8 3 4 - 1 3 d a c 1 c 0 6 6 7 7 < / D A L i n k I D >  
         < L i n k T y p e > 0 < / L i n k T y p e >  
         < P a r a m e t e r s / >  
         < I n c l u d e A l l I t e m s > f a l s e < / I n c l u d e A l l I t e m s >  
         < A c t i v e > t r u e < / A c t i v e >  
         < P r o t e c t e d L i n k > f a l s e < / P r o t e c t e d L i n k >  
         < N a m e > 2 8 1 0 0   2 0 1 7 . 1 2 . 3 1   'YTv^  5 3 2 6   F i n a l < / N a m e >  
         < E n t i t y E n u m > 1 2 < / E n t i t y E n u m >  
         < I t e m O r d e r L i s t / >  
         < S e l e c t e d I t e m L i s t / >  
         < S e l e c t e d C o l u m n L i s t / >  
         < H a s V a l u e > t r u e < / H a s V a l u e >  
         < T B C h a r t I D > 3 3 2 3 0 3 4 5 9 8 7 0 0 2 9 0 9 4 2 < / T B C h a r t I D >  
         < C o n s o l i d a t e d C o m p a n y I D   x s i : n i l = " t r u e " / >  
         < T B D o c u m e n t I D > 3 3 2 3 0 3 4 5 9 8 7 0 0 2 9 0 9 4 1 < / T B D o c u m e n t I D >  
         < N u m e r i c V a l u e > 6 0 5 5 6 6 9 . 8 6 0 0 < / N u m e r i c V a l u e >  
         < V a l u e > 6 0 5 5 6 6 9 . 8 6 0 0 < / V a l u e >  
         < C h a r t T y p e > c t N o t e L i n e s < / C h a r t T y p e >  
         < R e f e r e n c e > 2 8 1 0 0 < / R e f e r e n c e >  
         < T B D o c N a m e > 2 0 1 7 . 1 2 . 3 1   'YTv^< / T B D o c N a m e >  
         < T B C h a r t N a m e > N o t e   L i n e s   D��ly��v< / T B C h a r t N a m e >  
         < C o l u m n N a m e > F i n a l B a l a n c e < / C o l u m n N a m e >  
         < U s e r F r i e n d l y C o l u m n N a m e > F i n a l < / U s e r F r i e n d l y C o l u m n N a m e >  
         < A c c o u n t N u m b e r > 5 3 2 6 < / A c c o u n t N u m b e r >  
         < R o u n d e d > f a l s e < / R o u n d e d >  
     < / T B L i n k >  
     < T B L i n k >  
         < V e r s i o n > 4 < / V e r s i o n >  
         < C o l u m n F i l t e r s / >  
         < D A L i n k I D > 4 d 9 9 9 8 0 0 - d 4 3 f - 4 6 a 6 - 8 7 8 d - 7 7 0 e c 2 4 0 3 d d 5 < / D A L i n k I D >  
         < L i n k T y p e > 0 < / L i n k T y p e >  
         < P a r a m e t e r s / >  
         < I n c l u d e A l l I t e m s > f a l s e < / I n c l u d e A l l I t e m s >  
         < A c t i v e > t r u e < / A c t i v e >  
         < P r o t e c t e d L i n k > f a l s e < / P r o t e c t e d L i n k >  
         < N a m e > 2 8 1 0 0   2 0 1 8 . 1 2 . 3 1   'YTv^  5 3 2 6   F i n a l < / N a m e >  
         < E n t i t y E n u m > 1 2 < / E n t i t y E n u m >  
         < I t e m O r d e r L i s t / >  
         < S e l e c t e d I t e m L i s t / >  
         < S e l e c t e d C o l u m n L i s t / >  
         < H a s V a l u e > t r u e < / H a s V a l u e >  
         < T B C h a r t I D > 3 3 2 3 0 3 4 5 9 8 7 0 0 2 9 5 3 8 0 < / T B C h a r t I D >  
         < C o n s o l i d a t e d C o m p a n y I D   x s i : n i l = " t r u e " / >  
         < T B D o c u m e n t I D > 3 3 2 3 0 3 4 5 9 8 7 0 0 2 9 5 3 7 9 < / T B D o c u m e n t I D >  
         < N u m e r i c V a l u e > 2 0 4 2 0 4 6 5 . 2 8 0 0 < / N u m e r i c V a l u e >  
         < V a l u e > 2 0 4 2 0 4 6 5 . 2 8 0 0 < / V a l u e >  
         < C h a r t T y p e > c t N o t e L i n e s < / C h a r t T y p e >  
         < R e f e r e n c e > 2 8 1 0 0 < / R e f e r e n c e >  
         < T B D o c N a m e > 2 0 1 8 . 1 2 . 3 1   'YTv^< / T B D o c N a m e >  
         < T B C h a r t N a m e > N o t e   L i n e s   D��ly��v< / T B C h a r t N a m e >  
         < C o l u m n N a m e > F i n a l B a l a n c e < / C o l u m n N a m e >  
         < U s e r F r i e n d l y C o l u m n N a m e > F i n a l < / U s e r F r i e n d l y C o l u m n N a m e >  
         < A c c o u n t N u m b e r > 5 3 2 6 < / A c c o u n t N u m b e r >  
         < R o u n d e d > f a l s e < / R o u n d e d >  
     < / T B L i n k >  
     < T B L i n k >  
         < V e r s i o n > 4 < / V e r s i o n >  
         < C o l u m n F i l t e r s / >  
         < D A L i n k I D > 5 0 1 1 f e 2 b - 5 4 c 4 - 4 9 b 7 - 9 b b 0 - 1 4 a b f 9 9 1 7 8 6 4 < / D A L i n k I D >  
         < L i n k T y p e > 0 < / L i n k T y p e >  
         < P a r a m e t e r s / >  
         < I n c l u d e A l l I t e m s > f a l s e < / I n c l u d e A l l I t e m s >  
         < A c t i v e > t r u e < / A c t i v e >  
         < P r o t e c t e d L i n k > f a l s e < / P r o t e c t e d L i n k >  
         < N a m e > 2 8 1 0 0   2 0 1 9 . 1 2 . 3 1   'YTv^  5 3 2 6   F i n a l < / N a m e >  
         < E n t i t y E n u m > 1 2 < / E n t i t y E n u m >  
         < I t e m O r d e r L i s t / >  
         < S e l e c t e d I t e m L i s t / >  
         < S e l e c t e d C o l u m n L i s t / >  
         < H a s V a l u e > t r u e < / H a s V a l u e >  
         < T B C h a r t I D > 3 3 2 3 0 3 4 5 9 8 7 0 0 2 9 9 8 3 6 < / T B C h a r t I D >  
         < C o n s o l i d a t e d C o m p a n y I D   x s i : n i l = " t r u e " / >  
         < T B D o c u m e n t I D > 3 3 2 3 0 3 4 5 9 8 7 0 0 2 9 9 8 3 5 < / T B D o c u m e n t I D >  
         < N u m e r i c V a l u e > 2 2 7 5 2 1 1 4 . 3 7 0 0 < / N u m e r i c V a l u e >  
         < V a l u e > 2 2 7 5 2 1 1 4 . 3 7 0 0 < / V a l u e >  
         < C h a r t T y p e > c t N o t e L i n e s < / C h a r t T y p e >  
         < R e f e r e n c e > 2 8 1 0 0 < / R e f e r e n c e >  
         < T B D o c N a m e > 2 0 1 9 . 1 2 . 3 1   'YTv^< / T B D o c N a m e >  
         < T B C h a r t N a m e > N o t e   L i n e s   D��ly��v< / T B C h a r t N a m e >  
         < C o l u m n N a m e > F i n a l B a l a n c e < / C o l u m n N a m e >  
         < U s e r F r i e n d l y C o l u m n N a m e > F i n a l < / U s e r F r i e n d l y C o l u m n N a m e >  
         < A c c o u n t N u m b e r > 5 3 2 6 < / A c c o u n t N u m b e r >  
         < R o u n d e d > f a l s e < / R o u n d e d >  
     < / T B L i n k >  
     < T B L i n k >  
         < V e r s i o n > 4 < / V e r s i o n >  
         < C o l u m n F i l t e r s / >  
         < D A L i n k I D > 1 e 5 4 9 c 8 8 - 4 9 b b - 4 4 0 4 - 9 3 5 3 - 0 0 d 0 4 2 8 1 4 1 f 5 < / D A L i n k I D >  
         < L i n k T y p e > 0 < / L i n k T y p e >  
         < P a r a m e t e r s / >  
         < I n c l u d e A l l I t e m s > f a l s e < / I n c l u d e A l l I t e m s >  
         < A c t i v e > t r u e < / A c t i v e >  
         < P r o t e c t e d L i n k > f a l s e < / P r o t e c t e d L i n k >  
         < N a m e > 2 8 1 0 0 - A   2 0 1 8 . 1 2 . 3 1   \ugrR�Tv^  n e w   8 1 1 0   F i n a l < / N a m e >  
         < E n t i t y E n u m > 1 2 < / E n t i t y E n u m >  
         < I t e m O r d e r L i s t / >  
         < S e l e c t e d I t e m L i s t / >  
         < S e l e c t e d C o l u m n L i s t / >  
         < H a s V a l u e > t r u e < / H a s V a l u e >  
         < T B C h a r t I D > 3 3 2 3 0 3 4 5 9 8 7 0 0 1 0 6 3 6 2 < / T B C h a r t I D >  
         < C o n s o l i d a t e d C o m p a n y I D   x s i : n i l = " t r u e " / >  
         < T B D o c u m e n t I D > 3 3 2 3 0 3 4 5 9 8 7 0 0 1 0 6 3 6 0 < / T B D o c u m e n t I D >  
         < N u m e r i c V a l u e > - 2 6 2 1 1 5 1 3 2 7 . 6 8 0 0 < / N u m e r i c V a l u e >  
         < V a l u e > - 2 6 2 1 1 5 1 3 2 7 . 6 8 0 0 < / V a l u e >  
         < C h a r t T y p e > c t F S L i n e s < / C h a r t T y p e >  
         < R e f e r e n c e > 2 8 1 0 0 - A < / R e f e r e n c e >  
         < T B D o c N a m e > 2 0 1 8 . 1 2 . 3 1   \ugrR�Tv^  n e w < / T B D o c N a m e >  
         < T B C h a r t N a m e > F S   L i n e s   "��R�bh�y��v< / T B C h a r t N a m e >  
         < C o l u m n N a m e > F i n a l B a l a n c e < / C o l u m n N a m e >  
         < U s e r F r i e n d l y C o l u m n N a m e > F i n a l < / U s e r F r i e n d l y C o l u m n N a m e >  
         < A c c o u n t N u m b e r > 8 1 1 0 < / A c c o u n t N u m b e r >  
         < R o u n d e d > f a l s e < / R o u n d e d >  
     < / T B L i n k >  
     < T B L i n k >  
         < V e r s i o n > 4 < / V e r s i o n >  
         < C o l u m n F i l t e r s / >  
         < D A L i n k I D > 8 7 1 3 0 6 0 f - 0 9 c 5 - 4 3 5 1 - 9 b 3 f - 1 9 2 c a 7 6 4 2 7 e 7 < / D A L i n k I D >  
         < L i n k T y p e > 0 < / L i n k T y p e >  
         < P a r a m e t e r s / >  
         < I n c l u d e A l l I t e m s > f a l s e < / I n c l u d e A l l I t e m s >  
         < A c t i v e > t r u e < / A c t i v e >  
         < P r o t e c t e d L i n k > f a l s e < / P r o t e c t e d L i n k >  
         < N a m e > 2 8 1 0 0 - A   2 0 1 8 . 1 2 . 3 1   \ugrR�Tv^  n e w   8 2 1 0 . 1   F i n a l < / N a m e >  
         < E n t i t y E n u m > 1 2 < / E n t i t y E n u m >  
         < I t e m O r d e r L i s t / >  
         < S e l e c t e d I t e m L i s t / >  
         < S e l e c t e d C o l u m n L i s t / >  
         < H a s V a l u e > t r u e < / H a s V a l u e >  
         < T B C h a r t I D > 3 3 2 3 0 3 4 5 9 8 7 0 0 1 0 6 3 6 2 < / T B C h a r t I D >  
         < C o n s o l i d a t e d C o m p a n y I D   x s i : n i l = " t r u e " / >  
         < T B D o c u m e n t I D > 3 3 2 3 0 3 4 5 9 8 7 0 0 1 0 6 3 6 0 < / T B D o c u m e n t I D >  
         < N u m e r i c V a l u e > 7 4 9 2 9 1 2 . 3 1 0 0 < / N u m e r i c V a l u e >  
         < V a l u e > 7 4 9 2 9 1 2 . 3 1 0 0 < / V a l u e >  
         < C h a r t T y p e > c t F S L i n e s < / C h a r t T y p e >  
         < R e f e r e n c e > 2 8 1 0 0 - A < / R e f e r e n c e >  
         < T B D o c N a m e > 2 0 1 8 . 1 2 . 3 1   \ugrR�Tv^  n e w < / 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 4 3 8 3 e e 1 8 - 7 9 8 0 - 4 5 4 5 - 9 1 7 0 - c e 8 0 3 2 2 e c c 8 5 < / D A L i n k I D >  
         < L i n k T y p e > 0 < / L i n k T y p e >  
         < P a r a m e t e r s / >  
         < I n c l u d e A l l I t e m s > f a l s e < / I n c l u d e A l l I t e m s >  
         < A c t i v e > t r u e < / A c t i v e >  
         < P r o t e c t e d L i n k > f a l s e < / P r o t e c t e d L i n k >  
         < N a m e > 2 8 1 0 0 - A   2 0 1 8 . 1 2 . 3 1   \ugrR�Tv^  n e w   8 2 1 0   F i n a l < / N a m e >  
         < E n t i t y E n u m > 1 2 < / E n t i t y E n u m >  
         < I t e m O r d e r L i s t / >  
         < S e l e c t e d I t e m L i s t / >  
         < S e l e c t e d C o l u m n L i s t / >  
         < H a s V a l u e > t r u e < / H a s V a l u e >  
         < T B C h a r t I D > 3 3 2 3 0 3 4 5 9 8 7 0 0 1 0 6 3 6 2 < / T B C h a r t I D >  
         < C o n s o l i d a t e d C o m p a n y I D   x s i : n i l = " t r u e " / >  
         < T B D o c u m e n t I D > 3 3 2 3 0 3 4 5 9 8 7 0 0 1 0 6 3 6 0 < / T B D o c u m e n t I D >  
         < N u m e r i c V a l u e > 1 6 2 3 4 2 4 0 7 1 . 7 0 0 0 < / N u m e r i c V a l u e >  
         < V a l u e > 1 6 2 3 4 2 4 0 7 1 . 7 0 0 0 < / V a l u e >  
         < C h a r t T y p e > c t F S L i n e s < / C h a r t T y p e >  
         < R e f e r e n c e > 2 8 1 0 0 - A < / R e f e r e n c e >  
         < T B D o c N a m e > 2 0 1 8 . 1 2 . 3 1   \ugrR�Tv^  n e w < / T B D o c N a m e >  
         < T B C h a r t N a m e > F S   L i n e s   "��R�bh�y��v< / T B C h a r t N a m e >  
         < C o l u m n N a m e > F i n a l B a l a n c e < / C o l u m n N a m e >  
         < U s e r F r i e n d l y C o l u m n N a m e > F i n a l < / U s e r F r i e n d l y C o l u m n N a m e >  
         < A c c o u n t N u m b e r > 8 2 1 0 < / A c c o u n t N u m b e r >  
         < R o u n d e d > f a l s e < / R o u n d e d >  
     < / T B L i n k >  
     < T B L i n k >  
         < V e r s i o n > 4 < / V e r s i o n >  
         < C o l u m n F i l t e r s / >  
         < D A L i n k I D > 8 d c a 6 a d e - 2 b 3 a - 4 d 8 0 - 9 4 8 b - 1 2 9 6 7 9 e f 3 f e 3 < / D A L i n k I D >  
         < L i n k T y p e > 0 < / L i n k T y p e >  
         < P a r a m e t e r s / >  
         < I n c l u d e A l l I t e m s > f a l s e < / I n c l u d e A l l I t e m s >  
         < A c t i v e > t r u e < / A c t i v e >  
         < P r o t e c t e d L i n k > f a l s e < / P r o t e c t e d L i n k >  
         < N a m e > 2 8 1 0 0 - A   2 0 1 8 . 1 2 . 3 1   \ugrR�Tv^  n e w   8 3 1 0 . 1   F i n a l < / N a m e >  
         < E n t i t y E n u m > 1 2 < / E n t i t y E n u m >  
         < I t e m O r d e r L i s t / >  
         < S e l e c t e d I t e m L i s t / >  
         < S e l e c t e d C o l u m n L i s t / >  
         < H a s V a l u e > t r u e < / H a s V a l u e >  
         < T B C h a r t I D > 3 3 2 3 0 3 4 5 9 8 7 0 0 1 0 6 3 6 2 < / T B C h a r t I D >  
         < C o n s o l i d a t e d C o m p a n y I D   x s i : n i l = " t r u e " / >  
         < T B D o c u m e n t I D > 3 3 2 3 0 3 4 5 9 8 7 0 0 1 0 6 3 6 0 < / T B D o c u m e n t I D >  
         < N u m e r i c V a l u e > 4 7 0 9 7 0 1 4 . 9 5 0 0 < / N u m e r i c V a l u e >  
         < V a l u e > 4 7 0 9 7 0 1 4 . 9 5 0 0 < / V a l u e >  
         < C h a r t T y p e > c t F S L i n e s < / C h a r t T y p e >  
         < R e f e r e n c e > 2 8 1 0 0 - A < / R e f e r e n c e >  
         < T B D o c N a m e > 2 0 1 8 . 1 2 . 3 1   \ugrR�Tv^  n e w < / 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 7 e 3 1 f 4 0 9 - 5 9 3 e - 4 2 8 6 - 9 a 2 9 - 9 b 5 e e 2 b 7 e e b 5 < / D A L i n k I D >  
         < L i n k T y p e > 0 < / L i n k T y p e >  
         < P a r a m e t e r s / >  
         < I n c l u d e A l l I t e m s > f a l s e < / I n c l u d e A l l I t e m s >  
         < A c t i v e > t r u e < / A c t i v e >  
         < P r o t e c t e d L i n k > f a l s e < / P r o t e c t e d L i n k >  
         < N a m e > 2 8 1 0 0 - A   2 0 1 8 . 1 2 . 3 1   \ugrR�Tv^  n e w   8 3 1 0 . 2   F i n a l < / N a m e >  
         < E n t i t y E n u m > 1 2 < / E n t i t y E n u m >  
         < I t e m O r d e r L i s t / >  
         < S e l e c t e d I t e m L i s t / >  
         < S e l e c t e d C o l u m n L i s t / >  
         < H a s V a l u e > t r u e < / H a s V a l u e >  
         < T B C h a r t I D > 3 3 2 3 0 3 4 5 9 8 7 0 0 1 0 6 3 6 2 < / T B C h a r t I D >  
         < C o n s o l i d a t e d C o m p a n y I D   x s i : n i l = " t r u e " / >  
         < T B D o c u m e n t I D > 3 3 2 3 0 3 4 5 9 8 7 0 0 1 0 6 3 6 0 < / T B D o c u m e n t I D >  
         < N u m e r i c V a l u e > 3 2 9 9 3 1 5 2 6 . 5 0 0 0 < / N u m e r i c V a l u e >  
         < V a l u e > 3 2 9 9 3 1 5 2 6 . 5 0 0 0 < / V a l u e >  
         < C h a r t T y p e > c t F S L i n e s < / C h a r t T y p e >  
         < R e f e r e n c e > 2 8 1 0 0 - A < / R e f e r e n c e >  
         < T B D o c N a m e > 2 0 1 8 . 1 2 . 3 1   \ugrR�Tv^  n e w < / 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 f b d 7 9 a 6 c - e a e 5 - 4 7 1 f - a e 2 9 - e e 6 6 6 c f 2 e e 4 f < / D A L i n k I D >  
         < L i n k T y p e > 0 < / L i n k T y p e >  
         < P a r a m e t e r s / >  
         < I n c l u d e A l l I t e m s > f a l s e < / I n c l u d e A l l I t e m s >  
         < A c t i v e > t r u e < / A c t i v e >  
         < P r o t e c t e d L i n k > f a l s e < / P r o t e c t e d L i n k >  
         < N a m e > 2 8 1 0 0 - A   2 0 1 8 . 1 2 . 3 1   \ugrR�Tv^  n e w   8 3 1 0 . 4   F i n a l < / N a m e >  
         < E n t i t y E n u m > 1 2 < / E n t i t y E n u m >  
         < I t e m O r d e r L i s t / >  
         < S e l e c t e d I t e m L i s t / >  
         < S e l e c t e d C o l u m n L i s t / >  
         < H a s V a l u e > t r u e < / H a s V a l u e >  
         < T B C h a r t I D > 3 3 2 3 0 3 4 5 9 8 7 0 0 1 0 6 3 6 2 < / T B C h a r t I D >  
         < C o n s o l i d a t e d C o m p a n y I D   x s i : n i l = " t r u e " / >  
         < T B D o c u m e n t I D > 3 3 2 3 0 3 4 5 9 8 7 0 0 1 0 6 3 6 0 < / T B D o c u m e n t I D >  
         < N u m e r i c V a l u e > 0 . 0 0 0 0 < / N u m e r i c V a l u e >  
         < V a l u e > 0 . 0 0 0 0 < / V a l u e >  
         < C h a r t T y p e > c t F S L i n e s < / C h a r t T y p e >  
         < R e f e r e n c e > 2 8 1 0 0 - A < / R e f e r e n c e >  
         < T B D o c N a m e > 2 0 1 8 . 1 2 . 3 1   \ugrR�Tv^  n e w < / 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 2 5 c 7 e 3 1 6 - 0 8 0 1 - 4 a 1 c - 9 1 3 9 - 6 3 6 6 e e 8 b e 6 8 7 < / D A L i n k I D >  
         < L i n k T y p e > 0 < / L i n k T y p e >  
         < P a r a m e t e r s / >  
         < I n c l u d e A l l I t e m s > f a l s e < / I n c l u d e A l l I t e m s >  
         < A c t i v e > t r u e < / A c t i v e >  
         < P r o t e c t e d L i n k > f a l s e < / P r o t e c t e d L i n k >  
         < N a m e > 2 8 1 0 0 - A   2 0 1 8 . 1 2 . 3 1   \ugrR�Tv^  n e w   8 3 1 0 . 3   F i n a l < / N a m e >  
         < E n t i t y E n u m > 1 2 < / E n t i t y E n u m >  
         < I t e m O r d e r L i s t / >  
         < S e l e c t e d I t e m L i s t / >  
         < S e l e c t e d C o l u m n L i s t / >  
         < H a s V a l u e > t r u e < / H a s V a l u e >  
         < T B C h a r t I D > 3 3 2 3 0 3 4 5 9 8 7 0 0 1 0 6 3 6 2 < / T B C h a r t I D >  
         < C o n s o l i d a t e d C o m p a n y I D   x s i : n i l = " t r u e " / >  
         < T B D o c u m e n t I D > 3 3 2 3 0 3 4 5 9 8 7 0 0 1 0 6 3 6 0 < / T B D o c u m e n t I D >  
         < N u m e r i c V a l u e > 6 1 6 5 5 1 9 4 . 0 6 0 0 < / N u m e r i c V a l u e >  
         < V a l u e > 6 1 6 5 5 1 9 4 . 0 6 0 0 < / V a l u e >  
         < C h a r t T y p e > c t F S L i n e s < / C h a r t T y p e >  
         < R e f e r e n c e > 2 8 1 0 0 - A < / R e f e r e n c e >  
         < T B D o c N a m e > 2 0 1 8 . 1 2 . 3 1   \ugrR�Tv^  n e w < / 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 e 8 7 e 9 a 5 0 - f 5 7 0 - 4 a d 9 - 9 d 4 f - d 0 4 a b 8 6 a d 5 3 f < / D A L i n k I D >  
         < L i n k T y p e > 0 < / L i n k T y p e >  
         < P a r a m e t e r s / >  
         < I n c l u d e A l l I t e m s > f a l s e < / I n c l u d e A l l I t e m s >  
         < A c t i v e > t r u e < / A c t i v e >  
         < P r o t e c t e d L i n k > f a l s e < / P r o t e c t e d L i n k >  
         < N a m e > 2 8 1 0 0 - A   2 0 1 8 . 1 2 . 3 1   \ugrR�Tv^  n e w   8 3 3 2   F i n a l < / N a m e >  
         < E n t i t y E n u m > 1 2 < / E n t i t y E n u m >  
         < I t e m O r d e r L i s t / >  
         < S e l e c t e d I t e m L i s t / >  
         < S e l e c t e d C o l u m n L i s t / >  
         < H a s V a l u e > t r u e < / H a s V a l u e >  
         < T B C h a r t I D > 3 3 2 3 0 3 4 5 9 8 7 0 0 1 0 6 3 6 2 < / T B C h a r t I D >  
         < C o n s o l i d a t e d C o m p a n y I D   x s i : n i l = " t r u e " / >  
         < T B D o c u m e n t I D > 3 3 2 3 0 3 4 5 9 8 7 0 0 1 0 6 3 6 0 < / T B D o c u m e n t I D >  
         < N u m e r i c V a l u e > - 2 7 0 2 0 5 0 6 . 5 4 0 0 < / N u m e r i c V a l u e >  
         < V a l u e > - 2 7 0 2 0 5 0 6 . 5 4 0 0 < / V a l u e >  
         < C h a r t T y p e > c t F S L i n e s < / C h a r t T y p e >  
         < R e f e r e n c e > 2 8 1 0 0 - A < / R e f e r e n c e >  
         < T B D o c N a m e > 2 0 1 8 . 1 2 . 3 1   \ugrR�Tv^  n e w < / T B D o c N a m e >  
         < T B C h a r t N a m e > F S   L i n e s   "��R�bh�y��v< / T B C h a r t N a m e >  
         < C o l u m n N a m e > F i n a l B a l a n c e < / C o l u m n N a m e >  
         < U s e r F r i e n d l y C o l u m n N a m e > F i n a l < / U s e r F r i e n d l y C o l u m n N a m e >  
         < A c c o u n t N u m b e r > 8 3 3 2 < / A c c o u n t N u m b e r >  
         < R o u n d e d > f a l s e < / R o u n d e d >  
     < / T B L i n k >  
     < T B L i n k >  
         < V e r s i o n > 4 < / V e r s i o n >  
         < C o l u m n F i l t e r s / >  
         < D A L i n k I D > 4 b f e 6 7 c f - 3 0 b f - 4 b 2 c - 9 6 f b - 3 2 9 3 2 3 5 f 9 8 6 4 < / D A L i n k I D >  
         < L i n k T y p e > 0 < / L i n k T y p e >  
         < P a r a m e t e r s / >  
         < I n c l u d e A l l I t e m s > f a l s e < / I n c l u d e A l l I t e m s >  
         < A c t i v e > t r u e < / A c t i v e >  
         < P r o t e c t e d L i n k > f a l s e < / P r o t e c t e d L i n k >  
         < N a m e > 2 8 1 0 0 - A   2 0 1 8 . 1 2 . 3 1   \ugrR�Tv^  n e w   8 3 1 0 . 7   F i n a l < / N a m e >  
         < E n t i t y E n u m > 1 2 < / E n t i t y E n u m >  
         < I t e m O r d e r L i s t / >  
         < S e l e c t e d I t e m L i s t / >  
         < S e l e c t e d C o l u m n L i s t / >  
         < H a s V a l u e > t r u e < / H a s V a l u e >  
         < T B C h a r t I D > 3 3 2 3 0 3 4 5 9 8 7 0 0 1 0 6 3 6 2 < / T B C h a r t I D >  
         < C o n s o l i d a t e d C o m p a n y I D   x s i : n i l = " t r u e " / >  
         < T B D o c u m e n t I D > 3 3 2 3 0 3 4 5 9 8 7 0 0 1 0 6 3 6 0 < / T B D o c u m e n t I D >  
         < N u m e r i c V a l u e > - 9 4 1 6 6 1 1 8 . 7 8 0 0 < / N u m e r i c V a l u e >  
         < V a l u e > - 9 4 1 6 6 1 1 8 . 7 8 0 0 < / V a l u e >  
         < C h a r t T y p e > c t F S L i n e s < / C h a r t T y p e >  
         < R e f e r e n c e > 2 8 1 0 0 - A < / R e f e r e n c e >  
         < T B D o c N a m e > 2 0 1 8 . 1 2 . 3 1   \ugrR�Tv^  n e w < / 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 6 8 c c 4 0 1 a - 3 2 9 a - 4 f 2 f - 8 7 6 8 - 7 c 4 8 9 d b b 2 0 b 9 < / D A L i n k I D >  
         < L i n k T y p e > 0 < / L i n k T y p e >  
         < P a r a m e t e r s / >  
         < I n c l u d e A l l I t e m s > f a l s e < / I n c l u d e A l l I t e m s >  
         < A c t i v e > t r u e < / A c t i v e >  
         < P r o t e c t e d L i n k > f a l s e < / P r o t e c t e d L i n k >  
         < N a m e > 2 8 1 0 0 - A   2 0 1 8 . 1 2 . 3 1   \ugrR�Tv^  n e w   8 3 1 0 . 6   F i n a l < / N a m e >  
         < E n t i t y E n u m > 1 2 < / E n t i t y E n u m >  
         < I t e m O r d e r L i s t / >  
         < S e l e c t e d I t e m L i s t / >  
         < S e l e c t e d C o l u m n L i s t / >  
         < H a s V a l u e > t r u e < / H a s V a l u e >  
         < T B C h a r t I D > 3 3 2 3 0 3 4 5 9 8 7 0 0 1 0 6 3 6 2 < / T B C h a r t I D >  
         < C o n s o l i d a t e d C o m p a n y I D   x s i : n i l = " t r u e " / >  
         < T B D o c u m e n t I D > 3 3 2 3 0 3 4 5 9 8 7 0 0 1 0 6 3 6 0 < / T B D o c u m e n t I D >  
         < N u m e r i c V a l u e > 8 7 6 4 7 0 6 4 . 9 0 0 0 < / N u m e r i c V a l u e >  
         < V a l u e > 8 7 6 4 7 0 6 4 . 9 0 0 0 < / V a l u e >  
         < C h a r t T y p e > c t F S L i n e s < / C h a r t T y p e >  
         < R e f e r e n c e > 2 8 1 0 0 - A < / R e f e r e n c e >  
         < T B D o c N a m e > 2 0 1 8 . 1 2 . 3 1   \ugrR�Tv^  n e w < / 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 9 4 b 4 8 a 5 5 - 8 e 3 2 - 4 9 f c - b 0 7 9 - 8 8 9 9 8 8 b d 4 3 c 3 < / D A L i n k I D >  
         < L i n k T y p e > 0 < / L i n k T y p e >  
         < P a r a m e t e r s / >  
         < I n c l u d e A l l I t e m s > f a l s e < / I n c l u d e A l l I t e m s >  
         < A c t i v e > t r u e < / A c t i v e >  
         < P r o t e c t e d L i n k > f a l s e < / P r o t e c t e d L i n k >  
         < N a m e > 2 8 1 0 0 - A   2 0 1 8 . 1 2 . 3 1   \ugrR�Tv^  n e w   8 3 1 0 . 9   F i n a l < / N a m e >  
         < E n t i t y E n u m > 1 2 < / E n t i t y E n u m >  
         < I t e m O r d e r L i s t / >  
         < S e l e c t e d I t e m L i s t / >  
         < S e l e c t e d C o l u m n L i s t / >  
         < H a s V a l u e > t r u e < / H a s V a l u e >  
         < T B C h a r t I D > 3 3 2 3 0 3 4 5 9 8 7 0 0 1 0 6 3 6 2 < / T B C h a r t I D >  
         < C o n s o l i d a t e d C o m p a n y I D   x s i : n i l = " t r u e " / >  
         < T B D o c u m e n t I D > 3 3 2 3 0 3 4 5 9 8 7 0 0 1 0 6 3 6 0 < / T B D o c u m e n t I D >  
         < N u m e r i c V a l u e > 9 1 0 4 3 5 3 . 1 2 0 0 < / N u m e r i c V a l u e >  
         < V a l u e > 9 1 0 4 3 5 3 . 1 2 0 0 < / V a l u e >  
         < C h a r t T y p e > c t F S L i n e s < / C h a r t T y p e >  
         < R e f e r e n c e > 2 8 1 0 0 - A < / R e f e r e n c e >  
         < T B D o c N a m e > 2 0 1 8 . 1 2 . 3 1   \ugrR�Tv^  n e w < / 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 d 6 9 a c 3 a d - 8 5 d f - 4 b e 2 - 8 5 3 b - a c 8 1 5 7 e 2 7 b e 4 < / D A L i n k I D >  
         < L i n k T y p e > 0 < / L i n k T y p e >  
         < P a r a m e t e r s / >  
         < I n c l u d e A l l I t e m s > f a l s e < / I n c l u d e A l l I t e m s >  
         < A c t i v e > t r u e < / A c t i v e >  
         < P r o t e c t e d L i n k > f a l s e < / P r o t e c t e d L i n k >  
         < N a m e > 2 8 1 0 0 - A   2 0 1 8 . 1 2 . 3 1   \ugrR�Tv^  n e w   8 3 1 0 . 5   F i n a l < / N a m e >  
         < E n t i t y E n u m > 1 2 < / E n t i t y E n u m >  
         < I t e m O r d e r L i s t / >  
         < S e l e c t e d I t e m L i s t / >  
         < S e l e c t e d C o l u m n L i s t / >  
         < H a s V a l u e > t r u e < / H a s V a l u e >  
         < T B C h a r t I D > 3 3 2 3 0 3 4 5 9 8 7 0 0 1 0 6 3 6 2 < / T B C h a r t I D >  
         < C o n s o l i d a t e d C o m p a n y I D   x s i : n i l = " t r u e " / >  
         < T B D o c u m e n t I D > 3 3 2 3 0 3 4 5 9 8 7 0 0 1 0 6 3 6 0 < / T B D o c u m e n t I D >  
         < N u m e r i c V a l u e > 1 7 3 1 9 0 7 3 . 2 4 0 0 < / N u m e r i c V a l u e >  
         < V a l u e > 1 7 3 1 9 0 7 3 . 2 4 0 0 < / V a l u e >  
         < C h a r t T y p e > c t F S L i n e s < / C h a r t T y p e >  
         < R e f e r e n c e > 2 8 1 0 0 - A < / R e f e r e n c e >  
         < T B D o c N a m e > 2 0 1 8 . 1 2 . 3 1   \ugrR�Tv^  n e w < / 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 5 a 6 9 c c 1 5 - 0 d c 1 - 4 8 f 5 - a a 5 4 - a 8 4 d 9 6 0 2 3 0 f 7 < / D A L i n k I D >  
         < L i n k T y p e > 0 < / L i n k T y p e >  
         < P a r a m e t e r s / >  
         < I n c l u d e A l l I t e m s > f a l s e < / I n c l u d e A l l I t e m s >  
         < A c t i v e > t r u e < / A c t i v e >  
         < P r o t e c t e d L i n k > f a l s e < / P r o t e c t e d L i n k >  
         < N a m e > 2 8 1 0 0 - A   2 0 1 8 . 1 2 . 3 1   \ugrR�Tv^  n e w   8 3 1 0 . 8   F i n a l < / N a m e >  
         < E n t i t y E n u m > 1 2 < / E n t i t y E n u m >  
         < I t e m O r d e r L i s t / >  
         < S e l e c t e d I t e m L i s t / >  
         < S e l e c t e d C o l u m n L i s t / >  
         < H a s V a l u e > t r u e < / H a s V a l u e >  
         < T B C h a r t I D > 3 3 2 3 0 3 4 5 9 8 7 0 0 1 0 6 3 6 2 < / T B C h a r t I D >  
         < C o n s o l i d a t e d C o m p a n y I D   x s i : n i l = " t r u e " / >  
         < T B D o c u m e n t I D > 3 3 2 3 0 3 4 5 9 8 7 0 0 1 0 6 3 6 0 < / T B D o c u m e n t I D >  
         < N u m e r i c V a l u e > 0 . 0 0 0 0 < / N u m e r i c V a l u e >  
         < V a l u e > 0 . 0 0 0 0 < / V a l u e >  
         < C h a r t T y p e > c t F S L i n e s < / C h a r t T y p e >  
         < R e f e r e n c e > 2 8 1 0 0 - A < / R e f e r e n c e >  
         < T B D o c N a m e > 2 0 1 8 . 1 2 . 3 1   \ugrR�Tv^  n e w < / 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 0 d 4 8 1 b 1 d - b e 5 6 - 4 b 6 b - 8 f 1 8 - f 8 0 c 8 b 2 3 e 2 d 4 < / D A L i n k I D >  
         < L i n k T y p e > 0 < / L i n k T y p e >  
         < P a r a m e t e r s / >  
         < I n c l u d e A l l I t e m s > f a l s e < / I n c l u d e A l l I t e m s >  
         < A c t i v e > t r u e < / A c t i v e >  
         < P r o t e c t e d L i n k > f a l s e < / P r o t e c t e d L i n k >  
         < N a m e > 2 8 1 0 0 - A   2 0 1 8 . 1 2 . 3 1   \ugrR�Tv^  n e w   8 4 1 0 . 1   F i n a l < / N a m e >  
         < E n t i t y E n u m > 1 2 < / E n t i t y E n u m >  
         < I t e m O r d e r L i s t / >  
         < S e l e c t e d I t e m L i s t / >  
         < S e l e c t e d C o l u m n L i s t / >  
         < H a s V a l u e > t r u e < / H a s V a l u e >  
         < T B C h a r t I D > 3 3 2 3 0 3 4 5 9 8 7 0 0 1 0 6 3 6 2 < / T B C h a r t I D >  
         < C o n s o l i d a t e d C o m p a n y I D   x s i : n i l = " t r u e " / >  
         < T B D o c u m e n t I D > 3 3 2 3 0 3 4 5 9 8 7 0 0 1 0 6 3 6 0 < / T B D o c u m e n t I D >  
         < N u m e r i c V a l u e > - 3 2 1 3 7 3 4 . 6 2 0 0 < / N u m e r i c V a l u e >  
         < V a l u e > - 3 2 1 3 7 3 4 . 6 2 0 0 < / V a l u e >  
         < C h a r t T y p e > c t F S L i n e s < / C h a r t T y p e >  
         < R e f e r e n c e > 2 8 1 0 0 - A < / R e f e r e n c e >  
         < T B D o c N a m e > 2 0 1 8 . 1 2 . 3 1   \ugrR�Tv^  n e w < / 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 0 e 3 8 3 6 0 5 - 0 e 0 3 - 4 2 e e - 9 9 5 0 - 2 4 e 5 a f 9 d e 2 a 9 < / D A L i n k I D >  
         < L i n k T y p e > 0 < / L i n k T y p e >  
         < P a r a m e t e r s / >  
         < I n c l u d e A l l I t e m s > f a l s e < / I n c l u d e A l l I t e m s >  
         < A c t i v e > t r u e < / A c t i v e >  
         < P r o t e c t e d L i n k > f a l s e < / P r o t e c t e d L i n k >  
         < N a m e > 2 8 1 0 0 - A   2 0 1 8 . 1 2 . 3 1   \ugrR�Tv^  n e w   8 4 1 0 . 2   F i n a l < / N a m e >  
         < E n t i t y E n u m > 1 2 < / E n t i t y E n u m >  
         < I t e m O r d e r L i s t / >  
         < S e l e c t e d I t e m L i s t / >  
         < S e l e c t e d C o l u m n L i s t / >  
         < H a s V a l u e > t r u e < / H a s V a l u e >  
         < T B C h a r t I D > 3 3 2 3 0 3 4 5 9 8 7 0 0 1 0 6 3 6 2 < / T B C h a r t I D >  
         < C o n s o l i d a t e d C o m p a n y I D   x s i : n i l = " t r u e " / >  
         < T B D o c u m e n t I D > 3 3 2 3 0 3 4 5 9 8 7 0 0 1 0 6 3 6 0 < / T B D o c u m e n t I D >  
         < N u m e r i c V a l u e > 6 1 3 9 0 9 0 . 2 8 0 0 < / N u m e r i c V a l u e >  
         < V a l u e > 6 1 3 9 0 9 0 . 2 8 0 0 < / V a l u e >  
         < C h a r t T y p e > c t F S L i n e s < / C h a r t T y p e >  
         < R e f e r e n c e > 2 8 1 0 0 - A < / R e f e r e n c e >  
         < T B D o c N a m e > 2 0 1 8 . 1 2 . 3 1   \ugrR�Tv^  n e w < / 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 8 4 6 2 f 5 8 f - 5 c 9 a - 4 f c 7 - a c e f - 6 5 9 2 3 c 7 1 1 f 9 a < / D A L i n k I D >  
         < L i n k T y p e > 0 < / L i n k T y p e >  
         < P a r a m e t e r s / >  
         < I n c l u d e A l l I t e m s > f a l s e < / I n c l u d e A l l I t e m s >  
         < A c t i v e > t r u e < / A c t i v e >  
         < P r o t e c t e d L i n k > f a l s e < / P r o t e c t e d L i n k >  
         < N a m e > 2 8 1 0 0 - B   2 0 1 7 . 1 2 . 3 1   r��eR�Tv^  8 1 1 0   F i n a l < / N a m e >  
         < E n t i t y E n u m > 1 2 < / E n t i t y E n u m >  
         < I t e m O r d e r L i s t / >  
         < S e l e c t e d I t e m L i s t / >  
         < S e l e c t e d C o l u m n L i s t / >  
         < H a s V a l u e > t r u e < / H a s V a l u e >  
         < T B C h a r t I D > 3 3 2 3 0 3 4 5 9 8 7 0 0 2 7 5 4 9 0 < / T B C h a r t I D >  
         < C o n s o l i d a t e d C o m p a n y I D   x s i : n i l = " t r u e " / >  
         < T B D o c u m e n t I D > 3 3 2 3 0 3 4 5 9 8 7 0 0 2 7 5 4 8 8 < / T B D o c u m e n t I D >  
         < N u m e r i c V a l u e > - 2 6 5 5 0 1 0 4 9 3 . 0 1 0 0 < / N u m e r i c V a l u e >  
         < V a l u e > - 2 6 5 5 0 1 0 4 9 3 . 0 1 0 0 < / V a l u e >  
         < C h a r t T y p e > c t F S L i n e s < / C h a r t T y p e >  
         < R e f e r e n c e > 2 8 1 0 0 - B < / R e f e r e n c e >  
         < T B D o c N a m e > 2 0 1 7 . 1 2 . 3 1   r��eR�Tv^< / T B D o c N a m e >  
         < T B C h a r t N a m e > F S   L i n e s   "��R�bh�y��v< / T B C h a r t N a m e >  
         < C o l u m n N a m e > F i n a l B a l a n c e < / C o l u m n N a m e >  
         < U s e r F r i e n d l y C o l u m n N a m e > F i n a l < / U s e r F r i e n d l y C o l u m n N a m e >  
         < A c c o u n t N u m b e r > 8 1 1 0 < / A c c o u n t N u m b e r >  
         < R o u n d e d > f a l s e < / R o u n d e d >  
     < / T B L i n k >  
     < T B L i n k >  
         < V e r s i o n > 4 < / V e r s i o n >  
         < C o l u m n F i l t e r s / >  
         < D A L i n k I D > 4 4 a 0 4 3 2 2 - 0 c e 7 - 4 a 9 5 - b 9 e d - f 9 8 5 5 b f 5 1 4 c 7 < / D A L i n k I D >  
         < L i n k T y p e > 0 < / L i n k T y p e >  
         < P a r a m e t e r s / >  
         < I n c l u d e A l l I t e m s > f a l s e < / I n c l u d e A l l I t e m s >  
         < A c t i v e > t r u e < / A c t i v e >  
         < P r o t e c t e d L i n k > f a l s e < / P r o t e c t e d L i n k >  
         < N a m e > 2 8 1 0 0 - B   2 0 1 7 . 1 2 . 3 1   r��eR�Tv^  8 2 1 0 . 1   F i n a l < / N a m e >  
         < E n t i t y E n u m > 1 2 < / E n t i t y E n u m >  
         < I t e m O r d e r L i s t / >  
         < S e l e c t e d I t e m L i s t / >  
         < S e l e c t e d C o l u m n L i s t / >  
         < H a s V a l u e > t r u e < / H a s V a l u e >  
         < T B C h a r t I D > 3 3 2 3 0 3 4 5 9 8 7 0 0 2 7 5 4 9 0 < / T B C h a r t I D >  
         < C o n s o l i d a t e d C o m p a n y I D   x s i : n i l = " t r u e " / >  
         < T B D o c u m e n t I D > 3 3 2 3 0 3 4 5 9 8 7 0 0 2 7 5 4 8 8 < / T B D o c u m e n t I D >  
         < N u m e r i c V a l u e > 7 1 7 1 6 5 7 . 0 9 0 0 < / N u m e r i c V a l u e >  
         < V a l u e > 7 1 7 1 6 5 7 . 0 9 0 0 < / V a l u e >  
         < C h a r t T y p e > c t F S L i n e s < / C h a r t T y p e >  
         < R e f e r e n c e > 2 8 1 0 0 - B < / R e f e r e n c e >  
         < T B D o c N a m e > 2 0 1 7 . 1 2 . 3 1   r��eR�Tv^< / 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 f b 8 6 1 6 d 7 - 0 c 3 6 - 4 6 3 4 - 9 6 4 a - b 7 5 e 2 0 1 2 d f 8 3 < / D A L i n k I D >  
         < L i n k T y p e > 0 < / L i n k T y p e >  
         < P a r a m e t e r s / >  
         < I n c l u d e A l l I t e m s > f a l s e < / I n c l u d e A l l I t e m s >  
         < A c t i v e > t r u e < / A c t i v e >  
         < P r o t e c t e d L i n k > f a l s e < / P r o t e c t e d L i n k >  
         < N a m e > 2 8 1 0 0 - B   2 0 1 7 . 1 2 . 3 1   r��eR�Tv^  8 2 1 0   F i n a l < / N a m e >  
         < E n t i t y E n u m > 1 2 < / E n t i t y E n u m >  
         < I t e m O r d e r L i s t / >  
         < S e l e c t e d I t e m L i s t / >  
         < S e l e c t e d C o l u m n L i s t / >  
         < H a s V a l u e > t r u e < / H a s V a l u e >  
         < T B C h a r t I D > 3 3 2 3 0 3 4 5 9 8 7 0 0 2 7 5 4 9 0 < / T B C h a r t I D >  
         < C o n s o l i d a t e d C o m p a n y I D   x s i : n i l = " t r u e " / >  
         < T B D o c u m e n t I D > 3 3 2 3 0 3 4 5 9 8 7 0 0 2 7 5 4 8 8 < / T B D o c u m e n t I D >  
         < N u m e r i c V a l u e > 2 2 1 6 9 7 2 3 3 2 . 1 0 0 0 < / N u m e r i c V a l u e >  
         < V a l u e > 2 2 1 6 9 7 2 3 3 2 . 1 0 0 0 < / V a l u e >  
         < C h a r t T y p e > c t F S L i n e s < / C h a r t T y p e >  
         < R e f e r e n c e > 2 8 1 0 0 - B < / R e f e r e n c e >  
         < T B D o c N a m e > 2 0 1 7 . 1 2 . 3 1   r��eR�Tv^< / T B D o c N a m e >  
         < T B C h a r t N a m e > F S   L i n e s   "��R�bh�y��v< / T B C h a r t N a m e >  
         < C o l u m n N a m e > F i n a l B a l a n c e < / C o l u m n N a m e >  
         < U s e r F r i e n d l y C o l u m n N a m e > F i n a l < / U s e r F r i e n d l y C o l u m n N a m e >  
         < A c c o u n t N u m b e r > 8 2 1 0 < / A c c o u n t N u m b e r >  
         < R o u n d e d > f a l s e < / R o u n d e d >  
     < / T B L i n k >  
     < T B L i n k >  
         < V e r s i o n > 4 < / V e r s i o n >  
         < C o l u m n F i l t e r s / >  
         < D A L i n k I D > 3 3 4 3 f a 6 a - f 7 1 d - 4 9 f 9 - 8 4 1 2 - 0 e 5 0 8 7 6 6 d d f 2 < / D A L i n k I D >  
         < L i n k T y p e > 0 < / L i n k T y p e >  
         < P a r a m e t e r s / >  
         < I n c l u d e A l l I t e m s > f a l s e < / I n c l u d e A l l I t e m s >  
         < A c t i v e > t r u e < / A c t i v e >  
         < P r o t e c t e d L i n k > f a l s e < / P r o t e c t e d L i n k >  
         < N a m e > 2 8 1 0 0 - B   2 0 1 7 . 1 2 . 3 1   r��eR�Tv^  8 3 1 0 . 1   F i n a l < / N a m e >  
         < E n t i t y E n u m > 1 2 < / E n t i t y E n u m >  
         < I t e m O r d e r L i s t / >  
         < S e l e c t e d I t e m L i s t / >  
         < S e l e c t e d C o l u m n L i s t / >  
         < H a s V a l u e > t r u e < / H a s V a l u e >  
         < T B C h a r t I D > 3 3 2 3 0 3 4 5 9 8 7 0 0 2 7 5 4 9 0 < / T B C h a r t I D >  
         < C o n s o l i d a t e d C o m p a n y I D   x s i : n i l = " t r u e " / >  
         < T B D o c u m e n t I D > 3 3 2 3 0 3 4 5 9 8 7 0 0 2 7 5 4 8 8 < / T B D o c u m e n t I D >  
         < N u m e r i c V a l u e > 1 5 5 5 2 1 1 3 2 . 7 4 0 0 < / N u m e r i c V a l u e >  
         < V a l u e > 1 5 5 5 2 1 1 3 2 . 7 4 0 0 < / V a l u e >  
         < C h a r t T y p e > c t F S L i n e s < / C h a r t T y p e >  
         < R e f e r e n c e > 2 8 1 0 0 - B < / R e f e r e n c e >  
         < T B D o c N a m e > 2 0 1 7 . 1 2 . 3 1   r��eR�Tv^< / 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 2 1 c 5 5 8 5 2 - 3 f b 1 - 4 5 c a - 9 6 c d - d 0 c 5 7 4 e 4 2 7 5 3 < / D A L i n k I D >  
         < L i n k T y p e > 0 < / L i n k T y p e >  
         < P a r a m e t e r s / >  
         < I n c l u d e A l l I t e m s > f a l s e < / I n c l u d e A l l I t e m s >  
         < A c t i v e > t r u e < / A c t i v e >  
         < P r o t e c t e d L i n k > f a l s e < / P r o t e c t e d L i n k >  
         < N a m e > 2 8 1 0 0 - B   2 0 1 7 . 1 2 . 3 1   r��eR�Tv^  8 3 1 0 . 2   F i n a l < / N a m e >  
         < E n t i t y E n u m > 1 2 < / E n t i t y E n u m >  
         < I t e m O r d e r L i s t / >  
         < S e l e c t e d I t e m L i s t / >  
         < S e l e c t e d C o l u m n L i s t / >  
         < H a s V a l u e > t r u e < / H a s V a l u e >  
         < T B C h a r t I D > 3 3 2 3 0 3 4 5 9 8 7 0 0 2 7 5 4 9 0 < / T B C h a r t I D >  
         < C o n s o l i d a t e d C o m p a n y I D   x s i : n i l = " t r u e " / >  
         < T B D o c u m e n t I D > 3 3 2 3 0 3 4 5 9 8 7 0 0 2 7 5 4 8 8 < / T B D o c u m e n t I D >  
         < N u m e r i c V a l u e > 5 8 7 3 9 8 0 5 . 0 7 0 0 < / N u m e r i c V a l u e >  
         < V a l u e > 5 8 7 3 9 8 0 5 . 0 7 0 0 < / V a l u e >  
         < C h a r t T y p e > c t F S L i n e s < / C h a r t T y p e >  
         < R e f e r e n c e > 2 8 1 0 0 - B < / R e f e r e n c e >  
         < T B D o c N a m e > 2 0 1 7 . 1 2 . 3 1   r��eR�Tv^< / 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 7 5 1 a f e f e - 1 7 a d - 4 8 1 a - 8 6 d 8 - d 8 d b 2 f 7 e 8 9 5 2 < / D A L i n k I D >  
         < L i n k T y p e > 0 < / L i n k T y p e >  
         < P a r a m e t e r s / >  
         < I n c l u d e A l l I t e m s > f a l s e < / I n c l u d e A l l I t e m s >  
         < A c t i v e > t r u e < / A c t i v e >  
         < P r o t e c t e d L i n k > f a l s e < / P r o t e c t e d L i n k >  
         < N a m e > 2 8 1 0 0 - B   2 0 1 7 . 1 2 . 3 1   r��eR�Tv^  8 3 1 0 . 4   F i n a l < / N a m e >  
         < E n t i t y E n u m > 1 2 < / E n t i t y E n u m >  
         < I t e m O r d e r L i s t / >  
         < S e l e c t e d I t e m L i s t / >  
         < S e l e c t e d C o l u m n L i s t / >  
         < H a s V a l u e > t r u e < / H a s V a l u e >  
         < T B C h a r t I D > 3 3 2 3 0 3 4 5 9 8 7 0 0 2 7 5 4 9 0 < / T B C h a r t I D >  
         < C o n s o l i d a t e d C o m p a n y I D   x s i : n i l = " t r u e " / >  
         < T B D o c u m e n t I D > 3 3 2 3 0 3 4 5 9 8 7 0 0 2 7 5 4 8 8 < / T B D o c u m e n t I D >  
         < N u m e r i c V a l u e > 0 . 0 0 0 0 < / N u m e r i c V a l u e >  
         < V a l u e > 0 . 0 0 0 0 < / V a l u e >  
         < C h a r t T y p e > c t F S L i n e s < / C h a r t T y p e >  
         < R e f e r e n c e > 2 8 1 0 0 - B < / R e f e r e n c e >  
         < T B D o c N a m e > 2 0 1 7 . 1 2 . 3 1   r��eR�Tv^< / 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 1 a e b 1 9 b 3 - 6 a a 0 - 4 5 4 2 - 9 a 4 a - 6 8 7 0 d 7 3 7 7 0 8 1 < / D A L i n k I D >  
         < L i n k T y p e > 0 < / L i n k T y p e >  
         < P a r a m e t e r s / >  
         < I n c l u d e A l l I t e m s > f a l s e < / I n c l u d e A l l I t e m s >  
         < A c t i v e > t r u e < / A c t i v e >  
         < P r o t e c t e d L i n k > f a l s e < / P r o t e c t e d L i n k >  
         < N a m e > 2 8 1 0 0 - B   2 0 1 7 . 1 2 . 3 1   r��eR�Tv^  8 3 1 0 . 3   F i n a l < / N a m e >  
         < E n t i t y E n u m > 1 2 < / E n t i t y E n u m >  
         < I t e m O r d e r L i s t / >  
         < S e l e c t e d I t e m L i s t / >  
         < S e l e c t e d C o l u m n L i s t / >  
         < H a s V a l u e > t r u e < / H a s V a l u e >  
         < T B C h a r t I D > 3 3 2 3 0 3 4 5 9 8 7 0 0 2 7 5 4 9 0 < / T B C h a r t I D >  
         < C o n s o l i d a t e d C o m p a n y I D   x s i : n i l = " t r u e " / >  
         < T B D o c u m e n t I D > 3 3 2 3 0 3 4 5 9 8 7 0 0 2 7 5 4 8 8 < / T B D o c u m e n t I D >  
         < N u m e r i c V a l u e > 3 1 2 4 6 8 . 6 1 0 0 < / N u m e r i c V a l u e >  
         < V a l u e > 3 1 2 4 6 8 . 6 1 0 0 < / V a l u e >  
         < C h a r t T y p e > c t F S L i n e s < / C h a r t T y p e >  
         < R e f e r e n c e > 2 8 1 0 0 - B < / R e f e r e n c e >  
         < T B D o c N a m e > 2 0 1 7 . 1 2 . 3 1   r��eR�Tv^< / 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 8 7 2 b 2 1 2 1 - d 9 d 2 - 4 6 d 7 - b 1 4 c - e 8 6 a 2 6 3 e 1 f e 0 < / D A L i n k I D >  
         < L i n k T y p e > 0 < / L i n k T y p e >  
         < P a r a m e t e r s / >  
         < I n c l u d e A l l I t e m s > f a l s e < / I n c l u d e A l l I t e m s >  
         < A c t i v e > t r u e < / A c t i v e >  
         < P r o t e c t e d L i n k > f a l s e < / P r o t e c t e d L i n k >  
         < N a m e > 2 8 1 0 0 - B   2 0 1 7 . 1 2 . 3 1   r��eR�Tv^  8 3 3 2   F i n a l < / N a m e >  
         < E n t i t y E n u m > 1 2 < / E n t i t y E n u m >  
         < I t e m O r d e r L i s t / >  
         < S e l e c t e d I t e m L i s t / >  
         < S e l e c t e d C o l u m n L i s t / >  
         < H a s V a l u e > t r u e < / H a s V a l u e >  
         < T B C h a r t I D > 3 3 2 3 0 3 4 5 9 8 7 0 0 2 7 5 4 9 0 < / T B C h a r t I D >  
         < C o n s o l i d a t e d C o m p a n y I D   x s i : n i l = " t r u e " / >  
         < T B D o c u m e n t I D > 3 3 2 3 0 3 4 5 9 8 7 0 0 2 7 5 4 8 8 < / T B D o c u m e n t I D >  
         < N u m e r i c V a l u e > 0 . 0 0 0 0 < / N u m e r i c V a l u e >  
         < V a l u e > 0 . 0 0 0 0 < / V a l u e >  
         < C h a r t T y p e > c t F S L i n e s < / C h a r t T y p e >  
         < R e f e r e n c e > 2 8 1 0 0 - B < / R e f e r e n c e >  
         < T B D o c N a m e > 2 0 1 7 . 1 2 . 3 1   r��eR�Tv^< / T B D o c N a m e >  
         < T B C h a r t N a m e > F S   L i n e s   "��R�bh�y��v< / T B C h a r t N a m e >  
         < C o l u m n N a m e > F i n a l B a l a n c e < / C o l u m n N a m e >  
         < U s e r F r i e n d l y C o l u m n N a m e > F i n a l < / U s e r F r i e n d l y C o l u m n N a m e >  
         < A c c o u n t N u m b e r > 8 3 3 2 < / A c c o u n t N u m b e r >  
         < R o u n d e d > f a l s e < / R o u n d e d >  
     < / T B L i n k >  
     < T B L i n k >  
         < V e r s i o n > 4 < / V e r s i o n >  
         < C o l u m n F i l t e r s / >  
         < D A L i n k I D > 5 f e 7 3 4 a e - 9 d 8 0 - 4 6 f 4 - a 1 7 f - 8 2 1 7 d 9 9 1 5 2 d 9 < / D A L i n k I D >  
         < L i n k T y p e > 0 < / L i n k T y p e >  
         < P a r a m e t e r s / >  
         < I n c l u d e A l l I t e m s > f a l s e < / I n c l u d e A l l I t e m s >  
         < A c t i v e > t r u e < / A c t i v e >  
         < P r o t e c t e d L i n k > f a l s e < / P r o t e c t e d L i n k >  
         < N a m e > 2 8 1 0 0 - B   2 0 1 7 . 1 2 . 3 1   r��eR�Tv^  8 3 1 0 . 7   F i n a l < / N a m e >  
         < E n t i t y E n u m > 1 2 < / E n t i t y E n u m >  
         < I t e m O r d e r L i s t / >  
         < S e l e c t e d I t e m L i s t / >  
         < S e l e c t e d C o l u m n L i s t / >  
         < H a s V a l u e > t r u e < / H a s V a l u e >  
         < T B C h a r t I D > 3 3 2 3 0 3 4 5 9 8 7 0 0 2 7 5 4 9 0 < / T B C h a r t I D >  
         < C o n s o l i d a t e d C o m p a n y I D   x s i : n i l = " t r u e " / >  
         < T B D o c u m e n t I D > 3 3 2 3 0 3 4 5 9 8 7 0 0 2 7 5 4 8 8 < / T B D o c u m e n t I D >  
         < N u m e r i c V a l u e > 0 . 0 0 0 0 < / N u m e r i c V a l u e >  
         < V a l u e > 0 . 0 0 0 0 < / V a l u e >  
         < C h a r t T y p e > c t F S L i n e s < / C h a r t T y p e >  
         < R e f e r e n c e > 2 8 1 0 0 - B < / R e f e r e n c e >  
         < T B D o c N a m e > 2 0 1 7 . 1 2 . 3 1   r��eR�Tv^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 2 4 e e 1 d b 2 - d 0 3 c - 4 d b 8 - b 1 a c - c f a e 6 4 b 0 b f d 9 < / D A L i n k I D >  
         < L i n k T y p e > 0 < / L i n k T y p e >  
         < P a r a m e t e r s / >  
         < I n c l u d e A l l I t e m s > f a l s e < / I n c l u d e A l l I t e m s >  
         < A c t i v e > t r u e < / A c t i v e >  
         < P r o t e c t e d L i n k > f a l s e < / P r o t e c t e d L i n k >  
         < N a m e > 2 8 1 0 0 - B   2 0 1 7 . 1 2 . 3 1   r��eR�Tv^  8 3 1 0 . 6   F i n a l < / N a m e >  
         < E n t i t y E n u m > 1 2 < / E n t i t y E n u m >  
         < I t e m O r d e r L i s t / >  
         < S e l e c t e d I t e m L i s t / >  
         < S e l e c t e d C o l u m n L i s t / >  
         < H a s V a l u e > t r u e < / H a s V a l u e >  
         < T B C h a r t I D > 3 3 2 3 0 3 4 5 9 8 7 0 0 2 7 5 4 9 0 < / T B C h a r t I D >  
         < C o n s o l i d a t e d C o m p a n y I D   x s i : n i l = " t r u e " / >  
         < T B D o c u m e n t I D > 3 3 2 3 0 3 4 5 9 8 7 0 0 2 7 5 4 8 8 < / T B D o c u m e n t I D >  
         < N u m e r i c V a l u e > 0 . 0 0 0 0 < / N u m e r i c V a l u e >  
         < V a l u e > 0 . 0 0 0 0 < / V a l u e >  
         < C h a r t T y p e > c t F S L i n e s < / C h a r t T y p e >  
         < R e f e r e n c e > 2 8 1 0 0 - B < / R e f e r e n c e >  
         < T B D o c N a m e > 2 0 1 7 . 1 2 . 3 1   r��eR�Tv^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 f a 0 2 2 4 7 f - f 9 0 f - 4 1 c 5 - b d 0 d - 2 a 0 b b a f 1 a 0 8 6 < / D A L i n k I D >  
         < L i n k T y p e > 0 < / L i n k T y p e >  
         < P a r a m e t e r s / >  
         < I n c l u d e A l l I t e m s > f a l s e < / I n c l u d e A l l I t e m s >  
         < A c t i v e > t r u e < / A c t i v e >  
         < P r o t e c t e d L i n k > f a l s e < / P r o t e c t e d L i n k >  
         < N a m e > 2 8 1 0 0 - B   2 0 1 7 . 1 2 . 3 1   r��eR�Tv^  8 3 1 0 . 9   F i n a l < / N a m e >  
         < E n t i t y E n u m > 1 2 < / E n t i t y E n u m >  
         < I t e m O r d e r L i s t / >  
         < S e l e c t e d I t e m L i s t / >  
         < S e l e c t e d C o l u m n L i s t / >  
         < H a s V a l u e > t r u e < / H a s V a l u e >  
         < T B C h a r t I D > 3 3 2 3 0 3 4 5 9 8 7 0 0 2 7 5 4 9 0 < / T B C h a r t I D >  
         < C o n s o l i d a t e d C o m p a n y I D   x s i : n i l = " t r u e " / >  
         < T B D o c u m e n t I D > 3 3 2 3 0 3 4 5 9 8 7 0 0 2 7 5 4 8 8 < / T B D o c u m e n t I D >  
         < N u m e r i c V a l u e > - 3 0 4 4 0 7 0 . 9 9 0 0 < / N u m e r i c V a l u e >  
         < V a l u e > - 3 0 4 4 0 7 0 . 9 9 0 0 < / V a l u e >  
         < C h a r t T y p e > c t F S L i n e s < / C h a r t T y p e >  
         < R e f e r e n c e > 2 8 1 0 0 - B < / R e f e r e n c e >  
         < T B D o c N a m e > 2 0 1 7 . 1 2 . 3 1   r��eR�Tv^< / 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 b 6 2 2 0 e f d - 6 7 7 a - 4 0 a 2 - 9 9 d f - c 8 2 b 9 5 b a d 6 4 d < / D A L i n k I D >  
         < L i n k T y p e > 0 < / L i n k T y p e >  
         < P a r a m e t e r s / >  
         < I n c l u d e A l l I t e m s > f a l s e < / I n c l u d e A l l I t e m s >  
         < A c t i v e > t r u e < / A c t i v e >  
         < P r o t e c t e d L i n k > f a l s e < / P r o t e c t e d L i n k >  
         < N a m e > 2 8 1 0 0 - B   2 0 1 7 . 1 2 . 3 1   r��eR�Tv^  8 3 1 0 . 5   F i n a l < / N a m e >  
         < E n t i t y E n u m > 1 2 < / E n t i t y E n u m >  
         < I t e m O r d e r L i s t / >  
         < S e l e c t e d I t e m L i s t / >  
         < S e l e c t e d C o l u m n L i s t / >  
         < H a s V a l u e > t r u e < / H a s V a l u e >  
         < T B C h a r t I D > 3 3 2 3 0 3 4 5 9 8 7 0 0 2 7 5 4 9 0 < / T B C h a r t I D >  
         < C o n s o l i d a t e d C o m p a n y I D   x s i : n i l = " t r u e " / >  
         < T B D o c u m e n t I D > 3 3 2 3 0 3 4 5 9 8 7 0 0 2 7 5 4 8 8 < / T B D o c u m e n t I D >  
         < N u m e r i c V a l u e > 3 0 1 2 2 0 0 . 5 9 0 0 < / N u m e r i c V a l u e >  
         < V a l u e > 3 0 1 2 2 0 0 . 5 9 0 0 < / V a l u e >  
         < C h a r t T y p e > c t F S L i n e s < / C h a r t T y p e >  
         < R e f e r e n c e > 2 8 1 0 0 - B < / R e f e r e n c e >  
         < T B D o c N a m e > 2 0 1 7 . 1 2 . 3 1   r��eR�Tv^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 d 9 8 9 3 a 6 3 - 8 3 a b - 4 e 9 8 - 8 3 4 7 - 5 d 5 9 7 f d 5 6 c e a < / D A L i n k I D >  
         < L i n k T y p e > 0 < / L i n k T y p e >  
         < P a r a m e t e r s / >  
         < I n c l u d e A l l I t e m s > f a l s e < / I n c l u d e A l l I t e m s >  
         < A c t i v e > t r u e < / A c t i v e >  
         < P r o t e c t e d L i n k > f a l s e < / P r o t e c t e d L i n k >  
         < N a m e > 2 8 1 0 0 - B   2 0 1 7 . 1 2 . 3 1   r��eR�Tv^  8 3 1 0 . 8   F i n a l < / N a m e >  
         < E n t i t y E n u m > 1 2 < / E n t i t y E n u m >  
         < I t e m O r d e r L i s t / >  
         < S e l e c t e d I t e m L i s t / >  
         < S e l e c t e d C o l u m n L i s t / >  
         < H a s V a l u e > t r u e < / H a s V a l u e >  
         < T B C h a r t I D > 3 3 2 3 0 3 4 5 9 8 7 0 0 2 7 5 4 9 0 < / T B C h a r t I D >  
         < C o n s o l i d a t e d C o m p a n y I D   x s i : n i l = " t r u e " / >  
         < T B D o c u m e n t I D > 3 3 2 3 0 3 4 5 9 8 7 0 0 2 7 5 4 8 8 < / T B D o c u m e n t I D >  
         < N u m e r i c V a l u e > 0 . 0 0 0 0 < / N u m e r i c V a l u e >  
         < V a l u e > 0 . 0 0 0 0 < / V a l u e >  
         < C h a r t T y p e > c t F S L i n e s < / C h a r t T y p e >  
         < R e f e r e n c e > 2 8 1 0 0 - B < / R e f e r e n c e >  
         < T B D o c N a m e > 2 0 1 7 . 1 2 . 3 1   r��eR�Tv^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 a 9 c 7 0 c 4 d - 1 5 6 4 - 4 1 5 2 - 8 7 c c - 1 f 8 4 d 7 7 d 9 6 7 a < / D A L i n k I D >  
         < L i n k T y p e > 0 < / L i n k T y p e >  
         < P a r a m e t e r s / >  
         < I n c l u d e A l l I t e m s > f a l s e < / I n c l u d e A l l I t e m s >  
         < A c t i v e > t r u e < / A c t i v e >  
         < P r o t e c t e d L i n k > f a l s e < / P r o t e c t e d L i n k >  
         < N a m e > 2 8 1 0 0 - B   2 0 1 7 . 1 2 . 3 1   r��eR�Tv^  8 4 1 0 . 1   F i n a l < / N a m e >  
         < E n t i t y E n u m > 1 2 < / E n t i t y E n u m >  
         < I t e m O r d e r L i s t / >  
         < S e l e c t e d I t e m L i s t / >  
         < S e l e c t e d C o l u m n L i s t / >  
         < H a s V a l u e > t r u e < / H a s V a l u e >  
         < T B C h a r t I D > 3 3 2 3 0 3 4 5 9 8 7 0 0 2 7 5 4 9 0 < / T B C h a r t I D >  
         < C o n s o l i d a t e d C o m p a n y I D   x s i : n i l = " t r u e " / >  
         < T B D o c u m e n t I D > 3 3 2 3 0 3 4 5 9 8 7 0 0 2 7 5 4 8 8 < / T B D o c u m e n t I D >  
         < N u m e r i c V a l u e > - 4 4 0 0 8 2 0 . 1 9 0 0 < / N u m e r i c V a l u e >  
         < V a l u e > - 4 4 0 0 8 2 0 . 1 9 0 0 < / V a l u e >  
         < C h a r t T y p e > c t F S L i n e s < / C h a r t T y p e >  
         < R e f e r e n c e > 2 8 1 0 0 - B < / R e f e r e n c e >  
         < T B D o c N a m e > 2 0 1 7 . 1 2 . 3 1   r��eR�Tv^< / 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 7 2 0 9 2 3 d 1 - f 4 e c - 4 c 1 d - a 0 4 b - 7 0 7 7 e f d a 3 2 a 5 < / D A L i n k I D >  
         < L i n k T y p e > 0 < / L i n k T y p e >  
         < P a r a m e t e r s / >  
         < I n c l u d e A l l I t e m s > f a l s e < / I n c l u d e A l l I t e m s >  
         < A c t i v e > t r u e < / A c t i v e >  
         < P r o t e c t e d L i n k > f a l s e < / P r o t e c t e d L i n k >  
         < N a m e > 2 8 1 0 0 - B   2 0 1 7 . 1 2 . 3 1   r��eR�Tv^  8 4 1 0 . 2   F i n a l < / N a m e >  
         < E n t i t y E n u m > 1 2 < / E n t i t y E n u m >  
         < I t e m O r d e r L i s t / >  
         < S e l e c t e d I t e m L i s t / >  
         < S e l e c t e d C o l u m n L i s t / >  
         < H a s V a l u e > t r u e < / H a s V a l u e >  
         < T B C h a r t I D > 3 3 2 3 0 3 4 5 9 8 7 0 0 2 7 5 4 9 0 < / T B C h a r t I D >  
         < C o n s o l i d a t e d C o m p a n y I D   x s i : n i l = " t r u e " / >  
         < T B D o c u m e n t I D > 3 3 2 3 0 3 4 5 9 8 7 0 0 2 7 5 4 8 8 < / T B D o c u m e n t I D >  
         < N u m e r i c V a l u e > 2 7 8 3 8 0 4 . 1 6 0 0 < / N u m e r i c V a l u e >  
         < V a l u e > 2 7 8 3 8 0 4 . 1 6 0 0 < / V a l u e >  
         < C h a r t T y p e > c t F S L i n e s < / C h a r t T y p e >  
         < R e f e r e n c e > 2 8 1 0 0 - B < / R e f e r e n c e >  
         < T B D o c N a m e > 2 0 1 7 . 1 2 . 3 1   r��eR�Tv^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 c 6 4 2 9 d 4 c - 8 7 d 7 - 4 5 a c - a 8 6 4 - c c f c 5 d 6 f 4 c 1 9 < / D A L i n k I D >  
         < L i n k T y p e > 0 < / L i n k T y p e >  
         < P a r a m e t e r s / >  
         < I n c l u d e A l l I t e m s > f a l s e < / I n c l u d e A l l I t e m s >  
         < A c t i v e > t r u e < / A c t i v e >  
         < P r o t e c t e d L i n k > f a l s e < / P r o t e c t e d L i n k >  
         < N a m e > 2 8 1 0 0 - C 1 - 2 0 1 7 . 1 2 . 3 1   I�NR�-   �Q���S
O�y�~&��QN�SU\	gP�lQ�S  8 1 1 0   2 0 1 7 . 1 2 . 3 1 < / N a m e >  
         < E n t i t y E n u m > 9 < / E n t i t y E n u m >  
         < I t e m O r d e r L i s t / >  
         < S e l e c t e d I t e m L i s t / >  
         < S e l e c t e d C o l u m n L i s t / >  
         < H a s V a l u e > t r u e < / H a s V a l u e >  
         < T B C h a r t I D > 3 3 2 3 0 3 4 5 9 8 7 0 0 2 8 0 2 3 6 < / T B C h a r t I D >  
         < C o n s o l i d a t e d C o m p a n y I D   x s i : n i l = " t r u e " / >  
         < T B D o c u m e n t I D > 3 3 2 3 0 3 4 5 9 8 7 0 0 2 8 0 2 3 3 < / T B D o c u m e n t I D >  
         < N u m e r i c V a l u e > - 5 9 2 1 6 7 4 2 . 0 7 0 0 < / N u m e r i c V a l u e >  
         < V a l u e > - 5 9 2 1 6 7 4 2 . 0 7 0 0 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 8 1 1 0 < / A c c o u n t N u m b e r >  
         < R o u n d e d > f a l s e < / R o u n d e d >  
     < / T B L i n k >  
     < T B L i n k >  
         < V e r s i o n > 4 < / V e r s i o n >  
         < C o l u m n F i l t e r s / >  
         < D A L i n k I D > 6 8 a 5 2 7 1 b - c 0 d b - 4 b f a - a c e f - 5 d d 2 3 0 4 e 6 a 1 2 < / D A L i n k I D >  
         < L i n k T y p e > 0 < / L i n k T y p e >  
         < P a r a m e t e r s / >  
         < I n c l u d e A l l I t e m s > f a l s e < / I n c l u d e A l l I t e m s >  
         < A c t i v e > t r u e < / A c t i v e >  
         < P r o t e c t e d L i n k > f a l s e < / P r o t e c t e d L i n k >  
         < N a m e > 2 8 1 0 0 - C 1 - 2 0 1 7 . 1 2 . 3 1   I�NR�-   �Q���S
O�y�~&��QN�SU\	gP�lQ�S  8 2 1 0 . 1   2 0 1 7 . 1 2 . 3 1 < / N a m e >  
         < E n t i t y E n u m > 9 < / E n t i t y E n u m >  
         < I t e m O r d e r L i s t / >  
         < S e l e c t e d I t e m L i s t / >  
         < S e l e c t e d C o l u m n L i s t / >  
         < H a s V a l u e > t r u e < / H a s V a l u e >  
         < T B C h a r t I D > 3 3 2 3 0 3 4 5 9 8 7 0 0 2 8 0 2 3 6 < / T B C h a r t I D >  
         < C o n s o l i d a t e d C o m p a n y I D   x s i : n i l = " t r u e " / >  
         < T B D o c u m e n t I D > 3 3 2 3 0 3 4 5 9 8 7 0 0 2 8 0 2 3 3 < / T B D o c u m e n t I D >  
         < N u m e r i c V a l u e > 3 7 3 4 7 . 2 0 0 0 < / N u m e r i c V a l u e >  
         < V a l u e > 3 7 3 4 7 . 2 0 0 0 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 8 2 1 0 . 1 < / A c c o u n t N u m b e r >  
         < R o u n d e d > f a l s e < / R o u n d e d >  
     < / T B L i n k >  
     < T B L i n k >  
         < V e r s i o n > 4 < / V e r s i o n >  
         < C o l u m n F i l t e r s / >  
         < D A L i n k I D > e 1 b 7 5 7 0 1 - 1 3 3 4 - 4 b c 1 - b 6 d b - 0 e e 6 b 1 a 4 9 e 8 9 < / D A L i n k I D >  
         < L i n k T y p e > 0 < / L i n k T y p e >  
         < P a r a m e t e r s / >  
         < I n c l u d e A l l I t e m s > f a l s e < / I n c l u d e A l l I t e m s >  
         < A c t i v e > t r u e < / A c t i v e >  
         < P r o t e c t e d L i n k > f a l s e < / P r o t e c t e d L i n k >  
         < N a m e > 2 8 1 0 0 - C 1 - 2 0 1 7 . 1 2 . 3 1   I�NR�-   �Q���S
O�y�~&��QN�SU\	gP�lQ�S  8 3 1 0 . 1   2 0 1 7 . 1 2 . 3 1 < / N a m e >  
         < E n t i t y E n u m > 9 < / E n t i t y E n u m >  
         < I t e m O r d e r L i s t / >  
         < S e l e c t e d I t e m L i s t / >  
         < S e l e c t e d C o l u m n L i s t / >  
         < H a s V a l u e > t r u e < / H a s V a l u e >  
         < T B C h a r t I D > 3 3 2 3 0 3 4 5 9 8 7 0 0 2 8 0 2 3 6 < / T B C h a r t I D >  
         < C o n s o l i d a t e d C o m p a n y I D   x s i : n i l = " t r u e " / >  
         < T B D o c u m e n t I D > 3 3 2 3 0 3 4 5 9 8 7 0 0 2 8 0 2 3 3 < / T B D o c u m e n t I D >  
         < N u m e r i c V a l u e > 5 8 5 9 4 0 4 . 2 8 0 0 < / N u m e r i c V a l u e >  
         < V a l u e > 5 8 5 9 4 0 4 . 2 8 0 0 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 8 3 1 0 . 1 < / A c c o u n t N u m b e r >  
         < R o u n d e d > f a l s e < / R o u n d e d >  
     < / T B L i n k >  
     < T B L i n k >  
         < V e r s i o n > 4 < / V e r s i o n >  
         < C o l u m n F i l t e r s / >  
         < D A L i n k I D > 6 3 d 5 a c a 3 - 2 f d c - 4 a c 1 - a 5 f 8 - 0 6 8 e 7 e 1 3 9 2 6 3 < / D A L i n k I D >  
         < L i n k T y p e > 0 < / L i n k T y p e >  
         < P a r a m e t e r s / >  
         < I n c l u d e A l l I t e m s > f a l s e < / I n c l u d e A l l I t e m s >  
         < A c t i v e > t r u e < / A c t i v e >  
         < P r o t e c t e d L i n k > f a l s e < / P r o t e c t e d L i n k >  
         < N a m e > 2 8 1 0 0 - C 1 - 2 0 1 7 . 1 2 . 3 1   I�NR�-   �Q���S
O�y�~&��QN�SU\	gP�lQ�S  8 3 1 0 . 2   2 0 1 7 . 1 2 . 3 1 < / N a m e >  
         < E n t i t y E n u m > 9 < / E n t i t y E n u m >  
         < I t e m O r d e r L i s t / >  
         < S e l e c t e d I t e m L i s t / >  
         < S e l e c t e d C o l u m n L i s t / >  
         < H a s V a l u e > t r u e < / H a s V a l u e >  
         < T B C h a r t I D > 3 3 2 3 0 3 4 5 9 8 7 0 0 2 8 0 2 3 6 < / T B C h a r t I D >  
         < C o n s o l i d a t e d C o m p a n y I D   x s i : n i l = " t r u e " / >  
         < T B D o c u m e n t I D > 3 3 2 3 0 3 4 5 9 8 7 0 0 2 8 0 2 3 3 < / T B D o c u m e n t I D >  
         < N u m e r i c V a l u e > 4 3 6 6 1 3 6 . 9 1 0 0 < / N u m e r i c V a l u e >  
         < V a l u e > 4 3 6 6 1 3 6 . 9 1 0 0 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 8 3 1 0 . 2 < / A c c o u n t N u m b e r >  
         < R o u n d e d > f a l s e < / R o u n d e d >  
     < / T B L i n k >  
     < T B L i n k >  
         < V e r s i o n > 4 < / V e r s i o n >  
         < C o l u m n F i l t e r s / >  
         < D A L i n k I D > e 6 a e a c 0 5 - 2 a b e - 4 7 a 7 - a f 0 7 - 1 f d 0 d 5 6 7 3 0 c 7 < / D A L i n k I D >  
         < L i n k T y p e > 0 < / L i n k T y p e >  
         < P a r a m e t e r s / >  
         < I n c l u d e A l l I t e m s > f a l s e < / I n c l u d e A l l I t e m s >  
         < A c t i v e > t r u e < / A c t i v e >  
         < P r o t e c t e d L i n k > f a l s e < / P r o t e c t e d L i n k >  
         < N a m e > 2 8 1 0 0 - C 1 - 2 0 1 7 . 1 2 . 3 1   I�NR�-   �Q���S
O�y�~&��QN�SU\	gP�lQ�S  8 3 1 0 . 4 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 8 3 1 0 . 4 < / A c c o u n t N u m b e r >  
         < R o u n d e d > f a l s e < / R o u n d e d >  
     < / T B L i n k >  
     < T B L i n k >  
         < V e r s i o n > 4 < / V e r s i o n >  
         < C o l u m n F i l t e r s / >  
         < D A L i n k I D > c 3 1 f e e f 3 - 0 a 0 e - 4 a 1 f - a f 6 1 - 4 c b 5 e e a a c f f 3 < / D A L i n k I D >  
         < L i n k T y p e > 0 < / L i n k T y p e >  
         < P a r a m e t e r s / >  
         < I n c l u d e A l l I t e m s > f a l s e < / I n c l u d e A l l I t e m s >  
         < A c t i v e > t r u e < / A c t i v e >  
         < P r o t e c t e d L i n k > f a l s e < / P r o t e c t e d L i n k >  
         < N a m e > 2 8 1 0 0 - C 1 - 2 0 1 7 . 1 2 . 3 1   I�NR�-   �Q���S
O�y�~&��QN�SU\	gP�lQ�S  8 3 1 0 . 3   2 0 1 7 . 1 2 . 3 1 < / N a m e >  
         < E n t i t y E n u m > 9 < / E n t i t y E n u m >  
         < I t e m O r d e r L i s t / >  
         < S e l e c t e d I t e m L i s t / >  
         < S e l e c t e d C o l u m n L i s t / >  
         < H a s V a l u e > t r u e < / H a s V a l u e >  
         < T B C h a r t I D > 3 3 2 3 0 3 4 5 9 8 7 0 0 2 8 0 2 3 6 < / T B C h a r t I D >  
         < C o n s o l i d a t e d C o m p a n y I D   x s i : n i l = " t r u e " / >  
         < T B D o c u m e n t I D > 3 3 2 3 0 3 4 5 9 8 7 0 0 2 8 0 2 3 3 < / T B D o c u m e n t I D >  
         < N u m e r i c V a l u e > - 1 4 1 7 5 . 9 2 0 0 < / N u m e r i c V a l u e >  
         < V a l u e > - 1 4 1 7 5 . 9 2 0 0 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 8 3 1 0 . 3 < / A c c o u n t N u m b e r >  
         < R o u n d e d > f a l s e < / R o u n d e d >  
     < / T B L i n k >  
     < T B L i n k >  
         < V e r s i o n > 4 < / V e r s i o n >  
         < C o l u m n F i l t e r s / >  
         < D A L i n k I D > 7 6 7 7 a a 7 7 - 4 3 f d - 4 8 9 9 - b a 9 0 - c 0 d 5 6 2 d d 1 c 2 4 < / D A L i n k I D >  
         < L i n k T y p e > 0 < / L i n k T y p e >  
         < P a r a m e t e r s / >  
         < I n c l u d e A l l I t e m s > f a l s e < / I n c l u d e A l l I t e m s >  
         < A c t i v e > t r u e < / A c t i v e >  
         < P r o t e c t e d L i n k > f a l s e < / P r o t e c t e d L i n k >  
         < N a m e > 2 8 1 0 0 - C 1 - 2 0 1 7 . 1 2 . 3 1   I�NR�-   �Q���S
O�y�~&��QN�SU\	gP�lQ�S  8 3 3 2 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 8 3 3 2 < / A c c o u n t N u m b e r >  
         < R o u n d e d > f a l s e < / R o u n d e d >  
     < / T B L i n k >  
     < T B L i n k >  
         < V e r s i o n > 4 < / V e r s i o n >  
         < C o l u m n F i l t e r s / >  
         < D A L i n k I D > 9 3 f a 6 8 4 d - f d 8 9 - 4 c 1 5 - a a a 4 - 4 0 2 e 0 3 5 4 a e b b < / D A L i n k I D >  
         < L i n k T y p e > 0 < / L i n k T y p e >  
         < P a r a m e t e r s / >  
         < I n c l u d e A l l I t e m s > f a l s e < / I n c l u d e A l l I t e m s >  
         < A c t i v e > t r u e < / A c t i v e >  
         < P r o t e c t e d L i n k > f a l s e < / P r o t e c t e d L i n k >  
         < N a m e > 2 8 1 0 0 - C 1 - 2 0 1 7 . 1 2 . 3 1   I�NR�-   �Q���S
O�y�~&��QN�SU\	gP�lQ�S  8 3 1 0 . 7 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 8 3 1 0 . 7 < / A c c o u n t N u m b e r >  
         < R o u n d e d > f a l s e < / R o u n d e d >  
     < / T B L i n k >  
     < T B L i n k >  
         < V e r s i o n > 4 < / V e r s i o n >  
         < C o l u m n F i l t e r s / >  
         < D A L i n k I D > 1 6 3 9 1 b 1 d - 0 1 f c - 4 d 9 8 - 8 b 4 5 - f d 6 7 1 9 0 4 f e 5 e < / D A L i n k I D >  
         < L i n k T y p e > 0 < / L i n k T y p e >  
         < P a r a m e t e r s / >  
         < I n c l u d e A l l I t e m s > f a l s e < / I n c l u d e A l l I t e m s >  
         < A c t i v e > t r u e < / A c t i v e >  
         < P r o t e c t e d L i n k > f a l s e < / P r o t e c t e d L i n k >  
         < N a m e > 2 8 1 0 0 - C 1 - 2 0 1 7 . 1 2 . 3 1   I�NR�-   �Q���S
O�y�~&��QN�SU\	gP�lQ�S  8 2 1 0   2 0 1 7 . 1 2 . 3 1 < / N a m e >  
         < E n t i t y E n u m > 9 < / E n t i t y E n u m >  
         < I t e m O r d e r L i s t / >  
         < S e l e c t e d I t e m L i s t / >  
         < S e l e c t e d C o l u m n L i s t / >  
         < H a s V a l u e > t r u e < / H a s V a l u e >  
         < T B C h a r t I D > 3 3 2 3 0 3 4 5 9 8 7 0 0 2 8 0 2 3 6 < / T B C h a r t I D >  
         < C o n s o l i d a t e d C o m p a n y I D   x s i : n i l = " t r u e " / >  
         < T B D o c u m e n t I D > 3 3 2 3 0 3 4 5 9 8 7 0 0 2 8 0 2 3 3 < / T B D o c u m e n t I D >  
         < N u m e r i c V a l u e > 3 7 6 7 1 7 3 2 . 3 0 0 0 < / N u m e r i c V a l u e >  
         < V a l u e > 3 7 6 7 1 7 3 2 . 3 0 0 0 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 8 2 1 0 < / A c c o u n t N u m b e r >  
         < R o u n d e d > f a l s e < / R o u n d e d >  
     < / T B L i n k >  
     < T B L i n k >  
         < V e r s i o n > 4 < / V e r s i o n >  
         < C o l u m n F i l t e r s / >  
         < D A L i n k I D > d 4 f 7 7 0 f 1 - 2 7 c 7 - 4 c 1 4 - 9 8 a 3 - 2 4 4 c 8 b c 6 f a 9 7 < / D A L i n k I D >  
         < L i n k T y p e > 0 < / L i n k T y p e >  
         < P a r a m e t e r s / >  
         < I n c l u d e A l l I t e m s > f a l s e < / I n c l u d e A l l I t e m s >  
         < A c t i v e > t r u e < / A c t i v e >  
         < P r o t e c t e d L i n k > f a l s e < / P r o t e c t e d L i n k >  
         < N a m e > 2 8 1 0 0 - C 1 - 2 0 1 7 . 1 2 . 3 1   I�NR�-   �Q���S
O�y�~&��QN�SU\	gP�lQ�S  8 3 1 0 . 6 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 8 3 1 0 . 6 < / A c c o u n t N u m b e r >  
         < R o u n d e d > f a l s e < / R o u n d e d >  
     < / T B L i n k >  
     < T B L i n k >  
         < V e r s i o n > 4 < / V e r s i o n >  
         < C o l u m n F i l t e r s / >  
         < D A L i n k I D > 0 4 8 c 6 d 7 7 - 1 7 b 1 - 4 a b 6 - 9 4 e e - 5 5 0 2 c 0 5 d 0 2 c 7 < / D A L i n k I D >  
         < L i n k T y p e > 0 < / L i n k T y p e >  
         < P a r a m e t e r s / >  
         < I n c l u d e A l l I t e m s > f a l s e < / I n c l u d e A l l I t e m s >  
         < A c t i v e > t r u e < / A c t i v e >  
         < P r o t e c t e d L i n k > f a l s e < / P r o t e c t e d L i n k >  
         < N a m e > 2 8 1 0 0 - C 1 - 2 0 1 7 . 1 2 . 3 1   I�NR�-   �Q���S
O�y�~&��QN�SU\	gP�lQ�S  8 3 1 0 . 9   2 0 1 7 . 1 2 . 3 1 < / N a m e >  
         < E n t i t y E n u m > 9 < / E n t i t y E n u m >  
         < I t e m O r d e r L i s t / >  
         < S e l e c t e d I t e m L i s t / >  
         < S e l e c t e d C o l u m n L i s t / >  
         < H a s V a l u e > t r u e < / H a s V a l u e >  
         < T B C h a r t I D > 3 3 2 3 0 3 4 5 9 8 7 0 0 2 8 0 2 3 6 < / T B C h a r t I D >  
         < C o n s o l i d a t e d C o m p a n y I D   x s i : n i l = " t r u e " / >  
         < T B D o c u m e n t I D > 3 3 2 3 0 3 4 5 9 8 7 0 0 2 8 0 2 3 3 < / T B D o c u m e n t I D >  
         < N u m e r i c V a l u e > - 2 3 6 7 6 2 1 . 9 6 0 0 < / N u m e r i c V a l u e >  
         < V a l u e > - 2 3 6 7 6 2 1 . 9 6 0 0 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 8 3 1 0 . 9 < / A c c o u n t N u m b e r >  
         < R o u n d e d > f a l s e < / R o u n d e d >  
     < / T B L i n k >  
     < T B L i n k >  
         < V e r s i o n > 4 < / V e r s i o n >  
         < C o l u m n F i l t e r s / >  
         < D A L i n k I D > b 2 8 9 4 d b 0 - 9 4 5 b - 4 b 4 b - 9 3 e 2 - 7 9 6 2 b e f e a 3 c 3 < / D A L i n k I D >  
         < L i n k T y p e > 0 < / L i n k T y p e >  
         < P a r a m e t e r s / >  
         < I n c l u d e A l l I t e m s > f a l s e < / I n c l u d e A l l I t e m s >  
         < A c t i v e > t r u e < / A c t i v e >  
         < P r o t e c t e d L i n k > f a l s e < / P r o t e c t e d L i n k >  
         < N a m e > 2 8 1 0 0 - C 1 - 2 0 1 7 . 1 2 . 3 1   I�NR�-   �Q���S
O�y�~&��QN�SU\	gP�lQ�S  8 3 1 0 . 5   2 0 1 7 . 1 2 . 3 1 < / N a m e >  
         < E n t i t y E n u m > 9 < / E n t i t y E n u m >  
         < I t e m O r d e r L i s t / >  
         < S e l e c t e d I t e m L i s t / >  
         < S e l e c t e d C o l u m n L i s t / >  
         < H a s V a l u e > t r u e < / H a s V a l u e >  
         < T B C h a r t I D > 3 3 2 3 0 3 4 5 9 8 7 0 0 2 8 0 2 3 6 < / T B C h a r t I D >  
         < C o n s o l i d a t e d C o m p a n y I D   x s i : n i l = " t r u e " / >  
         < T B D o c u m e n t I D > 3 3 2 3 0 3 4 5 9 8 7 0 0 2 8 0 2 3 3 < / T B D o c u m e n t I D >  
         < N u m e r i c V a l u e > 2 3 6 7 6 2 1 . 9 6 0 0 < / N u m e r i c V a l u e >  
         < V a l u e > 2 3 6 7 6 2 1 . 9 6 0 0 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 8 3 1 0 . 5 < / A c c o u n t N u m b e r >  
         < R o u n d e d > f a l s e < / R o u n d e d >  
     < / T B L i n k >  
     < T B L i n k >  
         < V e r s i o n > 4 < / V e r s i o n >  
         < C o l u m n F i l t e r s / >  
         < D A L i n k I D > 9 6 1 c 2 e b 3 - 8 2 f b - 4 3 1 8 - 9 1 3 3 - 2 e b e d b 7 4 9 2 c 6 < / D A L i n k I D >  
         < L i n k T y p e > 0 < / L i n k T y p e >  
         < P a r a m e t e r s / >  
         < I n c l u d e A l l I t e m s > f a l s e < / I n c l u d e A l l I t e m s >  
         < A c t i v e > t r u e < / A c t i v e >  
         < P r o t e c t e d L i n k > f a l s e < / P r o t e c t e d L i n k >  
         < N a m e > 2 8 1 0 0 - C 1 - 2 0 1 7 . 1 2 . 3 1   I�NR�-   �Q���S
O�y�~&��QN�SU\	gP�lQ�S  8 3 1 0 . 8 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 8 3 1 0 . 8 < / A c c o u n t N u m b e r >  
         < R o u n d e d > f a l s e < / R o u n d e d >  
     < / T B L i n k >  
     < T B L i n k >  
         < V e r s i o n > 4 < / V e r s i o n >  
         < C o l u m n F i l t e r s / >  
         < D A L i n k I D > 0 7 8 c 5 1 8 a - 2 7 0 c - 4 5 c 7 - 8 6 7 9 - 0 2 5 b d 3 0 0 f 8 2 9 < / D A L i n k I D >  
         < L i n k T y p e > 0 < / L i n k T y p e >  
         < P a r a m e t e r s / >  
         < I n c l u d e A l l I t e m s > f a l s e < / I n c l u d e A l l I t e m s >  
         < A c t i v e > t r u e < / A c t i v e >  
         < P r o t e c t e d L i n k > f a l s e < / P r o t e c t e d L i n k >  
         < N a m e > 2 8 1 0 0 - C 1 - 2 0 1 7 . 1 2 . 3 1   I�NR�-   �Q���S
O�y�~&��QN�SU\	gP�lQ�S  8 4 1 0 . 1   2 0 1 7 . 1 2 . 3 1 < / N a m e >  
         < E n t i t y E n u m > 9 < / E n t i t y E n u m >  
         < I t e m O r d e r L i s t / >  
         < S e l e c t e d I t e m L i s t / >  
         < S e l e c t e d C o l u m n L i s t / >  
         < H a s V a l u e > t r u e < / H a s V a l u e >  
         < T B C h a r t I D > 3 3 2 3 0 3 4 5 9 8 7 0 0 2 8 0 2 3 6 < / T B C h a r t I D >  
         < C o n s o l i d a t e d C o m p a n y I D   x s i : n i l = " t r u e " / >  
         < T B D o c u m e n t I D > 3 3 2 3 0 3 4 5 9 8 7 0 0 2 8 0 2 3 3 < / T B D o c u m e n t I D >  
         < N u m e r i c V a l u e > - 1 6 9 9 6 6 6 . 8 0 0 0 < / N u m e r i c V a l u e >  
         < V a l u e > - 1 6 9 9 6 6 6 . 8 0 0 0 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 8 4 1 0 . 1 < / A c c o u n t N u m b e r >  
         < R o u n d e d > f a l s e < / R o u n d e d >  
     < / T B L i n k >  
     < T B L i n k >  
         < V e r s i o n > 4 < / V e r s i o n >  
         < C o l u m n F i l t e r s / >  
         < D A L i n k I D > c b f c 1 c b 7 - 8 4 9 e - 4 9 c 9 - 9 0 d 7 - 4 8 a 3 7 f b e b b 5 1 < / D A L i n k I D >  
         < L i n k T y p e > 0 < / L i n k T y p e >  
         < P a r a m e t e r s / >  
         < I n c l u d e A l l I t e m s > f a l s e < / I n c l u d e A l l I t e m s >  
         < A c t i v e > t r u e < / A c t i v e >  
         < P r o t e c t e d L i n k > f a l s e < / P r o t e c t e d L i n k >  
         < N a m e > 2 8 1 0 0 - C 1 - 2 0 1 7 . 1 2 . 3 1   I�NR�-   �Q���S
O�y�~&��QN�SU\	gP�lQ�S  8 4 1 0 . 2 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 8 4 1 0 . 2 < / A c c o u n t N u m b e r >  
         < R o u n d e d > f a l s e < / R o u n d e d >  
     < / T B L i n k >  
     < T B L i n k >  
         < V e r s i o n > 4 < / V e r s i o n >  
         < C o l u m n F i l t e r s / >  
         < D A L i n k I D > 9 2 f c 9 c 9 e - 9 4 f 5 - 4 c 1 3 - 8 e d f - d a c d 1 6 7 b 0 1 7 d < / D A L i n k I D >  
         < L i n k T y p e > 0 < / L i n k T y p e >  
         < P a r a m e t e r s / >  
         < I n c l u d e A l l I t e m s > f a l s e < / I n c l u d e A l l I t e m s >  
         < A c t i v e > t r u e < / A c t i v e >  
         < P r o t e c t e d L i n k > f a l s e < / P r o t e c t e d L i n k >  
         < N a m e > 2 8 1 0 0 - C 2 - 2 0 1 7 . 1 2 . 3 1   �v�_�T�l  8 1 1 0   2 0 1 7 . 1 2 . 3 1 < / N a m e >  
         < E n t i t y E n u m > 9 < / E n t i t y E n u m >  
         < I t e m O r d e r L i s t / >  
         < S e l e c t e d I t e m L i s t / >  
         < S e l e c t e d C o l u m n L i s t / >  
         < H a s V a l u e > t r u e < / H a s V a l u e >  
         < T B C h a r t I D > 3 3 2 3 0 3 4 5 9 8 7 0 0 2 8 0 6 2 7 < / T B C h a r t I D >  
         < C o n s o l i d a t e d C o m p a n y I D   x s i : n i l = " t r u e " / >  
         < T B D o c u m e n t I D > 3 3 2 3 0 3 4 5 9 8 7 0 0 2 8 0 6 2 4 < / T B D o c u m e n t I D >  
         < N u m e r i c V a l u e > - 5 5 3 4 8 1 9 5 7 . 7 2 0 0 < / N u m e r i c V a l u e >  
         < V a l u e > - 5 5 3 4 8 1 9 5 7 . 7 2 0 0 < / V a l u e >  
         < C h a r t T y p e > c t F S L i n e s < / C h a r t T y p e >  
         < R e f e r e n c e > 2 8 1 0 0 - C 2 - 2 0 1 7 . 1 2 . 3 1 < / R e f e r e n c e >  
         < T B D o c N a m e > �v�_�T�l< / T B D o c N a m e >  
         < T B C h a r t N a m e > F S   L i n e s   "��R�bh�y��v< / T B C h a r t N a m e >  
         < C o l u m n N a m e > F i n a l B a l a n c e < / C o l u m n N a m e >  
         < U s e r F r i e n d l y C o l u m n N a m e > 2 0 1 7 . 1 2 . 3 1 < / U s e r F r i e n d l y C o l u m n N a m e >  
         < A c c o u n t N u m b e r > 8 1 1 0 < / A c c o u n t N u m b e r >  
         < R o u n d e d > f a l s e < / R o u n d e d >  
     < / T B L i n k >  
     < T B L i n k >  
         < V e r s i o n > 4 < / V e r s i o n >  
         < C o l u m n F i l t e r s / >  
         < D A L i n k I D > b 9 3 9 9 4 a a - 1 e 1 b - 4 0 0 3 - 8 8 c 1 - 2 b a c 0 c b c 2 b 5 b < / D A L i n k I D >  
         < L i n k T y p e > 0 < / L i n k T y p e >  
         < P a r a m e t e r s / >  
         < I n c l u d e A l l I t e m s > f a l s e < / I n c l u d e A l l I t e m s >  
         < A c t i v e > t r u e < / A c t i v e >  
         < P r o t e c t e d L i n k > f a l s e < / P r o t e c t e d L i n k >  
         < N a m e > 2 8 1 0 0 - C 2 - 2 0 1 7 . 1 2 . 3 1   �v�_�T�l  8 2 1 0 . 1   2 0 1 7 . 1 2 . 3 1 < / N a m e >  
         < E n t i t y E n u m > 9 < / E n t i t y E n u m >  
         < I t e m O r d e r L i s t / >  
         < S e l e c t e d I t e m L i s t / >  
         < S e l e c t e d C o l u m n L i s t / >  
         < H a s V a l u e > t r u e < / H a s V a l u e >  
         < T B C h a r t I D > 3 3 2 3 0 3 4 5 9 8 7 0 0 2 8 0 6 2 7 < / T B C h a r t I D >  
         < C o n s o l i d a t e d C o m p a n y I D   x s i : n i l = " t r u e " / >  
         < T B D o c u m e n t I D > 3 3 2 3 0 3 4 5 9 8 7 0 0 2 8 0 6 2 4 < / T B D o c u m e n t I D >  
         < N u m e r i c V a l u e > 5 7 4 1 6 7 . 8 0 0 0 < / N u m e r i c V a l u e >  
         < V a l u e > 5 7 4 1 6 7 . 8 0 0 0 < / V a l u e >  
         < C h a r t T y p e > c t F S L i n e s < / C h a r t T y p e >  
         < R e f e r e n c e > 2 8 1 0 0 - C 2 - 2 0 1 7 . 1 2 . 3 1 < / R e f e r e n c e >  
         < T B D o c N a m e > �v�_�T�l< / T B D o c N a m e >  
         < T B C h a r t N a m e > F S   L i n e s   "��R�bh�y��v< / T B C h a r t N a m e >  
         < C o l u m n N a m e > F i n a l B a l a n c e < / C o l u m n N a m e >  
         < U s e r F r i e n d l y C o l u m n N a m e > 2 0 1 7 . 1 2 . 3 1 < / U s e r F r i e n d l y C o l u m n N a m e >  
         < A c c o u n t N u m b e r > 8 2 1 0 . 1 < / A c c o u n t N u m b e r >  
         < R o u n d e d > f a l s e < / R o u n d e d >  
     < / T B L i n k >  
     < T B L i n k >  
         < V e r s i o n > 4 < / V e r s i o n >  
         < C o l u m n F i l t e r s / >  
         < D A L i n k I D > 9 2 9 8 5 f 0 1 - c 5 5 0 - 4 a a 7 - a d 9 c - b d 8 f 5 c 8 0 4 2 a 5 < / D A L i n k I D >  
         < L i n k T y p e > 0 < / L i n k T y p e >  
         < P a r a m e t e r s / >  
         < I n c l u d e A l l I t e m s > f a l s e < / I n c l u d e A l l I t e m s >  
         < A c t i v e > t r u e < / A c t i v e >  
         < P r o t e c t e d L i n k > f a l s e < / P r o t e c t e d L i n k >  
         < N a m e > 2 8 1 0 0 - C 2 - 2 0 1 7 . 1 2 . 3 1   �v�_�T�l  8 2 1 0   2 0 1 7 . 1 2 . 3 1 < / N a m e >  
         < E n t i t y E n u m > 9 < / E n t i t y E n u m >  
         < I t e m O r d e r L i s t / >  
         < S e l e c t e d I t e m L i s t / >  
         < S e l e c t e d C o l u m n L i s t / >  
         < H a s V a l u e > t r u e < / H a s V a l u e >  
         < T B C h a r t I D > 3 3 2 3 0 3 4 5 9 8 7 0 0 2 8 0 6 2 7 < / T B C h a r t I D >  
         < C o n s o l i d a t e d C o m p a n y I D   x s i : n i l = " t r u e " / >  
         < T B D o c u m e n t I D > 3 3 2 3 0 3 4 5 9 8 7 0 0 2 8 0 6 2 4 < / T B D o c u m e n t I D >  
         < N u m e r i c V a l u e > 4 9 8 0 6 2 6 4 4 . 9 2 0 0 < / N u m e r i c V a l u e >  
         < V a l u e > 4 9 8 0 6 2 6 4 4 . 9 2 0 0 < / V a l u e >  
         < C h a r t T y p e > c t F S L i n e s < / C h a r t T y p e >  
         < R e f e r e n c e > 2 8 1 0 0 - C 2 - 2 0 1 7 . 1 2 . 3 1 < / R e f e r e n c e >  
         < T B D o c N a m e > �v�_�T�l< / T B D o c N a m e >  
         < T B C h a r t N a m e > F S   L i n e s   "��R�bh�y��v< / T B C h a r t N a m e >  
         < C o l u m n N a m e > F i n a l B a l a n c e < / C o l u m n N a m e >  
         < U s e r F r i e n d l y C o l u m n N a m e > 2 0 1 7 . 1 2 . 3 1 < / U s e r F r i e n d l y C o l u m n N a m e >  
         < A c c o u n t N u m b e r > 8 2 1 0 < / A c c o u n t N u m b e r >  
         < R o u n d e d > f a l s e < / R o u n d e d >  
     < / T B L i n k >  
     < T B L i n k >  
         < V e r s i o n > 4 < / V e r s i o n >  
         < C o l u m n F i l t e r s / >  
         < D A L i n k I D > 4 0 b 0 9 e b 4 - 3 7 1 a - 4 9 8 9 - 8 b 1 a - 9 a 3 c e 9 0 d f 5 3 6 < / D A L i n k I D >  
         < L i n k T y p e > 0 < / L i n k T y p e >  
         < P a r a m e t e r s / >  
         < I n c l u d e A l l I t e m s > f a l s e < / I n c l u d e A l l I t e m s >  
         < A c t i v e > t r u e < / A c t i v e >  
         < P r o t e c t e d L i n k > f a l s e < / P r o t e c t e d L i n k >  
         < N a m e > 2 8 1 0 0 - C 2 - 2 0 1 7 . 1 2 . 3 1   �v�_�T�l  8 3 1 0 . 1   2 0 1 7 . 1 2 . 3 1 < / N a m e >  
         < E n t i t y E n u m > 9 < / E n t i t y E n u m >  
         < I t e m O r d e r L i s t / >  
         < S e l e c t e d I t e m L i s t / >  
         < S e l e c t e d C o l u m n L i s t / >  
         < H a s V a l u e > t r u e < / H a s V a l u e >  
         < T B C h a r t I D > 3 3 2 3 0 3 4 5 9 8 7 0 0 2 8 0 6 2 7 < / T B C h a r t I D >  
         < C o n s o l i d a t e d C o m p a n y I D   x s i : n i l = " t r u e " / >  
         < T B D o c u m e n t I D > 3 3 2 3 0 3 4 5 9 8 7 0 0 2 8 0 6 2 4 < / T B D o c u m e n t I D >  
         < N u m e r i c V a l u e > 2 7 0 7 7 0 7 7 . 9 4 0 0 < / N u m e r i c V a l u e >  
         < V a l u e > 2 7 0 7 7 0 7 7 . 9 4 0 0 < / V a l u e >  
         < C h a r t T y p e > c t F S L i n e s < / C h a r t T y p e >  
         < R e f e r e n c e > 2 8 1 0 0 - C 2 - 2 0 1 7 . 1 2 . 3 1 < / R e f e r e n c e >  
         < T B D o c N a m e > �v�_�T�l< / T B D o c N a m e >  
         < T B C h a r t N a m e > F S   L i n e s   "��R�bh�y��v< / T B C h a r t N a m e >  
         < C o l u m n N a m e > F i n a l B a l a n c e < / C o l u m n N a m e >  
         < U s e r F r i e n d l y C o l u m n N a m e > 2 0 1 7 . 1 2 . 3 1 < / U s e r F r i e n d l y C o l u m n N a m e >  
         < A c c o u n t N u m b e r > 8 3 1 0 . 1 < / A c c o u n t N u m b e r >  
         < R o u n d e d > f a l s e < / R o u n d e d >  
     < / T B L i n k >  
     < T B L i n k >  
         < V e r s i o n > 4 < / V e r s i o n >  
         < C o l u m n F i l t e r s / >  
         < D A L i n k I D > 5 a b c a 2 5 7 - 8 c 7 3 - 4 c b c - 8 4 c 1 - f e f 5 9 c 9 6 3 a c c < / D A L i n k I D >  
         < L i n k T y p e > 0 < / L i n k T y p e >  
         < P a r a m e t e r s / >  
         < I n c l u d e A l l I t e m s > f a l s e < / I n c l u d e A l l I t e m s >  
         < A c t i v e > t r u e < / A c t i v e >  
         < P r o t e c t e d L i n k > f a l s e < / P r o t e c t e d L i n k >  
         < N a m e > 2 8 1 0 0 - C 2 - 2 0 1 7 . 1 2 . 3 1   �v�_�T�l  8 3 1 0 . 2   2 0 1 7 . 1 2 . 3 1 < / N a m e >  
         < E n t i t y E n u m > 9 < / E n t i t y E n u m >  
         < I t e m O r d e r L i s t / >  
         < S e l e c t e d I t e m L i s t / >  
         < S e l e c t e d C o l u m n L i s t / >  
         < H a s V a l u e > t r u e < / H a s V a l u e >  
         < T B C h a r t I D > 3 3 2 3 0 3 4 5 9 8 7 0 0 2 8 0 6 2 7 < / T B C h a r t I D >  
         < C o n s o l i d a t e d C o m p a n y I D   x s i : n i l = " t r u e " / >  
         < T B D o c u m e n t I D > 3 3 2 3 0 3 4 5 9 8 7 0 0 2 8 0 6 2 4 < / T B D o c u m e n t I D >  
         < N u m e r i c V a l u e > 1 0 9 9 0 1 1 . 8 6 0 0 < / N u m e r i c V a l u e >  
         < V a l u e > 1 0 9 9 0 1 1 . 8 6 0 0 < / V a l u e >  
         < C h a r t T y p e > c t F S L i n e s < / C h a r t T y p e >  
         < R e f e r e n c e > 2 8 1 0 0 - C 2 - 2 0 1 7 . 1 2 . 3 1 < / R e f e r e n c e >  
         < T B D o c N a m e > �v�_�T�l< / T B D o c N a m e >  
         < T B C h a r t N a m e > F S   L i n e s   "��R�bh�y��v< / T B C h a r t N a m e >  
         < C o l u m n N a m e > F i n a l B a l a n c e < / C o l u m n N a m e >  
         < U s e r F r i e n d l y C o l u m n N a m e > 2 0 1 7 . 1 2 . 3 1 < / U s e r F r i e n d l y C o l u m n N a m e >  
         < A c c o u n t N u m b e r > 8 3 1 0 . 2 < / A c c o u n t N u m b e r >  
         < R o u n d e d > f a l s e < / R o u n d e d >  
     < / T B L i n k >  
     < T B L i n k >  
         < V e r s i o n > 4 < / V e r s i o n >  
         < C o l u m n F i l t e r s / >  
         < D A L i n k I D > c 3 6 c e 9 f a - 9 a 0 4 - 4 5 3 3 - 9 8 c 0 - b a a f 1 8 9 2 0 6 5 e < / D A L i n k I D >  
         < L i n k T y p e > 0 < / L i n k T y p e >  
         < P a r a m e t e r s / >  
         < I n c l u d e A l l I t e m s > f a l s e < / I n c l u d e A l l I t e m s >  
         < A c t i v e > t r u e < / A c t i v e >  
         < P r o t e c t e d L i n k > f a l s e < / P r o t e c t e d L i n k >  
         < N a m e > 2 8 1 0 0 - C 2 - 2 0 1 7 . 1 2 . 3 1   �v�_�T�l  8 3 1 0 . 4 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 8 3 1 0 . 4 < / A c c o u n t N u m b e r >  
         < R o u n d e d > f a l s e < / R o u n d e d >  
     < / T B L i n k >  
     < T B L i n k >  
         < V e r s i o n > 4 < / V e r s i o n >  
         < C o l u m n F i l t e r s / >  
         < D A L i n k I D > f 1 0 9 e 6 a e - 8 8 9 0 - 4 2 2 d - a f 8 9 - 7 6 d 9 e a e 1 3 8 6 f < / D A L i n k I D >  
         < L i n k T y p e > 0 < / L i n k T y p e >  
         < P a r a m e t e r s / >  
         < I n c l u d e A l l I t e m s > f a l s e < / I n c l u d e A l l I t e m s >  
         < A c t i v e > t r u e < / A c t i v e >  
         < P r o t e c t e d L i n k > f a l s e < / P r o t e c t e d L i n k >  
         < N a m e > 2 8 1 0 0 - C 2 - 2 0 1 7 . 1 2 . 3 1   �v�_�T�l  8 3 1 0 . 3   2 0 1 7 . 1 2 . 3 1 < / N a m e >  
         < E n t i t y E n u m > 9 < / E n t i t y E n u m >  
         < I t e m O r d e r L i s t / >  
         < S e l e c t e d I t e m L i s t / >  
         < S e l e c t e d C o l u m n L i s t / >  
         < H a s V a l u e > t r u e < / H a s V a l u e >  
         < T B C h a r t I D > 3 3 2 3 0 3 4 5 9 8 7 0 0 2 8 0 6 2 7 < / T B C h a r t I D >  
         < C o n s o l i d a t e d C o m p a n y I D   x s i : n i l = " t r u e " / >  
         < T B D o c u m e n t I D > 3 3 2 3 0 3 4 5 9 8 7 0 0 2 8 0 6 2 4 < / T B D o c u m e n t I D >  
         < N u m e r i c V a l u e > 2 8 8 7 9 . 5 8 0 0 < / N u m e r i c V a l u e >  
         < V a l u e > 2 8 8 7 9 . 5 8 0 0 < / V a l u e >  
         < C h a r t T y p e > c t F S L i n e s < / C h a r t T y p e >  
         < R e f e r e n c e > 2 8 1 0 0 - C 2 - 2 0 1 7 . 1 2 . 3 1 < / R e f e r e n c e >  
         < T B D o c N a m e > �v�_�T�l< / T B D o c N a m e >  
         < T B C h a r t N a m e > F S   L i n e s   "��R�bh�y��v< / T B C h a r t N a m e >  
         < C o l u m n N a m e > F i n a l B a l a n c e < / C o l u m n N a m e >  
         < U s e r F r i e n d l y C o l u m n N a m e > 2 0 1 7 . 1 2 . 3 1 < / U s e r F r i e n d l y C o l u m n N a m e >  
         < A c c o u n t N u m b e r > 8 3 1 0 . 3 < / A c c o u n t N u m b e r >  
         < R o u n d e d > f a l s e < / R o u n d e d >  
     < / T B L i n k >  
     < T B L i n k >  
         < V e r s i o n > 4 < / V e r s i o n >  
         < C o l u m n F i l t e r s / >  
         < D A L i n k I D > b f 9 5 5 2 1 d - 1 0 f 9 - 4 f b a - a 9 e 3 - 1 6 5 e a e f b c b 8 e < / D A L i n k I D >  
         < L i n k T y p e > 0 < / L i n k T y p e >  
         < P a r a m e t e r s / >  
         < I n c l u d e A l l I t e m s > f a l s e < / I n c l u d e A l l I t e m s >  
         < A c t i v e > t r u e < / A c t i v e >  
         < P r o t e c t e d L i n k > f a l s e < / P r o t e c t e d L i n k >  
         < N a m e > 2 8 1 0 0 - C 2 - 2 0 1 7 . 1 2 . 3 1   �v�_�T�l  8 3 3 2 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 8 3 3 2 < / A c c o u n t N u m b e r >  
         < R o u n d e d > f a l s e < / R o u n d e d >  
     < / T B L i n k >  
     < T B L i n k >  
         < V e r s i o n > 4 < / V e r s i o n >  
         < C o l u m n F i l t e r s / >  
         < D A L i n k I D > b d 7 1 e 6 5 3 - b e 9 3 - 4 a 2 0 - b 5 c 4 - 2 4 4 a 0 8 c 1 2 9 7 6 < / D A L i n k I D >  
         < L i n k T y p e > 0 < / L i n k T y p e >  
         < P a r a m e t e r s / >  
         < I n c l u d e A l l I t e m s > f a l s e < / I n c l u d e A l l I t e m s >  
         < A c t i v e > t r u e < / A c t i v e >  
         < P r o t e c t e d L i n k > f a l s e < / P r o t e c t e d L i n k >  
         < N a m e > 2 8 1 0 0 - C 2 - 2 0 1 7 . 1 2 . 3 1   �v�_�T�l  8 3 1 0 . 7 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 8 3 1 0 . 7 < / A c c o u n t N u m b e r >  
         < R o u n d e d > f a l s e < / R o u n d e d >  
     < / T B L i n k >  
     < T B L i n k >  
         < V e r s i o n > 4 < / V e r s i o n >  
         < C o l u m n F i l t e r s / >  
         < D A L i n k I D > 5 2 c 2 5 7 f 0 - a 9 0 8 - 4 4 9 e - 8 c e 1 - 2 1 5 d 6 3 d b f 6 4 3 < / D A L i n k I D >  
         < L i n k T y p e > 0 < / L i n k T y p e >  
         < P a r a m e t e r s / >  
         < I n c l u d e A l l I t e m s > f a l s e < / I n c l u d e A l l I t e m s >  
         < A c t i v e > t r u e < / A c t i v e >  
         < P r o t e c t e d L i n k > f a l s e < / P r o t e c t e d L i n k >  
         < N a m e > 2 8 1 0 0 - C 2 - 2 0 1 7 . 1 2 . 3 1   �v�_�T�l  8 3 1 0 . 6 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 8 3 1 0 . 6 < / A c c o u n t N u m b e r >  
         < R o u n d e d > f a l s e < / R o u n d e d >  
     < / T B L i n k >  
     < T B L i n k >  
         < V e r s i o n > 4 < / V e r s i o n >  
         < C o l u m n F i l t e r s / >  
         < D A L i n k I D > 9 4 2 8 2 4 7 a - d 2 2 2 - 4 e 9 1 - 8 9 7 9 - 6 4 e a 3 a 9 a 7 8 0 9 < / D A L i n k I D >  
         < L i n k T y p e > 0 < / L i n k T y p e >  
         < P a r a m e t e r s / >  
         < I n c l u d e A l l I t e m s > f a l s e < / I n c l u d e A l l I t e m s >  
         < A c t i v e > t r u e < / A c t i v e >  
         < P r o t e c t e d L i n k > f a l s e < / P r o t e c t e d L i n k >  
         < N a m e > 2 8 1 0 0 - C 2 - 2 0 1 7 . 1 2 . 3 1   �v�_�T�l  8 3 1 0 . 9 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 8 3 1 0 . 9 < / A c c o u n t N u m b e r >  
         < R o u n d e d > f a l s e < / R o u n d e d >  
     < / T B L i n k >  
     < T B L i n k >  
         < V e r s i o n > 4 < / V e r s i o n >  
         < C o l u m n F i l t e r s / >  
         < D A L i n k I D > d 4 1 4 4 8 1 6 - 6 3 a 3 - 4 9 5 0 - 9 4 5 b - 2 8 a b 5 d f a 6 c b 0 < / D A L i n k I D >  
         < L i n k T y p e > 0 < / L i n k T y p e >  
         < P a r a m e t e r s / >  
         < I n c l u d e A l l I t e m s > f a l s e < / I n c l u d e A l l I t e m s >  
         < A c t i v e > t r u e < / A c t i v e >  
         < P r o t e c t e d L i n k > f a l s e < / P r o t e c t e d L i n k >  
         < N a m e > 2 8 1 0 0 - C 2 - 2 0 1 7 . 1 2 . 3 1   �v�_�T�l  8 3 1 0 . 5   2 0 1 7 . 1 2 . 3 1 < / N a m e >  
         < E n t i t y E n u m > 9 < / E n t i t y E n u m >  
         < I t e m O r d e r L i s t / >  
         < S e l e c t e d I t e m L i s t / >  
         < S e l e c t e d C o l u m n L i s t / >  
         < H a s V a l u e > t r u e < / H a s V a l u e >  
         < T B C h a r t I D > 3 3 2 3 0 3 4 5 9 8 7 0 0 2 8 0 6 2 7 < / T B C h a r t I D >  
         < C o n s o l i d a t e d C o m p a n y I D   x s i : n i l = " t r u e " / >  
         < T B D o c u m e n t I D > 3 3 2 3 0 3 4 5 9 8 7 0 0 2 8 0 6 2 4 < / T B D o c u m e n t I D >  
         < N u m e r i c V a l u e > 4 0 8 4 2 1 . 9 0 0 0 < / N u m e r i c V a l u e >  
         < V a l u e > 4 0 8 4 2 1 . 9 0 0 0 < / V a l u e >  
         < C h a r t T y p e > c t F S L i n e s < / C h a r t T y p e >  
         < R e f e r e n c e > 2 8 1 0 0 - C 2 - 2 0 1 7 . 1 2 . 3 1 < / R e f e r e n c e >  
         < T B D o c N a m e > �v�_�T�l< / T B D o c N a m e >  
         < T B C h a r t N a m e > F S   L i n e s   "��R�bh�y��v< / T B C h a r t N a m e >  
         < C o l u m n N a m e > F i n a l B a l a n c e < / C o l u m n N a m e >  
         < U s e r F r i e n d l y C o l u m n N a m e > 2 0 1 7 . 1 2 . 3 1 < / U s e r F r i e n d l y C o l u m n N a m e >  
         < A c c o u n t N u m b e r > 8 3 1 0 . 5 < / A c c o u n t N u m b e r >  
         < R o u n d e d > f a l s e < / R o u n d e d >  
     < / T B L i n k >  
     < T B L i n k >  
         < V e r s i o n > 4 < / V e r s i o n >  
         < C o l u m n F i l t e r s / >  
         < D A L i n k I D > 1 9 6 c 8 e 5 4 - 8 7 0 9 - 4 9 5 9 - a 7 5 e - 5 c 1 2 b 6 7 f f 1 4 e < / D A L i n k I D >  
         < L i n k T y p e > 0 < / L i n k T y p e >  
         < P a r a m e t e r s / >  
         < I n c l u d e A l l I t e m s > f a l s e < / I n c l u d e A l l I t e m s >  
         < A c t i v e > t r u e < / A c t i v e >  
         < P r o t e c t e d L i n k > f a l s e < / P r o t e c t e d L i n k >  
         < N a m e > 2 8 1 0 0 - C 2 - 2 0 1 7 . 1 2 . 3 1   �v�_�T�l  8 3 1 0 . 8 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 8 3 1 0 . 8 < / A c c o u n t N u m b e r >  
         < R o u n d e d > f a l s e < / R o u n d e d >  
     < / T B L i n k >  
     < T B L i n k >  
         < V e r s i o n > 4 < / V e r s i o n >  
         < C o l u m n F i l t e r s / >  
         < D A L i n k I D > d b a f b e a 2 - 3 d 4 b - 4 4 1 5 - a 1 4 2 - 5 a 1 d 4 0 5 b 1 a 0 4 < / D A L i n k I D >  
         < L i n k T y p e > 0 < / L i n k T y p e >  
         < P a r a m e t e r s / >  
         < I n c l u d e A l l I t e m s > f a l s e < / I n c l u d e A l l I t e m s >  
         < A c t i v e > t r u e < / A c t i v e >  
         < P r o t e c t e d L i n k > f a l s e < / P r o t e c t e d L i n k >  
         < N a m e > 2 8 1 0 0 - C 2 - 2 0 1 7 . 1 2 . 3 1   �v�_�T�l  8 4 1 0 . 1 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 8 4 1 0 . 1 < / A c c o u n t N u m b e r >  
         < R o u n d e d > f a l s e < / R o u n d e d >  
     < / T B L i n k >  
     < T B L i n k >  
         < V e r s i o n > 4 < / V e r s i o n >  
         < C o l u m n F i l t e r s / >  
         < D A L i n k I D > 6 7 b 9 1 a c f - f d 4 5 - 4 4 0 a - a e e 6 - d 4 4 b a c 1 c 5 d f 2 < / D A L i n k I D >  
         < L i n k T y p e > 0 < / L i n k T y p e >  
         < P a r a m e t e r s / >  
         < I n c l u d e A l l I t e m s > f a l s e < / I n c l u d e A l l I t e m s >  
         < A c t i v e > t r u e < / A c t i v e >  
         < P r o t e c t e d L i n k > f a l s e < / P r o t e c t e d L i n k >  
         < N a m e > 2 8 1 0 0 - C 2 - 2 0 1 7 . 1 2 . 3 1   �v�_�T�l  8 4 1 0 . 2 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 8 4 1 0 . 2 < / A c c o u n t N u m b e r >  
         < R o u n d e d > f a l s e < / R o u n d e d >  
     < / T B L i n k >  
     < T B L i n k >  
         < V e r s i o n > 4 < / V e r s i o n >  
         < C o l u m n F i l t e r s / >  
         < D A L i n k I D > 9 5 4 d 5 e 8 5 - 7 1 0 5 - 4 2 f 5 - 8 b e a - 7 3 4 3 a 8 2 a a 2 2 d < / D A L i n k I D >  
         < L i n k T y p e > 0 < / L i n k T y p e >  
         < P a r a m e t e r s / >  
         < I n c l u d e A l l I t e m s > f a l s e < / I n c l u d e A l l I t e m s >  
         < A c t i v e > t r u e < / A c t i v e >  
         < P r o t e c t e d L i n k > f a l s e < / P r o t e c t e d L i n k >  
         < N a m e > 2 8 1 0 0   2 0 1 7 . 1 2 . 3 1    _�f\Tv^  8 1 1 0 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 8 1 1 0 < / A c c o u n t N u m b e r >  
         < R o u n d e d > f a l s e < / R o u n d e d >  
     < / T B L i n k >  
     < T B L i n k >  
         < V e r s i o n > 4 < / V e r s i o n >  
         < C o l u m n F i l t e r s / >  
         < D A L i n k I D > 7 f 0 0 5 8 c 8 - 0 f 6 b - 4 3 f d - b 9 4 c - a 7 9 a d 8 e 6 3 9 5 3 < / D A L i n k I D >  
         < L i n k T y p e > 0 < / L i n k T y p e >  
         < P a r a m e t e r s / >  
         < I n c l u d e A l l I t e m s > f a l s e < / I n c l u d e A l l I t e m s >  
         < A c t i v e > t r u e < / A c t i v e >  
         < P r o t e c t e d L i n k > f a l s e < / P r o t e c t e d L i n k >  
         < N a m e > 2 8 1 0 0   2 0 1 7 . 1 2 . 3 1    _�f\Tv^  8 2 1 0 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 8 2 1 0 < / A c c o u n t N u m b e r >  
         < R o u n d e d > f a l s e < / R o u n d e d >  
     < / T B L i n k >  
     < T B L i n k >  
         < V e r s i o n > 4 < / V e r s i o n >  
         < C o l u m n F i l t e r s / >  
         < D A L i n k I D > 5 9 d 3 f 8 5 4 - e d a 2 - 4 5 e e - 8 d 1 b - 3 0 b 6 7 c f 4 1 8 8 d < / D A L i n k I D >  
         < L i n k T y p e > 0 < / L i n k T y p e >  
         < P a r a m e t e r s / >  
         < I n c l u d e A l l I t e m s > f a l s e < / I n c l u d e A l l I t e m s >  
         < A c t i v e > t r u e < / A c t i v e >  
         < P r o t e c t e d L i n k > f a l s e < / P r o t e c t e d L i n k >  
         < N a m e > 2 8 1 0 0   2 0 1 7 . 1 2 . 3 1    _�f\Tv^  8 2 1 0 . 1 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 3 a 4 c e 2 9 b - f 7 c c - 4 b e a - 8 c a 7 - 2 0 8 b 7 4 2 1 a 4 d e < / D A L i n k I D >  
         < L i n k T y p e > 0 < / L i n k T y p e >  
         < P a r a m e t e r s / >  
         < I n c l u d e A l l I t e m s > f a l s e < / I n c l u d e A l l I t e m s >  
         < A c t i v e > t r u e < / A c t i v e >  
         < P r o t e c t e d L i n k > f a l s e < / P r o t e c t e d L i n k >  
         < N a m e > 2 8 1 0 0   2 0 1 7 . 1 2 . 3 1    _�f\Tv^  8 3 1 0 . 1 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 6 e 3 2 c 5 f 5 - 8 d 2 3 - 4 a 5 7 - a 8 a 0 - f 4 f 8 4 0 a e a 7 a 4 < / D A L i n k I D >  
         < L i n k T y p e > 0 < / L i n k T y p e >  
         < P a r a m e t e r s / >  
         < I n c l u d e A l l I t e m s > f a l s e < / I n c l u d e A l l I t e m s >  
         < A c t i v e > t r u e < / A c t i v e >  
         < P r o t e c t e d L i n k > f a l s e < / P r o t e c t e d L i n k >  
         < N a m e > 2 8 1 0 0   2 0 1 7 . 1 2 . 3 1    _�f\Tv^  8 3 1 0 . 2   F i n a l < / N a m e >  
         < E n t i t y E n u m > 1 2 < / E n t i t y E n u m >  
         < I t e m O r d e r L i s t / >  
         < S e l e c t e d I t e m L i s t / >  
         < S e l e c t e d C o l u m n L i s t / >  
         < H a s V a l u e > t r u e < / H a s V a l u e >  
         < T B C h a r t I D > 3 3 2 3 0 3 4 5 9 8 7 0 0 2 8 9 7 5 1 < / T B C h a r t I D >  
         < C o n s o l i d a t e d C o m p a n y I D   x s i : n i l = " t r u e " / >  
         < T B D o c u m e n t I D > 3 3 2 3 0 3 4 5 9 8 7 0 0 2 8 9 7 4 9 < / T B D o c u m e n t I D >  
         < N u m e r i c V a l u e > 9 5 5 6 6 . 7 6 0 0 < / N u m e r i c V a l u e >  
         < V a l u e > 9 5 5 6 6 . 7 6 0 0 < / V a l u e >  
         < C h a r t T y p e > c t F S L i n e s < / C h a r t T y p e >  
         < R e f e r e n c e > 2 8 1 0 0 < / R e f e r e n c e >  
         < T B D o c N a m e > 2 0 1 7 . 1 2 . 3 1    _�f\Tv^< / 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 0 5 3 3 9 2 a e - 8 c c 4 - 4 5 a b - 8 9 b 6 - 2 8 4 e 0 f b 4 e 3 4 d < / D A L i n k I D >  
         < L i n k T y p e > 0 < / L i n k T y p e >  
         < P a r a m e t e r s / >  
         < I n c l u d e A l l I t e m s > f a l s e < / I n c l u d e A l l I t e m s >  
         < A c t i v e > t r u e < / A c t i v e >  
         < P r o t e c t e d L i n k > f a l s e < / P r o t e c t e d L i n k >  
         < N a m e > 2 8 1 0 0   2 0 1 7 . 1 2 . 3 1    _�f\Tv^  8 3 1 0 . 4 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 5 a b 7 c d 9 6 - f 2 9 a - 4 b 2 f - b 7 5 3 - 5 1 d b 9 a f 2 f 4 7 4 < / D A L i n k I D >  
         < L i n k T y p e > 0 < / L i n k T y p e >  
         < P a r a m e t e r s / >  
         < I n c l u d e A l l I t e m s > f a l s e < / I n c l u d e A l l I t e m s >  
         < A c t i v e > t r u e < / A c t i v e >  
         < P r o t e c t e d L i n k > f a l s e < / P r o t e c t e d L i n k >  
         < N a m e > 2 8 1 0 0   2 0 1 7 . 1 2 . 3 1    _�f\Tv^  8 3 1 0 . 3   F i n a l < / N a m e >  
         < E n t i t y E n u m > 1 2 < / E n t i t y E n u m >  
         < I t e m O r d e r L i s t / >  
         < S e l e c t e d I t e m L i s t / >  
         < S e l e c t e d C o l u m n L i s t / >  
         < H a s V a l u e > t r u e < / H a s V a l u e >  
         < T B C h a r t I D > 3 3 2 3 0 3 4 5 9 8 7 0 0 2 8 9 7 5 1 < / T B C h a r t I D >  
         < C o n s o l i d a t e d C o m p a n y I D   x s i : n i l = " t r u e " / >  
         < T B D o c u m e n t I D > 3 3 2 3 0 3 4 5 9 8 7 0 0 2 8 9 7 4 9 < / T B D o c u m e n t I D >  
         < N u m e r i c V a l u e > 3 9 9 3 . 4 3 0 0 < / N u m e r i c V a l u e >  
         < V a l u e > 3 9 9 3 . 4 3 0 0 < / V a l u e >  
         < C h a r t T y p e > c t F S L i n e s < / C h a r t T y p e >  
         < R e f e r e n c e > 2 8 1 0 0 < / R e f e r e n c e >  
         < T B D o c N a m e > 2 0 1 7 . 1 2 . 3 1    _�f\Tv^< / 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 2 2 4 e 9 4 d 3 - e e f f - 4 3 b 5 - 8 6 b 7 - 0 1 2 4 a 6 e 1 b 4 a 5 < / D A L i n k I D >  
         < L i n k T y p e > 0 < / L i n k T y p e >  
         < P a r a m e t e r s / >  
         < I n c l u d e A l l I t e m s > f a l s e < / I n c l u d e A l l I t e m s >  
         < A c t i v e > t r u e < / A c t i v e >  
         < P r o t e c t e d L i n k > f a l s e < / P r o t e c t e d L i n k >  
         < N a m e > 2 8 1 0 0   2 0 1 7 . 1 2 . 3 1    _�f\Tv^  8 3 3 2 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 8 3 3 2 < / A c c o u n t N u m b e r >  
         < R o u n d e d > f a l s e < / R o u n d e d >  
     < / T B L i n k >  
     < T B L i n k >  
         < V e r s i o n > 4 < / V e r s i o n >  
         < C o l u m n F i l t e r s / >  
         < D A L i n k I D > a 3 b c 8 4 3 f - 0 e f f - 4 4 0 9 - a 2 2 4 - d d a 9 3 8 0 9 3 3 e 5 < / D A L i n k I D >  
         < L i n k T y p e > 0 < / L i n k T y p e >  
         < P a r a m e t e r s / >  
         < I n c l u d e A l l I t e m s > f a l s e < / I n c l u d e A l l I t e m s >  
         < A c t i v e > t r u e < / A c t i v e >  
         < P r o t e c t e d L i n k > f a l s e < / P r o t e c t e d L i n k >  
         < N a m e > 2 8 1 0 0   2 0 1 7 . 1 2 . 3 1    _�f\Tv^  8 3 1 0 . 7 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 c 6 a d 6 9 0 b - f 5 c 5 - 4 5 2 7 - 8 0 1 d - e c d b 1 0 4 9 1 9 6 1 < / D A L i n k I D >  
         < L i n k T y p e > 0 < / L i n k T y p e >  
         < P a r a m e t e r s / >  
         < I n c l u d e A l l I t e m s > f a l s e < / I n c l u d e A l l I t e m s >  
         < A c t i v e > t r u e < / A c t i v e >  
         < P r o t e c t e d L i n k > f a l s e < / P r o t e c t e d L i n k >  
         < N a m e > 2 8 1 0 0   2 0 1 7 . 1 2 . 3 1    _�f\Tv^  8 3 1 0 . 6 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 2 0 3 5 6 0 5 d - e 2 2 1 - 4 5 e a - b c 0 a - 1 1 f c 6 6 b 6 0 f 6 c < / D A L i n k I D >  
         < L i n k T y p e > 0 < / L i n k T y p e >  
         < P a r a m e t e r s / >  
         < I n c l u d e A l l I t e m s > f a l s e < / I n c l u d e A l l I t e m s >  
         < A c t i v e > t r u e < / A c t i v e >  
         < P r o t e c t e d L i n k > f a l s e < / P r o t e c t e d L i n k >  
         < N a m e > 2 8 1 0 0   2 0 1 7 . 1 2 . 3 1    _�f\Tv^  8 3 1 0 . 9 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 f 2 b 7 0 c f 3 - e 9 8 9 - 4 a 8 d - 9 7 1 1 - 8 8 a 8 e 9 8 a 6 2 3 a < / D A L i n k I D >  
         < L i n k T y p e > 0 < / L i n k T y p e >  
         < P a r a m e t e r s / >  
         < I n c l u d e A l l I t e m s > f a l s e < / I n c l u d e A l l I t e m s >  
         < A c t i v e > t r u e < / A c t i v e >  
         < P r o t e c t e d L i n k > f a l s e < / P r o t e c t e d L i n k >  
         < N a m e > 2 8 1 0 0   2 0 1 7 . 1 2 . 3 1    _�f\Tv^  8 3 1 0 . 5 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 e 0 b a 8 b 1 a - f e 6 8 - 4 4 5 5 - 9 9 e e - 4 7 a 6 c 2 d 1 a f b e < / D A L i n k I D >  
         < L i n k T y p e > 0 < / L i n k T y p e >  
         < P a r a m e t e r s / >  
         < I n c l u d e A l l I t e m s > f a l s e < / I n c l u d e A l l I t e m s >  
         < A c t i v e > t r u e < / A c t i v e >  
         < P r o t e c t e d L i n k > f a l s e < / P r o t e c t e d L i n k >  
         < N a m e > 2 8 1 0 0   2 0 1 7 . 1 2 . 3 1    _�f\Tv^  8 3 1 0 . 8 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 f f d 6 7 4 6 4 - c 7 7 7 - 4 5 3 3 - 9 2 7 6 - 8 e 5 7 a 3 6 2 d 5 d 3 < / D A L i n k I D >  
         < L i n k T y p e > 0 < / L i n k T y p e >  
         < P a r a m e t e r s / >  
         < I n c l u d e A l l I t e m s > f a l s e < / I n c l u d e A l l I t e m s >  
         < A c t i v e > t r u e < / A c t i v e >  
         < P r o t e c t e d L i n k > f a l s e < / P r o t e c t e d L i n k >  
         < N a m e > 2 8 1 0 0   2 0 1 7 . 1 2 . 3 1    _�f\Tv^  8 4 1 0 . 1 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 2 c 2 e 4 d 0 6 - f a 5 5 - 4 a 0 c - a f 9 2 - 2 2 7 a a 7 1 7 1 4 c 0 < / D A L i n k I D >  
         < L i n k T y p e > 0 < / L i n k T y p e >  
         < P a r a m e t e r s / >  
         < I n c l u d e A l l I t e m s > f a l s e < / I n c l u d e A l l I t e m s >  
         < A c t i v e > t r u e < / A c t i v e >  
         < P r o t e c t e d L i n k > f a l s e < / P r o t e c t e d L i n k >  
         < N a m e > 2 8 1 0 0   2 0 1 7 . 1 2 . 3 1    _�f\Tv^  8 4 1 0 . 2   F i n a l < / N a m e >  
         < E n t i t y E n u m > 1 2 < / E n t i t y E n u m >  
         < I t e m O r d e r L i s t / >  
         < S e l e c t e d I t e m L i s t / >  
         < S e l e c t e d C o l u m n L i s t / >  
         < H a s V a l u e > t r u e < / H a s V a l u e >  
         < T B C h a r t I D > 3 3 2 3 0 3 4 5 9 8 7 0 0 2 8 9 7 5 1 < / T B C h a r t I D >  
         < C o n s o l i d a t e d C o m p a n y I D   x s i : n i l = " t r u e " / >  
         < T B D o c u m e n t I D > 3 3 2 3 0 3 4 5 9 8 7 0 0 2 8 9 7 4 9 < / T B D o c u m e n t I D >  
         < N u m e r i c V a l u e > 7 9 0 . 5 1 0 0 < / N u m e r i c V a l u e >  
         < V a l u e > 7 9 0 . 5 1 0 0 < / V a l u e >  
         < C h a r t T y p e > c t F S L i n e s < / C h a r t T y p e >  
         < R e f e r e n c e > 2 8 1 0 0 < / R e f e r e n c e >  
         < T B D o c N a m e > 2 0 1 7 . 1 2 . 3 1    _�f\Tv^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 f 7 8 3 9 1 3 7 - 1 1 6 d - 4 b 6 6 - a 8 d 3 - 3 b 5 8 4 7 1 a 2 9 9 1 < / D A L i n k I D >  
         < L i n k T y p e > 0 < / L i n k T y p e >  
         < P a r a m e t e r s / >  
         < I n c l u d e A l l I t e m s > f a l s e < / I n c l u d e A l l I t e m s >  
         < A c t i v e > t r u e < / A c t i v e >  
         < P r o t e c t e d L i n k > f a l s e < / P r o t e c t e d L i n k >  
         < N a m e > 2 8 1 0 0   2 0 1 9 . 1 2 . 3 1   'YTv^  8 1 1 0   F i n a l < / N a m e >  
         < E n t i t y E n u m > 1 2 < / E n t i t y E n u m >  
         < I t e m O r d e r L i s t / >  
         < S e l e c t e d I t e m L i s t / >  
         < S e l e c t e d C o l u m n L i s t / >  
         < H a s V a l u e > t r u e < / H a s V a l u e >  
         < T B C h a r t I D > 3 3 2 3 0 3 4 5 9 8 7 0 0 2 9 9 8 3 7 < / T B C h a r t I D >  
         < C o n s o l i d a t e d C o m p a n y I D   x s i : n i l = " t r u e " / >  
         < T B D o c u m e n t I D > 3 3 2 3 0 3 4 5 9 8 7 0 0 2 9 9 8 3 5 < / T B D o c u m e n t I D >  
         < N u m e r i c V a l u e > - 7 7 4 8 6 2 0 6 2 3 . 9 0 0 0 < / N u m e r i c V a l u e >  
         < V a l u e > - 7 7 4 8 6 2 0 6 2 3 . 9 0 0 0 < / V a l u e >  
         < C h a r t T y p e > c t F S L i n e s < / C h a r t T y p e >  
         < R e f e r e n c e > 2 8 1 0 0 < / R e f e r e n c e >  
         < T B D o c N a m e > 2 0 1 9 . 1 2 . 3 1   'YTv^< / T B D o c N a m e >  
         < T B C h a r t N a m e > F S   L i n e s   "��R�bh�y��v< / T B C h a r t N a m e >  
         < C o l u m n N a m e > F i n a l B a l a n c e < / C o l u m n N a m e >  
         < U s e r F r i e n d l y C o l u m n N a m e > F i n a l < / U s e r F r i e n d l y C o l u m n N a m e >  
         < A c c o u n t N u m b e r > 8 1 1 0 < / A c c o u n t N u m b e r >  
         < R o u n d e d > f a l s e < / R o u n d e d >  
     < / T B L i n k >  
     < T B L i n k >  
         < V e r s i o n > 4 < / V e r s i o n >  
         < C o l u m n F i l t e r s / >  
         < D A L i n k I D > c 0 e b d e 3 c - 1 4 e 6 - 4 4 5 6 - b 2 1 6 - 6 9 c 0 4 c a 4 1 8 1 5 < / D A L i n k I D >  
         < L i n k T y p e > 0 < / L i n k T y p e >  
         < P a r a m e t e r s / >  
         < I n c l u d e A l l I t e m s > f a l s e < / I n c l u d e A l l I t e m s >  
         < A c t i v e > t r u e < / A c t i v e >  
         < P r o t e c t e d L i n k > f a l s e < / P r o t e c t e d L i n k >  
         < N a m e > 2 8 1 0 0   2 0 1 9 . 1 2 . 3 1   'YTv^  8 2 1 0   F i n a l < / N a m e >  
         < E n t i t y E n u m > 1 2 < / E n t i t y E n u m >  
         < I t e m O r d e r L i s t / >  
         < S e l e c t e d I t e m L i s t / >  
         < S e l e c t e d C o l u m n L i s t / >  
         < H a s V a l u e > t r u e < / H a s V a l u e >  
         < T B C h a r t I D > 3 3 2 3 0 3 4 5 9 8 7 0 0 2 9 9 8 3 7 < / T B C h a r t I D >  
         < C o n s o l i d a t e d C o m p a n y I D   x s i : n i l = " t r u e " / >  
         < T B D o c u m e n t I D > 3 3 2 3 0 3 4 5 9 8 7 0 0 2 9 9 8 3 5 < / T B D o c u m e n t I D >  
         < N u m e r i c V a l u e > 5 8 5 2 4 1 9 8 0 4 . 8 1 0 0 < / N u m e r i c V a l u e >  
         < V a l u e > 5 8 5 2 4 1 9 8 0 4 . 8 1 0 0 < / V a l u e >  
         < C h a r t T y p e > c t F S L i n e s < / C h a r t T y p e >  
         < R e f e r e n c e > 2 8 1 0 0 < / R e f e r e n c e >  
         < T B D o c N a m e > 2 0 1 9 . 1 2 . 3 1   'YTv^< / T B D o c N a m e >  
         < T B C h a r t N a m e > F S   L i n e s   "��R�bh�y��v< / T B C h a r t N a m e >  
         < C o l u m n N a m e > F i n a l B a l a n c e < / C o l u m n N a m e >  
         < U s e r F r i e n d l y C o l u m n N a m e > F i n a l < / U s e r F r i e n d l y C o l u m n N a m e >  
         < A c c o u n t N u m b e r > 8 2 1 0 < / A c c o u n t N u m b e r >  
         < R o u n d e d > f a l s e < / R o u n d e d >  
     < / T B L i n k >  
     < T B L i n k >  
         < V e r s i o n > 4 < / V e r s i o n >  
         < C o l u m n F i l t e r s / >  
         < D A L i n k I D > 6 9 5 6 a 3 2 8 - 3 0 1 9 - 4 8 6 0 - a 5 b 9 - a c b 8 6 9 c 8 9 d 7 7 < / D A L i n k I D >  
         < L i n k T y p e > 0 < / L i n k T y p e >  
         < P a r a m e t e r s / >  
         < I n c l u d e A l l I t e m s > f a l s e < / I n c l u d e A l l I t e m s >  
         < A c t i v e > t r u e < / A c t i v e >  
         < P r o t e c t e d L i n k > f a l s e < / P r o t e c t e d L i n k >  
         < N a m e > 2 8 1 0 0   2 0 1 9 . 1 2 . 3 1   'YTv^  8 2 1 0 . 1   F i n a l < / N a m e >  
         < E n t i t y E n u m > 1 2 < / E n t i t y E n u m >  
         < I t e m O r d e r L i s t / >  
         < S e l e c t e d I t e m L i s t / >  
         < S e l e c t e d C o l u m n L i s t / >  
         < H a s V a l u e > t r u e < / H a s V a l u e >  
         < T B C h a r t I D > 3 3 2 3 0 3 4 5 9 8 7 0 0 2 9 9 8 3 7 < / T B C h a r t I D >  
         < C o n s o l i d a t e d C o m p a n y I D   x s i : n i l = " t r u e " / >  
         < T B D o c u m e n t I D > 3 3 2 3 0 3 4 5 9 8 7 0 0 2 9 9 8 3 5 < / T B D o c u m e n t I D >  
         < N u m e r i c V a l u e > 2 1 5 3 1 1 1 0 . 4 5 0 0 < / N u m e r i c V a l u e >  
         < V a l u e > 2 1 5 3 1 1 1 0 . 4 5 0 0 < / V a l u e >  
         < C h a r t T y p e > c t F S L i n e s < / C h a r t T y p e >  
         < R e f e r e n c e > 2 8 1 0 0 < / R e f e r e n c e >  
         < T B D o c N a m e > 2 0 1 9 . 1 2 . 3 1   'YTv^< / 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 d 6 8 2 c b e 8 - 5 d 3 a - 4 f 3 e - a 4 8 e - 4 6 b 7 7 7 9 5 c 5 1 8 < / D A L i n k I D >  
         < L i n k T y p e > 0 < / L i n k T y p e >  
         < P a r a m e t e r s / >  
         < I n c l u d e A l l I t e m s > f a l s e < / I n c l u d e A l l I t e m s >  
         < A c t i v e > t r u e < / A c t i v e >  
         < P r o t e c t e d L i n k > f a l s e < / P r o t e c t e d L i n k >  
         < N a m e > 2 8 1 0 0   2 0 1 9 . 1 2 . 3 1   'YTv^  8 3 1 0 . 1   F i n a l < / N a m e >  
         < E n t i t y E n u m > 1 2 < / E n t i t y E n u m >  
         < I t e m O r d e r L i s t / >  
         < S e l e c t e d I t e m L i s t / >  
         < S e l e c t e d C o l u m n L i s t / >  
         < H a s V a l u e > t r u e < / H a s V a l u e >  
         < T B C h a r t I D > 3 3 2 3 0 3 4 5 9 8 7 0 0 2 9 9 8 3 7 < / T B C h a r t I D >  
         < C o n s o l i d a t e d C o m p a n y I D   x s i : n i l = " t r u e " / >  
         < T B D o c u m e n t I D > 3 3 2 3 0 3 4 5 9 8 7 0 0 2 9 9 8 3 5 < / T B D o c u m e n t I D >  
         < N u m e r i c V a l u e > 3 0 6 4 3 4 9 6 1 . 7 2 0 0 < / N u m e r i c V a l u e >  
         < V a l u e > 3 0 6 4 3 4 9 6 1 . 7 2 0 0 < / V a l u e >  
         < C h a r t T y p e > c t F S L i n e s < / C h a r t T y p e >  
         < R e f e r e n c e > 2 8 1 0 0 < / R e f e r e n c e >  
         < T B D o c N a m e > 2 0 1 9 . 1 2 . 3 1   'YTv^< / 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 9 a a 1 1 5 1 f - 5 1 b 6 - 4 5 8 9 - 8 d b 0 - d a c 0 4 f 1 6 0 b 5 5 < / D A L i n k I D >  
         < L i n k T y p e > 0 < / L i n k T y p e >  
         < P a r a m e t e r s / >  
         < I n c l u d e A l l I t e m s > f a l s e < / I n c l u d e A l l I t e m s >  
         < A c t i v e > t r u e < / A c t i v e >  
         < P r o t e c t e d L i n k > f a l s e < / P r o t e c t e d L i n k >  
         < N a m e > 2 8 1 0 0   2 0 1 9 . 1 2 . 3 1   'YTv^  8 3 1 0 . 2   F i n a l < / N a m e >  
         < E n t i t y E n u m > 1 2 < / E n t i t y E n u m >  
         < I t e m O r d e r L i s t / >  
         < S e l e c t e d I t e m L i s t / >  
         < S e l e c t e d C o l u m n L i s t / >  
         < H a s V a l u e > t r u e < / H a s V a l u e >  
         < T B C h a r t I D > 3 3 2 3 0 3 4 5 9 8 7 0 0 2 9 9 8 3 7 < / T B C h a r t I D >  
         < C o n s o l i d a t e d C o m p a n y I D   x s i : n i l = " t r u e " / >  
         < T B D o c u m e n t I D > 3 3 2 3 0 3 4 5 9 8 7 0 0 2 9 9 8 3 5 < / T B D o c u m e n t I D >  
         < N u m e r i c V a l u e > 4 5 3 7 5 3 8 3 7 . 8 0 0 0 < / N u m e r i c V a l u e >  
         < V a l u e > 4 5 3 7 5 3 8 3 7 . 8 0 0 0 < / V a l u e >  
         < C h a r t T y p e > c t F S L i n e s < / C h a r t T y p e >  
         < R e f e r e n c e > 2 8 1 0 0 < / R e f e r e n c e >  
         < T B D o c N a m e > 2 0 1 9 . 1 2 . 3 1   'YTv^< / 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 f 3 f 2 9 0 9 5 - b 1 4 3 - 4 4 8 6 - a c 4 f - 7 8 5 d 6 4 a 4 2 2 7 9 < / D A L i n k I D >  
         < L i n k T y p e > 0 < / L i n k T y p e >  
         < P a r a m e t e r s / >  
         < I n c l u d e A l l I t e m s > f a l s e < / I n c l u d e A l l I t e m s >  
         < A c t i v e > t r u e < / A c t i v e >  
         < P r o t e c t e d L i n k > f a l s e < / P r o t e c t e d L i n k >  
         < N a m e > 2 8 1 0 0   2 0 1 9 . 1 2 . 3 1   'YTv^  8 3 1 0 . 4   F i n a l < / N a m e >  
         < E n t i t y E n u m > 1 2 < / E n t i t y E n u m >  
         < I t e m O r d e r L i s t / >  
         < S e l e c t e d I t e m L i s t / >  
         < S e l e c t e d C o l u m n L i s t / >  
         < H a s V a l u e > t r u e < / H a s V a l u e >  
         < T B C h a r t I D > 3 3 2 3 0 3 4 5 9 8 7 0 0 2 9 9 8 3 7 < / T B C h a r t I D >  
         < C o n s o l i d a t e d C o m p a n y I D   x s i : n i l = " t r u e " / >  
         < T B D o c u m e n t I D > 3 3 2 3 0 3 4 5 9 8 7 0 0 2 9 9 8 3 5 < / T B D o c u m e n t I D >  
         < N u m e r i c V a l u e > 1 0 5 1 4 9 2 2 . 9 6 0 0 < / N u m e r i c V a l u e >  
         < V a l u e > 1 0 5 1 4 9 2 2 . 9 6 0 0 < / V a l u e >  
         < C h a r t T y p e > c t F S L i n e s < / C h a r t T y p e >  
         < R e f e r e n c e > 2 8 1 0 0 < / R e f e r e n c e >  
         < T B D o c N a m e > 2 0 1 9 . 1 2 . 3 1   'YTv^< / 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 6 a 1 d b 9 3 4 - b 4 1 5 - 4 e 4 0 - 8 c 6 2 - b 3 4 e 0 d 6 2 8 b b 3 < / D A L i n k I D >  
         < L i n k T y p e > 0 < / L i n k T y p e >  
         < P a r a m e t e r s / >  
         < I n c l u d e A l l I t e m s > f a l s e < / I n c l u d e A l l I t e m s >  
         < A c t i v e > t r u e < / A c t i v e >  
         < P r o t e c t e d L i n k > f a l s e < / P r o t e c t e d L i n k >  
         < N a m e > 2 8 1 0 0   2 0 1 9 . 1 2 . 3 1   'YTv^  8 3 1 0 . 3   F i n a l < / N a m e >  
         < E n t i t y E n u m > 1 2 < / E n t i t y E n u m >  
         < I t e m O r d e r L i s t / >  
         < S e l e c t e d I t e m L i s t / >  
         < S e l e c t e d C o l u m n L i s t / >  
         < H a s V a l u e > t r u e < / H a s V a l u e >  
         < T B C h a r t I D > 3 3 2 3 0 3 4 5 9 8 7 0 0 2 9 9 8 3 7 < / T B C h a r t I D >  
         < C o n s o l i d a t e d C o m p a n y I D   x s i : n i l = " t r u e " / >  
         < T B D o c u m e n t I D > 3 3 2 3 0 3 4 5 9 8 7 0 0 2 9 9 8 3 5 < / T B D o c u m e n t I D >  
         < N u m e r i c V a l u e > 1 0 0 0 3 1 4 5 2 . 2 4 0 0 < / N u m e r i c V a l u e >  
         < V a l u e > 1 0 0 0 3 1 4 5 2 . 2 4 0 0 < / V a l u e >  
         < C h a r t T y p e > c t F S L i n e s < / C h a r t T y p e >  
         < R e f e r e n c e > 2 8 1 0 0 < / R e f e r e n c e >  
         < T B D o c N a m e > 2 0 1 9 . 1 2 . 3 1   'YTv^< / 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 b 8 f f 0 6 4 2 - e 1 a 1 - 4 0 1 d - 8 0 4 6 - d d 4 6 5 b 2 2 b 0 c 5 < / D A L i n k I D >  
         < L i n k T y p e > 0 < / L i n k T y p e >  
         < P a r a m e t e r s / >  
         < I n c l u d e A l l I t e m s > f a l s e < / I n c l u d e A l l I t e m s >  
         < A c t i v e > t r u e < / A c t i v e >  
         < P r o t e c t e d L i n k > f a l s e < / P r o t e c t e d L i n k >  
         < N a m e > 2 8 1 0 0   2 0 1 9 . 1 2 . 3 1   'YTv^  8 3 3 2   F i n a l < / N a m e >  
         < E n t i t y E n u m > 1 2 < / E n t i t y E n u m >  
         < I t e m O r d e r L i s t / >  
         < S e l e c t e d I t e m L i s t / >  
         < S e l e c t e d C o l u m n L i s t / >  
         < H a s V a l u e > t r u e < / H a s V a l u e >  
         < T B C h a r t I D > 3 3 2 3 0 3 4 5 9 8 7 0 0 2 9 9 8 3 7 < / T B C h a r t I D >  
         < C o n s o l i d a t e d C o m p a n y I D   x s i : n i l = " t r u e " / >  
         < T B D o c u m e n t I D > 3 3 2 3 0 3 4 5 9 8 7 0 0 2 9 9 8 3 5 < / T B D o c u m e n t I D >  
         < N u m e r i c V a l u e > - 3 9 2 2 6 5 1 7 . 9 0 0 0 < / N u m e r i c V a l u e >  
         < V a l u e > - 3 9 2 2 6 5 1 7 . 9 0 0 0 < / V a l u e >  
         < C h a r t T y p e > c t F S L i n e s < / C h a r t T y p e >  
         < R e f e r e n c e > 2 8 1 0 0 < / R e f e r e n c e >  
         < T B D o c N a m e > 2 0 1 9 . 1 2 . 3 1   'YTv^< / T B D o c N a m e >  
         < T B C h a r t N a m e > F S   L i n e s   "��R�bh�y��v< / T B C h a r t N a m e >  
         < C o l u m n N a m e > F i n a l B a l a n c e < / C o l u m n N a m e >  
         < U s e r F r i e n d l y C o l u m n N a m e > F i n a l < / U s e r F r i e n d l y C o l u m n N a m e >  
         < A c c o u n t N u m b e r > 8 3 3 2 < / A c c o u n t N u m b e r >  
         < R o u n d e d > f a l s e < / R o u n d e d >  
     < / T B L i n k >  
     < T B L i n k >  
         < V e r s i o n > 4 < / V e r s i o n >  
         < C o l u m n F i l t e r s / >  
         < D A L i n k I D > 5 9 7 4 3 3 2 9 - 9 7 3 6 - 4 6 f 2 - 8 d 8 5 - 7 6 6 b 4 7 1 e a a 0 2 < / D A L i n k I D >  
         < L i n k T y p e > 0 < / L i n k T y p e >  
         < P a r a m e t e r s / >  
         < I n c l u d e A l l I t e m s > f a l s e < / I n c l u d e A l l I t e m s >  
         < A c t i v e > t r u e < / A c t i v e >  
         < P r o t e c t e d L i n k > f a l s e < / P r o t e c t e d L i n k >  
         < N a m e > 2 8 1 0 0   2 0 1 9 . 1 2 . 3 1   'YTv^  8 3 1 0 . 7   F i n a l < / N a m e >  
         < E n t i t y E n u m > 1 2 < / E n t i t y E n u m >  
         < I t e m O r d e r L i s t / >  
         < S e l e c t e d I t e m L i s t / >  
         < S e l e c t e d C o l u m n L i s t / >  
         < H a s V a l u e > t r u e < / H a s V a l u e >  
         < T B C h a r t I D > 3 3 2 3 0 3 4 5 9 8 7 0 0 2 9 9 8 3 7 < / T B C h a r t I D >  
         < C o n s o l i d a t e d C o m p a n y I D   x s i : n i l = " t r u e " / >  
         < T B D o c u m e n t I D > 3 3 2 3 0 3 4 5 9 8 7 0 0 2 9 9 8 3 5 < / T B D o c u m e n t I D >  
         < N u m e r i c V a l u e > 2 1 8 8 3 1 8 . 1 3 0 0 < / N u m e r i c V a l u e >  
         < V a l u e > 2 1 8 8 3 1 8 . 1 3 0 0 < / V a l u e >  
         < C h a r t T y p e > c t F S L i n e s < / C h a r t T y p e >  
         < R e f e r e n c e > 2 8 1 0 0 < / R e f e r e n c e >  
         < T B D o c N a m e > 2 0 1 9 . 1 2 . 3 1 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 1 4 b f 8 1 2 b - 6 a 9 f - 4 8 d b - a 1 9 2 - b e d 7 f a b 3 1 9 5 2 < / D A L i n k I D >  
         < L i n k T y p e > 0 < / L i n k T y p e >  
         < P a r a m e t e r s / >  
         < I n c l u d e A l l I t e m s > f a l s e < / I n c l u d e A l l I t e m s >  
         < A c t i v e > t r u e < / A c t i v e >  
         < P r o t e c t e d L i n k > f a l s e < / P r o t e c t e d L i n k >  
         < N a m e > 2 8 1 0 0   2 0 1 9 . 1 2 . 3 1   'YTv^  8 3 1 0 . 6   F i n a l < / N a m e >  
         < E n t i t y E n u m > 1 2 < / E n t i t y E n u m >  
         < I t e m O r d e r L i s t / >  
         < S e l e c t e d I t e m L i s t / >  
         < S e l e c t e d C o l u m n L i s t / >  
         < H a s V a l u e > t r u e < / H a s V a l u e >  
         < T B C h a r t I D > 3 3 2 3 0 3 4 5 9 8 7 0 0 2 9 9 8 3 7 < / T B C h a r t I D >  
         < C o n s o l i d a t e d C o m p a n y I D   x s i : n i l = " t r u e " / >  
         < T B D o c u m e n t I D > 3 3 2 3 0 3 4 5 9 8 7 0 0 2 9 9 8 3 5 < / T B D o c u m e n t I D >  
         < N u m e r i c V a l u e > 1 5 7 9 6 7 0 3 9 . 1 3 0 0 < / N u m e r i c V a l u e >  
         < V a l u e > 1 5 7 9 6 7 0 3 9 . 1 3 0 0 < / V a l u e >  
         < C h a r t T y p e > c t F S L i n e s < / C h a r t T y p e >  
         < R e f e r e n c e > 2 8 1 0 0 < / R e f e r e n c e >  
         < T B D o c N a m e > 2 0 1 9 . 1 2 . 3 1   'YTv^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 0 1 8 e 9 2 5 4 - 3 9 b 6 - 4 7 e 9 - a 5 2 f - 6 e c 7 9 1 1 d f 6 5 e < / D A L i n k I D >  
         < L i n k T y p e > 0 < / L i n k T y p e >  
         < P a r a m e t e r s / >  
         < I n c l u d e A l l I t e m s > f a l s e < / I n c l u d e A l l I t e m s >  
         < A c t i v e > t r u e < / A c t i v e >  
         < P r o t e c t e d L i n k > f a l s e < / P r o t e c t e d L i n k >  
         < N a m e > 2 8 1 0 0   2 0 1 9 . 1 2 . 3 1   'YTv^  8 3 1 0 . 9   F i n a l < / N a m e >  
         < E n t i t y E n u m > 1 2 < / E n t i t y E n u m >  
         < I t e m O r d e r L i s t / >  
         < S e l e c t e d I t e m L i s t / >  
         < S e l e c t e d C o l u m n L i s t / >  
         < H a s V a l u e > t r u e < / H a s V a l u e >  
         < T B C h a r t I D > 3 3 2 3 0 3 4 5 9 8 7 0 0 2 9 9 8 3 7 < / T B C h a r t I D >  
         < C o n s o l i d a t e d C o m p a n y I D   x s i : n i l = " t r u e " / >  
         < T B D o c u m e n t I D > 3 3 2 3 0 3 4 5 9 8 7 0 0 2 9 9 8 3 5 < / T B D o c u m e n t I D >  
         < N u m e r i c V a l u e > 2 4 7 6 1 5 7 0 . 3 3 0 0 < / N u m e r i c V a l u e >  
         < V a l u e > 2 4 7 6 1 5 7 0 . 3 3 0 0 < / V a l u e >  
         < C h a r t T y p e > c t F S L i n e s < / C h a r t T y p e >  
         < R e f e r e n c e > 2 8 1 0 0 < / R e f e r e n c e >  
         < T B D o c N a m e > 2 0 1 9 . 1 2 . 3 1   'YTv^< / 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 a 7 e 9 e b a d - d 9 5 4 - 4 4 9 5 - b 1 c a - c d f 4 8 6 4 0 2 1 e a < / D A L i n k I D >  
         < L i n k T y p e > 0 < / L i n k T y p e >  
         < P a r a m e t e r s / >  
         < I n c l u d e A l l I t e m s > f a l s e < / I n c l u d e A l l I t e m s >  
         < A c t i v e > t r u e < / A c t i v e >  
         < P r o t e c t e d L i n k > f a l s e < / P r o t e c t e d L i n k >  
         < N a m e > 2 8 1 0 0   2 0 1 9 . 1 2 . 3 1   'YTv^  8 3 1 0 . 5   F i n a l < / N a m e >  
         < E n t i t y E n u m > 1 2 < / E n t i t y E n u m >  
         < I t e m O r d e r L i s t / >  
         < S e l e c t e d I t e m L i s t / >  
         < S e l e c t e d C o l u m n L i s t / >  
         < H a s V a l u e > t r u e < / H a s V a l u e >  
         < T B C h a r t I D > 3 3 2 3 0 3 4 5 9 8 7 0 0 2 9 9 8 3 7 < / T B C h a r t I D >  
         < C o n s o l i d a t e d C o m p a n y I D   x s i : n i l = " t r u e " / >  
         < T B D o c u m e n t I D > 3 3 2 3 0 3 4 5 9 8 7 0 0 2 9 9 8 3 5 < / T B D o c u m e n t I D >  
         < N u m e r i c V a l u e > 8 2 7 1 6 6 5 . 8 7 0 0 < / N u m e r i c V a l u e >  
         < V a l u e > 8 2 7 1 6 6 5 . 8 7 0 0 < / V a l u e >  
         < C h a r t T y p e > c t F S L i n e s < / C h a r t T y p e >  
         < R e f e r e n c e > 2 8 1 0 0 < / R e f e r e n c e >  
         < T B D o c N a m e > 2 0 1 9 . 1 2 . 3 1 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 b 0 a c a a 6 5 - d 3 9 5 - 4 8 d 9 - b c 0 e - a a d d 2 d 0 1 2 2 b 3 < / D A L i n k I D >  
         < L i n k T y p e > 0 < / L i n k T y p e >  
         < P a r a m e t e r s / >  
         < I n c l u d e A l l I t e m s > f a l s e < / I n c l u d e A l l I t e m s >  
         < A c t i v e > t r u e < / A c t i v e >  
         < P r o t e c t e d L i n k > f a l s e < / P r o t e c t e d L i n k >  
         < N a m e > 2 8 1 0 0   2 0 1 9 . 1 2 . 3 1   'YTv^  8 3 1 0 . 8   F i n a l < / N a m e >  
         < E n t i t y E n u m > 1 2 < / E n t i t y E n u m >  
         < I t e m O r d e r L i s t / >  
         < S e l e c t e d I t e m L i s t / >  
         < S e l e c t e d C o l u m n L i s t / >  
         < H a s V a l u e > t r u e < / H a s V a l u e >  
         < T B C h a r t I D > 3 3 2 3 0 3 4 5 9 8 7 0 0 2 9 9 8 3 7 < / T B C h a r t I D >  
         < C o n s o l i d a t e d C o m p a n y I D   x s i : n i l = " t r u e " / >  
         < T B D o c u m e n t I D > 3 3 2 3 0 3 4 5 9 8 7 0 0 2 9 9 8 3 5 < / T B D o c u m e n t I D >  
         < N u m e r i c V a l u e > 2 4 3 4 8 6 2 . 9 7 0 0 < / N u m e r i c V a l u e >  
         < V a l u e > 2 4 3 4 8 6 2 . 9 7 0 0 < / V a l u e >  
         < C h a r t T y p e > c t F S L i n e s < / C h a r t T y p e >  
         < R e f e r e n c e > 2 8 1 0 0 < / R e f e r e n c e >  
         < T B D o c N a m e > 2 0 1 9 . 1 2 . 3 1 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 f a 7 0 c f 9 8 - 3 2 c 7 - 4 e 5 f - b 8 a 4 - 5 e 1 d 9 1 6 a 7 2 0 a < / D A L i n k I D >  
         < L i n k T y p e > 0 < / L i n k T y p e >  
         < P a r a m e t e r s / >  
         < I n c l u d e A l l I t e m s > f a l s e < / I n c l u d e A l l I t e m s >  
         < A c t i v e > t r u e < / A c t i v e >  
         < P r o t e c t e d L i n k > f a l s e < / P r o t e c t e d L i n k >  
         < N a m e > 2 8 1 0 0   2 0 1 9 . 1 2 . 3 1   'YTv^  8 4 1 0 . 1   F i n a l < / N a m e >  
         < E n t i t y E n u m > 1 2 < / E n t i t y E n u m >  
         < I t e m O r d e r L i s t / >  
         < S e l e c t e d I t e m L i s t / >  
         < S e l e c t e d C o l u m n L i s t / >  
         < H a s V a l u e > t r u e < / H a s V a l u e >  
         < T B C h a r t I D > 3 3 2 3 0 3 4 5 9 8 7 0 0 2 9 9 8 3 7 < / T B C h a r t I D >  
         < C o n s o l i d a t e d C o m p a n y I D   x s i : n i l = " t r u e " / >  
         < T B D o c u m e n t I D > 3 3 2 3 0 3 4 5 9 8 7 0 0 2 9 9 8 3 5 < / T B D o c u m e n t I D >  
         < N u m e r i c V a l u e > - 1 2 2 1 9 7 9 5 . 0 9 0 0 < / N u m e r i c V a l u e >  
         < V a l u e > - 1 2 2 1 9 7 9 5 . 0 9 0 0 < / V a l u e >  
         < C h a r t T y p e > c t F S L i n e s < / C h a r t T y p e >  
         < R e f e r e n c e > 2 8 1 0 0 < / R e f e r e n c e >  
         < T B D o c N a m e > 2 0 1 9 . 1 2 . 3 1   'YTv^< / 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 0 1 c d 9 3 9 5 - 3 5 a 7 - 4 7 a c - b 9 2 6 - 5 3 a e 0 a a f 0 7 0 f < / D A L i n k I D >  
         < L i n k T y p e > 0 < / L i n k T y p e >  
         < P a r a m e t e r s / >  
         < I n c l u d e A l l I t e m s > f a l s e < / I n c l u d e A l l I t e m s >  
         < A c t i v e > t r u e < / A c t i v e >  
         < P r o t e c t e d L i n k > f a l s e < / P r o t e c t e d L i n k >  
         < N a m e > 2 8 1 0 0   2 0 1 9 . 1 2 . 3 1   'YTv^  8 4 1 0 . 2   F i n a l < / N a m e >  
         < E n t i t y E n u m > 1 2 < / E n t i t y E n u m >  
         < I t e m O r d e r L i s t / >  
         < S e l e c t e d I t e m L i s t / >  
         < S e l e c t e d C o l u m n L i s t / >  
         < H a s V a l u e > t r u e < / H a s V a l u e >  
         < T B C h a r t I D > 3 3 2 3 0 3 4 5 9 8 7 0 0 2 9 9 8 3 7 < / T B C h a r t I D >  
         < C o n s o l i d a t e d C o m p a n y I D   x s i : n i l = " t r u e " / >  
         < T B D o c u m e n t I D > 3 3 2 3 0 3 4 5 9 8 7 0 0 2 9 9 8 3 5 < / T B D o c u m e n t I D >  
         < N u m e r i c V a l u e > 8 9 0 2 7 5 2 . 7 6 0 0 < / N u m e r i c V a l u e >  
         < V a l u e > 8 9 0 2 7 5 2 . 7 6 0 0 < / V a l u e >  
         < C h a r t T y p e > c t F S L i n e s < / C h a r t T y p e >  
         < R e f e r e n c e > 2 8 1 0 0 < / R e f e r e n c e >  
         < T B D o c N a m e > 2 0 1 9 . 1 2 . 3 1   'YTv^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 8 9 b 4 d d 9 b - 4 9 e 7 - 4 1 b 0 - 9 8 9 d - 7 c 7 7 c 1 2 8 2 b 4 3 < / D A L i n k I D >  
         < L i n k T y p e > 0 < / L i n k T y p e >  
         < P a r a m e t e r s / >  
         < I n c l u d e A l l I t e m s > f a l s e < / I n c l u d e A l l I t e m s >  
         < A c t i v e > t r u e < / A c t i v e >  
         < P r o t e c t e d L i n k > f a l s e < / P r o t e c t e d L i n k >  
         < N a m e > 2 8 1 0 0   2 0 1 9 . 1 2 . 3 1   'YTv^  8 5 1 1   F i n a l < / N a m e >  
         < E n t i t y E n u m > 1 2 < / E n t i t y E n u m >  
         < I t e m O r d e r L i s t / >  
         < S e l e c t e d I t e m L i s t / >  
         < S e l e c t e d C o l u m n L i s t / >  
         < H a s V a l u e > t r u e < / H a s V a l u e >  
         < T B C h a r t I D > 3 3 2 3 0 3 4 5 9 8 7 0 0 2 9 9 8 3 6 < / T B C h a r t I D >  
         < C o n s o l i d a t e d C o m p a n y I D   x s i : n i l = " t r u e " / >  
         < T B D o c u m e n t I D > 3 3 2 3 0 3 4 5 9 8 7 0 0 2 9 9 8 3 5 < / T B D o c u m e n t I D >  
         < N u m e r i c V a l u e > 5 2 9 5 4 6 6 6 . 7 7 0 0 < / N u m e r i c V a l u e >  
         < V a l u e > 5 2 9 5 4 6 6 6 . 7 7 0 0 < / V a l u e >  
         < C h a r t T y p e > c t N o t e L i n e s < / C h a r t T y p e >  
         < R e f e r e n c e > 2 8 1 0 0 < / R e f e r e n c e >  
         < T B D o c N a m e > 2 0 1 9 . 1 2 . 3 1   'YTv^< / T B D o c N a m e >  
         < T B C h a r t N a m e > N o t e   L i n e s   D��ly��v< / T B C h a r t N a m e >  
         < C o l u m n N a m e > F i n a l B a l a n c e < / C o l u m n N a m e >  
         < U s e r F r i e n d l y C o l u m n N a m e > F i n a l < / U s e r F r i e n d l y C o l u m n N a m e >  
         < A c c o u n t N u m b e r > 8 5 1 1 < / A c c o u n t N u m b e r >  
         < R o u n d e d > f a l s e < / R o u n d e d >  
     < / T B L i n k >  
     < T B L i n k >  
         < V e r s i o n > 4 < / V e r s i o n >  
         < C o l u m n F i l t e r s / >  
         < D A L i n k I D > 8 8 a a 4 4 9 e - 9 0 6 2 - 4 c 3 3 - 9 c 8 4 - f 1 0 e 4 e 9 3 0 9 6 1 < / D A L i n k I D >  
         < L i n k T y p e > 0 < / L i n k T y p e >  
         < P a r a m e t e r s / >  
         < I n c l u d e A l l I t e m s > f a l s e < / I n c l u d e A l l I t e m s >  
         < A c t i v e > t r u e < / A c t i v e >  
         < P r o t e c t e d L i n k > f a l s e < / P r o t e c t e d L i n k >  
         < N a m e > 2 8 1 0 0   2 0 1 9 . 1 2 . 3 1   'YTv^  8 5 1 2   F i n a l < / N a m e >  
         < E n t i t y E n u m > 1 2 < / E n t i t y E n u m >  
         < I t e m O r d e r L i s t / >  
         < S e l e c t e d I t e m L i s t / >  
         < S e l e c t e d C o l u m n L i s t / >  
         < H a s V a l u e > t r u e < / H a s V a l u e >  
         < T B C h a r t I D > 3 3 2 3 0 3 4 5 9 8 7 0 0 2 9 9 8 3 6 < / T B C h a r t I D >  
         < C o n s o l i d a t e d C o m p a n y I D   x s i : n i l = " t r u e " / >  
         < T B D o c u m e n t I D > 3 3 2 3 0 3 4 5 9 8 7 0 0 2 9 9 8 3 5 < / T B D o c u m e n t I D >  
         < N u m e r i c V a l u e > - 3 9 8 1 9 8 9 . 2 0 0 0 < / N u m e r i c V a l u e >  
         < V a l u e > - 3 9 8 1 9 8 9 . 2 0 0 0 < / V a l u e >  
         < C h a r t T y p e > c t N o t e L i n e s < / C h a r t T y p e >  
         < R e f e r e n c e > 2 8 1 0 0 < / R e f e r e n c e >  
         < T B D o c N a m e > 2 0 1 9 . 1 2 . 3 1   'YTv^< / T B D o c N a m e >  
         < T B C h a r t N a m e > N o t e   L i n e s   D��ly��v< / T B C h a r t N a m e >  
         < C o l u m n N a m e > F i n a l B a l a n c e < / C o l u m n N a m e >  
         < U s e r F r i e n d l y C o l u m n N a m e > F i n a l < / U s e r F r i e n d l y C o l u m n N a m e >  
         < A c c o u n t N u m b e r > 8 5 1 2 < / A c c o u n t N u m b e r >  
         < R o u n d e d > f a l s e < / R o u n d e d >  
     < / T B L i n k >  
     < T B L i n k >  
         < V e r s i o n > 4 < / V e r s i o n >  
         < C o l u m n F i l t e r s / >  
         < D A L i n k I D > 1 7 3 8 4 b 3 b - e 9 5 c - 4 3 9 7 - b 7 d 6 - 7 1 9 4 c 3 8 8 8 4 5 e < / D A L i n k I D >  
         < L i n k T y p e > 0 < / L i n k T y p e >  
         < P a r a m e t e r s / >  
         < I n c l u d e A l l I t e m s > f a l s e < / I n c l u d e A l l I t e m s >  
         < A c t i v e > t r u e < / A c t i v e >  
         < P r o t e c t e d L i n k > f a l s e < / P r o t e c t e d L i n k >  
         < N a m e > 2 8 1 0 0   2 0 1 8 . 1 2 . 3 1   'YTv^  8 1 1 0   F i n a l < / N a m e >  
         < E n t i t y E n u m > 1 2 < / E n t i t y E n u m >  
         < I t e m O r d e r L i s t / >  
         < S e l e c t e d I t e m L i s t / >  
         < S e l e c t e d C o l u m n L i s t / >  
         < H a s V a l u e > t r u e < / H a s V a l u e >  
         < T B C h a r t I D > 3 3 2 3 0 3 4 5 9 8 7 0 0 2 9 5 3 8 1 < / T B C h a r t I D >  
         < C o n s o l i d a t e d C o m p a n y I D   x s i : n i l = " t r u e " / >  
         < T B D o c u m e n t I D > 3 3 2 3 0 3 4 5 9 8 7 0 0 2 9 5 3 7 9 < / T B D o c u m e n t I D >  
         < N u m e r i c V a l u e > - 6 3 5 1 8 5 5 0 8 3 . 7 1 0 0 < / N u m e r i c V a l u e >  
         < V a l u e > - 6 3 5 1 8 5 5 0 8 3 . 7 1 0 0 < / V a l u e >  
         < C h a r t T y p e > c t F S L i n e s < / C h a r t T y p e >  
         < R e f e r e n c e > 2 8 1 0 0 < / R e f e r e n c e >  
         < T B D o c N a m e > 2 0 1 8 . 1 2 . 3 1   'YTv^< / T B D o c N a m e >  
         < T B C h a r t N a m e > F S   L i n e s   "��R�bh�y��v< / T B C h a r t N a m e >  
         < C o l u m n N a m e > F i n a l B a l a n c e < / C o l u m n N a m e >  
         < U s e r F r i e n d l y C o l u m n N a m e > F i n a l < / U s e r F r i e n d l y C o l u m n N a m e >  
         < A c c o u n t N u m b e r > 8 1 1 0 < / A c c o u n t N u m b e r >  
         < R o u n d e d > f a l s e < / R o u n d e d >  
     < / T B L i n k >  
     < T B L i n k >  
         < V e r s i o n > 4 < / V e r s i o n >  
         < C o l u m n F i l t e r s / >  
         < D A L i n k I D > 8 c 5 a a b 2 2 - d b 2 5 - 4 0 9 e - b 0 5 e - b a e 0 f 7 d 9 4 2 2 6 < / D A L i n k I D >  
         < L i n k T y p e > 0 < / L i n k T y p e >  
         < P a r a m e t e r s / >  
         < I n c l u d e A l l I t e m s > f a l s e < / I n c l u d e A l l I t e m s >  
         < A c t i v e > t r u e < / A c t i v e >  
         < P r o t e c t e d L i n k > f a l s e < / P r o t e c t e d L i n k >  
         < N a m e > 2 8 1 0 0   2 0 1 8 . 1 2 . 3 1   'YTv^  8 2 1 0   F i n a l < / N a m e >  
         < E n t i t y E n u m > 1 2 < / E n t i t y E n u m >  
         < I t e m O r d e r L i s t / >  
         < S e l e c t e d I t e m L i s t / >  
         < S e l e c t e d C o l u m n L i s t / >  
         < H a s V a l u e > t r u e < / H a s V a l u e >  
         < T B C h a r t I D > 3 3 2 3 0 3 4 5 9 8 7 0 0 2 9 5 3 8 1 < / T B C h a r t I D >  
         < C o n s o l i d a t e d C o m p a n y I D   x s i : n i l = " t r u e " / >  
         < T B D o c u m e n t I D > 3 3 2 3 0 3 4 5 9 8 7 0 0 2 9 5 3 7 9 < / T B D o c u m e n t I D >  
         < N u m e r i c V a l u e > 4 8 0 0 2 6 6 0 6 0 . 2 5 0 0 < / N u m e r i c V a l u e >  
         < V a l u e > 4 8 0 0 2 6 6 0 6 0 . 2 5 0 0 < / V a l u e >  
         < C h a r t T y p e > c t F S L i n e s < / C h a r t T y p e >  
         < R e f e r e n c e > 2 8 1 0 0 < / R e f e r e n c e >  
         < T B D o c N a m e > 2 0 1 8 . 1 2 . 3 1   'YTv^< / T B D o c N a m e >  
         < T B C h a r t N a m e > F S   L i n e s   "��R�bh�y��v< / T B C h a r t N a m e >  
         < C o l u m n N a m e > F i n a l B a l a n c e < / C o l u m n N a m e >  
         < U s e r F r i e n d l y C o l u m n N a m e > F i n a l < / U s e r F r i e n d l y C o l u m n N a m e >  
         < A c c o u n t N u m b e r > 8 2 1 0 < / A c c o u n t N u m b e r >  
         < R o u n d e d > f a l s e < / R o u n d e d >  
     < / T B L i n k >  
     < T B L i n k >  
         < V e r s i o n > 4 < / V e r s i o n >  
         < C o l u m n F i l t e r s / >  
         < D A L i n k I D > 0 0 a 7 f b b 3 - d a 1 9 - 4 8 1 a - a 3 1 d - 0 a e 2 8 2 5 8 b 5 b 0 < / D A L i n k I D >  
         < L i n k T y p e > 0 < / L i n k T y p e >  
         < P a r a m e t e r s / >  
         < I n c l u d e A l l I t e m s > f a l s e < / I n c l u d e A l l I t e m s >  
         < A c t i v e > t r u e < / A c t i v e >  
         < P r o t e c t e d L i n k > f a l s e < / P r o t e c t e d L i n k >  
         < N a m e > 2 8 1 0 0   2 0 1 8 . 1 2 . 3 1   'YTv^  8 2 1 0 . 1   F i n a l < / N a m e >  
         < E n t i t y E n u m > 1 2 < / E n t i t y E n u m >  
         < I t e m O r d e r L i s t / >  
         < S e l e c t e d I t e m L i s t / >  
         < S e l e c t e d C o l u m n L i s t / >  
         < H a s V a l u e > t r u e < / H a s V a l u e >  
         < T B C h a r t I D > 3 3 2 3 0 3 4 5 9 8 7 0 0 2 9 5 3 8 1 < / T B C h a r t I D >  
         < C o n s o l i d a t e d C o m p a n y I D   x s i : n i l = " t r u e " / >  
         < T B D o c u m e n t I D > 3 3 2 3 0 3 4 5 9 8 7 0 0 2 9 5 3 7 9 < / T B D o c u m e n t I D >  
         < N u m e r i c V a l u e > 1 6 4 0 6 3 0 5 . 3 1 0 0 < / N u m e r i c V a l u e >  
         < V a l u e > 1 6 4 0 6 3 0 5 . 3 1 0 0 < / V a l u e >  
         < C h a r t T y p e > c t F S L i n e s < / C h a r t T y p e >  
         < R e f e r e n c e > 2 8 1 0 0 < / R e f e r e n c e >  
         < T B D o c N a m e > 2 0 1 8 . 1 2 . 3 1   'YTv^< / 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 6 5 6 9 e e 8 c - 7 9 5 d - 4 9 0 4 - 9 f 6 3 - 1 7 8 9 f b d 0 c e 8 a < / D A L i n k I D >  
         < L i n k T y p e > 0 < / L i n k T y p e >  
         < P a r a m e t e r s / >  
         < I n c l u d e A l l I t e m s > f a l s e < / I n c l u d e A l l I t e m s >  
         < A c t i v e > t r u e < / A c t i v e >  
         < P r o t e c t e d L i n k > f a l s e < / P r o t e c t e d L i n k >  
         < N a m e > 2 8 1 0 0   2 0 1 8 . 1 2 . 3 1   'YTv^  8 3 1 0 . 1   F i n a l < / N a m e >  
         < E n t i t y E n u m > 1 2 < / E n t i t y E n u m >  
         < I t e m O r d e r L i s t / >  
         < S e l e c t e d I t e m L i s t / >  
         < S e l e c t e d C o l u m n L i s t / >  
         < H a s V a l u e > t r u e < / H a s V a l u e >  
         < T B C h a r t I D > 3 3 2 3 0 3 4 5 9 8 7 0 0 2 9 5 3 8 1 < / T B C h a r t I D >  
         < C o n s o l i d a t e d C o m p a n y I D   x s i : n i l = " t r u e " / >  
         < T B D o c u m e n t I D > 3 3 2 3 0 3 4 5 9 8 7 0 0 2 9 5 3 7 9 < / T B D o c u m e n t I D >  
         < N u m e r i c V a l u e > 2 5 5 5 2 5 9 3 4 . 5 3 0 0 < / N u m e r i c V a l u e >  
         < V a l u e > 2 5 5 5 2 5 9 3 4 . 5 3 0 0 < / V a l u e >  
         < C h a r t T y p e > c t F S L i n e s < / C h a r t T y p e >  
         < R e f e r e n c e > 2 8 1 0 0 < / R e f e r e n c e >  
         < T B D o c N a m e > 2 0 1 8 . 1 2 . 3 1   'YTv^< / 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 e d b 6 6 2 f 8 - 8 f 9 2 - 4 b 4 3 - 8 c 8 d - 7 0 0 8 2 1 0 9 0 2 8 8 < / D A L i n k I D >  
         < L i n k T y p e > 0 < / L i n k T y p e >  
         < P a r a m e t e r s / >  
         < I n c l u d e A l l I t e m s > f a l s e < / I n c l u d e A l l I t e m s >  
         < A c t i v e > t r u e < / A c t i v e >  
         < P r o t e c t e d L i n k > f a l s e < / P r o t e c t e d L i n k >  
         < N a m e > 2 8 1 0 0   2 0 1 8 . 1 2 . 3 1   'YTv^  8 3 1 0 . 2   F i n a l < / N a m e >  
         < E n t i t y E n u m > 1 2 < / E n t i t y E n u m >  
         < I t e m O r d e r L i s t / >  
         < S e l e c t e d I t e m L i s t / >  
         < S e l e c t e d C o l u m n L i s t / >  
         < H a s V a l u e > t r u e < / H a s V a l u e >  
         < T B C h a r t I D > 3 3 2 3 0 3 4 5 9 8 7 0 0 2 9 5 3 8 1 < / T B C h a r t I D >  
         < C o n s o l i d a t e d C o m p a n y I D   x s i : n i l = " t r u e " / >  
         < T B D o c u m e n t I D > 3 3 2 3 0 3 4 5 9 8 7 0 0 2 9 5 3 7 9 < / T B D o c u m e n t I D >  
         < N u m e r i c V a l u e > 4 0 9 7 6 0 7 1 3 . 9 6 0 0 < / N u m e r i c V a l u e >  
         < V a l u e > 4 0 9 7 6 0 7 1 3 . 9 6 0 0 < / V a l u e >  
         < C h a r t T y p e > c t F S L i n e s < / C h a r t T y p e >  
         < R e f e r e n c e > 2 8 1 0 0 < / R e f e r e n c e >  
         < T B D o c N a m e > 2 0 1 8 . 1 2 . 3 1   'YTv^< / 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 a d 9 6 6 3 4 c - 5 d 3 5 - 4 9 e e - 9 7 b 1 - b f 0 d 2 c 1 5 b 7 2 6 < / D A L i n k I D >  
         < L i n k T y p e > 0 < / L i n k T y p e >  
         < P a r a m e t e r s / >  
         < I n c l u d e A l l I t e m s > f a l s e < / I n c l u d e A l l I t e m s >  
         < A c t i v e > t r u e < / A c t i v e >  
         < P r o t e c t e d L i n k > f a l s e < / P r o t e c t e d L i n k >  
         < N a m e > 2 8 1 0 0   2 0 1 8 . 1 2 . 3 1   'YTv^  8 3 1 0 . 4   F i n a l < / N a m e >  
         < E n t i t y E n u m > 1 2 < / E n t i t y E n u m >  
         < I t e m O r d e r L i s t / >  
         < S e l e c t e d I t e m L i s t / >  
         < S e l e c t e d C o l u m n L i s t / >  
         < H a s V a l u e > t r u e < / H a s V a l u e >  
         < T B C h a r t I D > 3 3 2 3 0 3 4 5 9 8 7 0 0 2 9 5 3 8 1 < / T B C h a r t I D >  
         < C o n s o l i d a t e d C o m p a n y I D   x s i : n i l = " t r u e " / >  
         < T B D o c u m e n t I D > 3 3 2 3 0 3 4 5 9 8 7 0 0 2 9 5 3 7 9 < / T B D o c u m e n t I D >  
         < N u m e r i c V a l u e > 5 2 4 8 8 8 8 . 9 1 0 0 < / N u m e r i c V a l u e >  
         < V a l u e > 5 2 4 8 8 8 8 . 9 1 0 0 < / V a l u e >  
         < C h a r t T y p e > c t F S L i n e s < / C h a r t T y p e >  
         < R e f e r e n c e > 2 8 1 0 0 < / R e f e r e n c e >  
         < T B D o c N a m e > 2 0 1 8 . 1 2 . 3 1   'YTv^< / 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 5 e 0 a 3 f 8 d - 9 9 b 8 - 4 2 3 7 - 8 3 7 f - 7 3 c c f a 9 3 5 9 a 0 < / D A L i n k I D >  
         < L i n k T y p e > 0 < / L i n k T y p e >  
         < P a r a m e t e r s / >  
         < I n c l u d e A l l I t e m s > f a l s e < / I n c l u d e A l l I t e m s >  
         < A c t i v e > t r u e < / A c t i v e >  
         < P r o t e c t e d L i n k > f a l s e < / P r o t e c t e d L i n k >  
         < N a m e > 2 8 1 0 0   2 0 1 8 . 1 2 . 3 1   'YTv^  8 3 1 0 . 3   F i n a l < / N a m e >  
         < E n t i t y E n u m > 1 2 < / E n t i t y E n u m >  
         < I t e m O r d e r L i s t / >  
         < S e l e c t e d I t e m L i s t / >  
         < S e l e c t e d C o l u m n L i s t / >  
         < H a s V a l u e > t r u e < / H a s V a l u e >  
         < T B C h a r t I D > 3 3 2 3 0 3 4 5 9 8 7 0 0 2 9 5 3 8 1 < / T B C h a r t I D >  
         < C o n s o l i d a t e d C o m p a n y I D   x s i : n i l = " t r u e " / >  
         < T B D o c u m e n t I D > 3 3 2 3 0 3 4 5 9 8 7 0 0 2 9 5 3 7 9 < / T B D o c u m e n t I D >  
         < N u m e r i c V a l u e > 7 4 4 9 9 2 5 3 . 2 7 0 0 < / N u m e r i c V a l u e >  
         < V a l u e > 7 4 4 9 9 2 5 3 . 2 7 0 0 < / V a l u e >  
         < C h a r t T y p e > c t F S L i n e s < / C h a r t T y p e >  
         < R e f e r e n c e > 2 8 1 0 0 < / R e f e r e n c e >  
         < T B D o c N a m e > 2 0 1 8 . 1 2 . 3 1   'YTv^< / 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 e 3 6 d 5 a 4 2 - 0 d a 2 - 4 c e 9 - a 6 8 6 - 4 8 c 9 d e e 7 9 4 3 7 < / D A L i n k I D >  
         < L i n k T y p e > 0 < / L i n k T y p e >  
         < P a r a m e t e r s / >  
         < I n c l u d e A l l I t e m s > f a l s e < / I n c l u d e A l l I t e m s >  
         < A c t i v e > t r u e < / A c t i v e >  
         < P r o t e c t e d L i n k > f a l s e < / P r o t e c t e d L i n k >  
         < N a m e > 2 8 1 0 0   2 0 1 8 . 1 2 . 3 1   'YTv^  8 3 3 2   F i n a l < / N a m e >  
         < E n t i t y E n u m > 1 2 < / E n t i t y E n u m >  
         < I t e m O r d e r L i s t / >  
         < S e l e c t e d I t e m L i s t / >  
         < S e l e c t e d C o l u m n L i s t / >  
         < H a s V a l u e > t r u e < / H a s V a l u e >  
         < T B C h a r t I D > 3 3 2 3 0 3 4 5 9 8 7 0 0 2 9 5 3 8 1 < / T B C h a r t I D >  
         < C o n s o l i d a t e d C o m p a n y I D   x s i : n i l = " t r u e " / >  
         < T B D o c u m e n t I D > 3 3 2 3 0 3 4 5 9 8 7 0 0 2 9 5 3 7 9 < / T B D o c u m e n t I D >  
         < N u m e r i c V a l u e > - 3 1 0 2 6 5 3 9 . 7 6 0 0 < / N u m e r i c V a l u e >  
         < V a l u e > - 3 1 0 2 6 5 3 9 . 7 6 0 0 < / V a l u e >  
         < C h a r t T y p e > c t F S L i n e s < / C h a r t T y p e >  
         < R e f e r e n c e > 2 8 1 0 0 < / R e f e r e n c e >  
         < T B D o c N a m e > 2 0 1 8 . 1 2 . 3 1   'YTv^< / T B D o c N a m e >  
         < T B C h a r t N a m e > F S   L i n e s   "��R�bh�y��v< / T B C h a r t N a m e >  
         < C o l u m n N a m e > F i n a l B a l a n c e < / C o l u m n N a m e >  
         < U s e r F r i e n d l y C o l u m n N a m e > F i n a l < / U s e r F r i e n d l y C o l u m n N a m e >  
         < A c c o u n t N u m b e r > 8 3 3 2 < / A c c o u n t N u m b e r >  
         < R o u n d e d > f a l s e < / R o u n d e d >  
     < / T B L i n k >  
     < T B L i n k >  
         < V e r s i o n > 4 < / V e r s i o n >  
         < C o l u m n F i l t e r s / >  
         < D A L i n k I D > d c c 0 3 3 3 f - 6 3 d 0 - 4 b 2 5 - b b f 1 - 8 4 9 1 a f c 3 6 a 3 0 < / D A L i n k I D >  
         < L i n k T y p e > 0 < / L i n k T y p e >  
         < P a r a m e t e r s / >  
         < I n c l u d e A l l I t e m s > f a l s e < / I n c l u d e A l l I t e m s >  
         < A c t i v e > t r u e < / A c t i v e >  
         < P r o t e c t e d L i n k > f a l s e < / P r o t e c t e d L i n k >  
         < N a m e > 2 8 1 0 0   2 0 1 8 . 1 2 . 3 1   'YTv^  8 3 1 0 . 7   F i n a l < / N a m e >  
         < E n t i t y E n u m > 1 2 < / E n t i t y E n u m >  
         < I t e m O r d e r L i s t / >  
         < S e l e c t e d I t e m L i s t / >  
         < S e l e c t e d C o l u m n L i s t / >  
         < H a s V a l u e > t r u e < / H a s V a l u e >  
         < T B C h a r t I D > 3 3 2 3 0 3 4 5 9 8 7 0 0 2 9 5 3 8 1 < / T B C h a r t I D >  
         < C o n s o l i d a t e d C o m p a n y I D   x s i : n i l = " t r u e " / >  
         < T B D o c u m e n t I D > 3 3 2 3 0 3 4 5 9 8 7 0 0 2 9 5 3 7 9 < / T B D o c u m e n t I D >  
         < N u m e r i c V a l u e > 5 2 0 5 6 9 4 . 3 1 0 0 < / N u m e r i c V a l u e >  
         < V a l u e > 5 2 0 5 6 9 4 . 3 1 0 0 < / V a l u e >  
         < C h a r t T y p e > c t F S L i n e s < / C h a r t T y p e >  
         < R e f e r e n c e > 2 8 1 0 0 < / R e f e r e n c e >  
         < T B D o c N a m e > 2 0 1 8 . 1 2 . 3 1 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 9 c 4 d c 8 e c - 9 7 b 0 - 4 d d 7 - a 6 a 3 - 6 5 5 b f e e d 3 c b e < / D A L i n k I D >  
         < L i n k T y p e > 0 < / L i n k T y p e >  
         < P a r a m e t e r s / >  
         < I n c l u d e A l l I t e m s > f a l s e < / I n c l u d e A l l I t e m s >  
         < A c t i v e > t r u e < / A c t i v e >  
         < P r o t e c t e d L i n k > f a l s e < / P r o t e c t e d L i n k >  
         < N a m e > 2 8 1 0 0   2 0 1 8 . 1 2 . 3 1   'YTv^  8 3 1 0 . 6   F i n a l < / N a m e >  
         < E n t i t y E n u m > 1 2 < / E n t i t y E n u m >  
         < I t e m O r d e r L i s t / >  
         < S e l e c t e d I t e m L i s t / >  
         < S e l e c t e d C o l u m n L i s t / >  
         < H a s V a l u e > t r u e < / H a s V a l u e >  
         < T B C h a r t I D > 3 3 2 3 0 3 4 5 9 8 7 0 0 2 9 5 3 8 1 < / T B C h a r t I D >  
         < C o n s o l i d a t e d C o m p a n y I D   x s i : n i l = " t r u e " / >  
         < T B D o c u m e n t I D > 3 3 2 3 0 3 4 5 9 8 7 0 0 2 9 5 3 7 9 < / T B D o c u m e n t I D >  
         < N u m e r i c V a l u e > 8 7 6 4 7 0 6 4 . 9 0 0 0 < / N u m e r i c V a l u e >  
         < V a l u e > 8 7 6 4 7 0 6 4 . 9 0 0 0 < / V a l u e >  
         < C h a r t T y p e > c t F S L i n e s < / C h a r t T y p e >  
         < R e f e r e n c e > 2 8 1 0 0 < / R e f e r e n c e >  
         < T B D o c N a m e > 2 0 1 8 . 1 2 . 3 1   'YTv^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 2 f 4 f 0 7 2 8 - 5 1 5 3 - 4 1 3 9 - b 8 e d - 5 5 5 0 3 5 d e e 0 e e < / D A L i n k I D >  
         < L i n k T y p e > 0 < / L i n k T y p e >  
         < P a r a m e t e r s / >  
         < I n c l u d e A l l I t e m s > f a l s e < / I n c l u d e A l l I t e m s >  
         < A c t i v e > t r u e < / A c t i v e >  
         < P r o t e c t e d L i n k > f a l s e < / P r o t e c t e d L i n k >  
         < N a m e > 2 8 1 0 0   2 0 1 8 . 1 2 . 3 1   'YTv^  8 3 1 0 . 9   F i n a l < / N a m e >  
         < E n t i t y E n u m > 1 2 < / E n t i t y E n u m >  
         < I t e m O r d e r L i s t / >  
         < S e l e c t e d I t e m L i s t / >  
         < S e l e c t e d C o l u m n L i s t / >  
         < H a s V a l u e > t r u e < / H a s V a l u e >  
         < T B C h a r t I D > 3 3 2 3 0 3 4 5 9 8 7 0 0 2 9 5 3 8 1 < / T B C h a r t I D >  
         < C o n s o l i d a t e d C o m p a n y I D   x s i : n i l = " t r u e " / >  
         < T B D o c u m e n t I D > 3 3 2 3 0 3 4 5 9 8 7 0 0 2 9 5 3 7 9 < / T B D o c u m e n t I D >  
         < N u m e r i c V a l u e > 2 7 3 9 5 6 8 9 . 0 8 0 0 < / N u m e r i c V a l u e >  
         < V a l u e > 2 7 3 9 5 6 8 9 . 0 8 0 0 < / V a l u e >  
         < C h a r t T y p e > c t F S L i n e s < / C h a r t T y p e >  
         < R e f e r e n c e > 2 8 1 0 0 < / R e f e r e n c e >  
         < T B D o c N a m e > 2 0 1 8 . 1 2 . 3 1   'YTv^< / 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 a 5 9 3 6 6 1 f - d 0 d 5 - 4 0 d 3 - 9 9 f a - 6 e e 2 5 7 7 8 a 5 9 a < / D A L i n k I D >  
         < L i n k T y p e > 0 < / L i n k T y p e >  
         < P a r a m e t e r s / >  
         < I n c l u d e A l l I t e m s > f a l s e < / I n c l u d e A l l I t e m s >  
         < A c t i v e > t r u e < / A c t i v e >  
         < P r o t e c t e d L i n k > f a l s e < / P r o t e c t e d L i n k >  
         < N a m e > 2 8 1 0 0   2 0 1 8 . 1 2 . 3 1   'YTv^  8 3 1 0 . 5   F i n a l < / N a m e >  
         < E n t i t y E n u m > 1 2 < / E n t i t y E n u m >  
         < I t e m O r d e r L i s t / >  
         < S e l e c t e d I t e m L i s t / >  
         < S e l e c t e d C o l u m n L i s t / >  
         < H a s V a l u e > t r u e < / H a s V a l u e >  
         < T B C h a r t I D > 3 3 2 3 0 3 4 5 9 8 7 0 0 2 9 5 3 8 1 < / T B C h a r t I D >  
         < C o n s o l i d a t e d C o m p a n y I D   x s i : n i l = " t r u e " / >  
         < T B D o c u m e n t I D > 3 3 2 3 0 3 4 5 9 8 7 0 0 2 9 5 3 7 9 < / T B D o c u m e n t I D >  
         < N u m e r i c V a l u e > 2 7 0 0 5 3 . 0 6 0 0 < / N u m e r i c V a l u e >  
         < V a l u e > 2 7 0 0 5 3 . 0 6 0 0 < / V a l u e >  
         < C h a r t T y p e > c t F S L i n e s < / C h a r t T y p e >  
         < R e f e r e n c e > 2 8 1 0 0 < / R e f e r e n c e >  
         < T B D o c N a m e > 2 0 1 8 . 1 2 . 3 1 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 2 5 7 2 7 1 c 0 - f 4 6 8 - 4 b 9 9 - a 2 7 c - b a 0 8 d 9 b c 2 4 a d < / D A L i n k I D >  
         < L i n k T y p e > 0 < / L i n k T y p e >  
         < P a r a m e t e r s / >  
         < I n c l u d e A l l I t e m s > f a l s e < / I n c l u d e A l l I t e m s >  
         < A c t i v e > t r u e < / A c t i v e >  
         < P r o t e c t e d L i n k > f a l s e < / P r o t e c t e d L i n k >  
         < N a m e > 2 8 1 0 0   2 0 1 8 . 1 2 . 3 1   'YTv^  8 3 1 0 . 8   F i n a l < / N a m e >  
         < E n t i t y E n u m > 1 2 < / E n t i t y E n u m >  
         < I t e m O r d e r L i s t / >  
         < S e l e c t e d I t e m L i s t / >  
         < S e l e c t e d C o l u m n L i s t / >  
         < H a s V a l u e > t r u e < / H a s V a l u e >  
         < T B C h a r t I D > 3 3 2 3 0 3 4 5 9 8 7 0 0 2 9 5 3 8 1 < / T B C h a r t I D >  
         < C o n s o l i d a t e d C o m p a n y I D   x s i : n i l = " t r u e " / >  
         < T B D o c u m e n t I D > 3 3 2 3 0 3 4 5 9 8 7 0 0 2 9 5 3 7 9 < / T B D o c u m e n t I D >  
         < N u m e r i c V a l u e > - 4 2 9 2 . 5 8 0 0 < / N u m e r i c V a l u e >  
         < V a l u e > - 4 2 9 2 . 5 8 0 0 < / V a l u e >  
         < C h a r t T y p e > c t F S L i n e s < / C h a r t T y p e >  
         < R e f e r e n c e > 2 8 1 0 0 < / R e f e r e n c e >  
         < T B D o c N a m e > 2 0 1 8 . 1 2 . 3 1 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 6 a 4 5 6 e 9 6 - a b 7 c - 4 f 1 b - b 6 f 0 - 7 6 4 f 2 7 2 4 e 3 c 6 < / D A L i n k I D >  
         < L i n k T y p e > 0 < / L i n k T y p e >  
         < P a r a m e t e r s / >  
         < I n c l u d e A l l I t e m s > f a l s e < / I n c l u d e A l l I t e m s >  
         < A c t i v e > t r u e < / A c t i v e >  
         < P r o t e c t e d L i n k > f a l s e < / P r o t e c t e d L i n k >  
         < N a m e > 2 8 1 0 0   2 0 1 8 . 1 2 . 3 1   'YTv^  8 4 1 0 . 1   F i n a l < / N a m e >  
         < E n t i t y E n u m > 1 2 < / E n t i t y E n u m >  
         < I t e m O r d e r L i s t / >  
         < S e l e c t e d I t e m L i s t / >  
         < S e l e c t e d C o l u m n L i s t / >  
         < H a s V a l u e > t r u e < / H a s V a l u e >  
         < T B C h a r t I D > 3 3 2 3 0 3 4 5 9 8 7 0 0 2 9 5 3 8 1 < / T B C h a r t I D >  
         < C o n s o l i d a t e d C o m p a n y I D   x s i : n i l = " t r u e " / >  
         < T B D o c u m e n t I D > 3 3 2 3 0 3 4 5 9 8 7 0 0 2 9 5 3 7 9 < / T B D o c u m e n t I D >  
         < N u m e r i c V a l u e > - 4 1 5 2 7 6 5 . 8 0 0 0 < / N u m e r i c V a l u e >  
         < V a l u e > - 4 1 5 2 7 6 5 . 8 0 0 0 < / V a l u e >  
         < C h a r t T y p e > c t F S L i n e s < / C h a r t T y p e >  
         < R e f e r e n c e > 2 8 1 0 0 < / R e f e r e n c e >  
         < T B D o c N a m e > 2 0 1 8 . 1 2 . 3 1   'YTv^< / 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 2 8 3 c e d 5 f - e b e 9 - 4 5 b 5 - a d 6 9 - 5 2 e 8 5 e 7 e d 1 1 8 < / D A L i n k I D >  
         < L i n k T y p e > 0 < / L i n k T y p e >  
         < P a r a m e t e r s / >  
         < I n c l u d e A l l I t e m s > f a l s e < / I n c l u d e A l l I t e m s >  
         < A c t i v e > t r u e < / A c t i v e >  
         < P r o t e c t e d L i n k > f a l s e < / P r o t e c t e d L i n k >  
         < N a m e > 2 8 1 0 0   2 0 1 8 . 1 2 . 3 1   'YTv^  8 4 1 0 . 2   F i n a l < / N a m e >  
         < E n t i t y E n u m > 1 2 < / E n t i t y E n u m >  
         < I t e m O r d e r L i s t / >  
         < S e l e c t e d I t e m L i s t / >  
         < S e l e c t e d C o l u m n L i s t / >  
         < H a s V a l u e > t r u e < / H a s V a l u e >  
         < T B C h a r t I D > 3 3 2 3 0 3 4 5 9 8 7 0 0 2 9 5 3 8 1 < / T B C h a r t I D >  
         < C o n s o l i d a t e d C o m p a n y I D   x s i : n i l = " t r u e " / >  
         < T B D o c u m e n t I D > 3 3 2 3 0 3 4 5 9 8 7 0 0 2 9 5 3 7 9 < / T B D o c u m e n t I D >  
         < N u m e r i c V a l u e > 7 6 1 2 2 9 7 . 7 5 0 0 < / N u m e r i c V a l u e >  
         < V a l u e > 7 6 1 2 2 9 7 . 7 5 0 0 < / V a l u e >  
         < C h a r t T y p e > c t F S L i n e s < / C h a r t T y p e >  
         < R e f e r e n c e > 2 8 1 0 0 < / R e f e r e n c e >  
         < T B D o c N a m e > 2 0 1 8 . 1 2 . 3 1   'YTv^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 8 2 9 3 3 4 1 d - 6 6 6 0 - 4 4 0 9 - 8 0 b a - e d e 1 6 2 4 2 0 5 2 1 < / D A L i n k I D >  
         < L i n k T y p e > 0 < / L i n k T y p e >  
         < P a r a m e t e r s / >  
         < I n c l u d e A l l I t e m s > f a l s e < / I n c l u d e A l l I t e m s >  
         < A c t i v e > t r u e < / A c t i v e >  
         < P r o t e c t e d L i n k > f a l s e < / P r o t e c t e d L i n k >  
         < N a m e > 2 8 1 0 0   2 0 1 8 . 1 2 . 3 1   'YTv^  8 5 1 1   F i n a l < / N a m e >  
         < E n t i t y E n u m > 1 2 < / E n t i t y E n u m >  
         < I t e m O r d e r L i s t / >  
         < S e l e c t e d I t e m L i s t / >  
         < S e l e c t e d C o l u m n L i s t / >  
         < H a s V a l u e > t r u e < / H a s V a l u e >  
         < T B C h a r t I D > 3 3 2 3 0 3 4 5 9 8 7 0 0 2 9 5 3 8 0 < / T B C h a r t I D >  
         < C o n s o l i d a t e d C o m p a n y I D   x s i : n i l = " t r u e " / >  
         < T B D o c u m e n t I D > 3 3 2 3 0 3 4 5 9 8 7 0 0 2 9 5 3 7 9 < / T B D o c u m e n t I D >  
         < N u m e r i c V a l u e > 4 4 8 8 9 3 8 7 . 1 7 0 0 < / N u m e r i c V a l u e >  
         < V a l u e > 4 4 8 8 9 3 8 7 . 1 7 0 0 < / V a l u e >  
         < C h a r t T y p e > c t N o t e L i n e s < / C h a r t T y p e >  
         < R e f e r e n c e > 2 8 1 0 0 < / R e f e r e n c e >  
         < T B D o c N a m e > 2 0 1 8 . 1 2 . 3 1   'YTv^< / T B D o c N a m e >  
         < T B C h a r t N a m e > N o t e   L i n e s   D��ly��v< / T B C h a r t N a m e >  
         < C o l u m n N a m e > F i n a l B a l a n c e < / C o l u m n N a m e >  
         < U s e r F r i e n d l y C o l u m n N a m e > F i n a l < / U s e r F r i e n d l y C o l u m n N a m e >  
         < A c c o u n t N u m b e r > 8 5 1 1 < / A c c o u n t N u m b e r >  
         < R o u n d e d > f a l s e < / R o u n d e d >  
     < / T B L i n k >  
     < T B L i n k >  
         < V e r s i o n > 4 < / V e r s i o n >  
         < C o l u m n F i l t e r s / >  
         < D A L i n k I D > 5 0 c 1 4 0 d d - b 6 b c - 4 1 0 b - b 4 a 6 - d 2 6 9 4 b 8 c 7 f d 1 < / D A L i n k I D >  
         < L i n k T y p e > 0 < / L i n k T y p e >  
         < P a r a m e t e r s / >  
         < I n c l u d e A l l I t e m s > f a l s e < / I n c l u d e A l l I t e m s >  
         < A c t i v e > t r u e < / A c t i v e >  
         < P r o t e c t e d L i n k > f a l s e < / P r o t e c t e d L i n k >  
         < N a m e > 2 8 1 0 0   2 0 1 8 . 1 2 . 3 1   'YTv^  8 5 1 2   F i n a l < / N a m e >  
         < E n t i t y E n u m > 1 2 < / E n t i t y E n u m >  
         < I t e m O r d e r L i s t / >  
         < S e l e c t e d I t e m L i s t / >  
         < S e l e c t e d C o l u m n L i s t / >  
         < H a s V a l u e > t r u e < / H a s V a l u e >  
         < T B C h a r t I D > 3 3 2 3 0 3 4 5 9 8 7 0 0 2 9 5 3 8 0 < / T B C h a r t I D >  
         < C o n s o l i d a t e d C o m p a n y I D   x s i : n i l = " t r u e " / >  
         < T B D o c u m e n t I D > 3 3 2 3 0 3 4 5 9 8 7 0 0 2 9 5 3 7 9 < / T B D o c u m e n t I D >  
         < N u m e r i c V a l u e > - 5 5 5 5 5 8 . 3 2 0 0 < / N u m e r i c V a l u e >  
         < V a l u e > - 5 5 5 5 5 8 . 3 2 0 0 < / V a l u e >  
         < C h a r t T y p e > c t N o t e L i n e s < / C h a r t T y p e >  
         < R e f e r e n c e > 2 8 1 0 0 < / R e f e r e n c e >  
         < T B D o c N a m e > 2 0 1 8 . 1 2 . 3 1   'YTv^< / T B D o c N a m e >  
         < T B C h a r t N a m e > N o t e   L i n e s   D��ly��v< / T B C h a r t N a m e >  
         < C o l u m n N a m e > F i n a l B a l a n c e < / C o l u m n N a m e >  
         < U s e r F r i e n d l y C o l u m n N a m e > F i n a l < / U s e r F r i e n d l y C o l u m n N a m e >  
         < A c c o u n t N u m b e r > 8 5 1 2 < / A c c o u n t N u m b e r >  
         < R o u n d e d > f a l s e < / R o u n d e d >  
     < / T B L i n k >  
     < T B L i n k >  
         < V e r s i o n > 4 < / V e r s i o n >  
         < C o l u m n F i l t e r s / >  
         < D A L i n k I D > d d a 0 b e f 9 - 5 4 f c - 4 2 7 c - b d 2 f - 2 3 5 0 5 3 9 0 3 0 1 0 < / D A L i n k I D >  
         < L i n k T y p e > 0 < / L i n k T y p e >  
         < P a r a m e t e r s / >  
         < I n c l u d e A l l I t e m s > f a l s e < / I n c l u d e A l l I t e m s >  
         < A c t i v e > t r u e < / A c t i v e >  
         < P r o t e c t e d L i n k > f a l s e < / P r o t e c t e d L i n k >  
         < N a m e > 2 8 1 0 0   2 0 1 7 . 1 2 . 3 1   'YTv^  8 3 1 0 . 6   F i n a l < / N a m e >  
         < E n t i t y E n u m > 1 2 < / E n t i t y E n u m >  
         < I t e m O r d e r L i s t / >  
         < S e l e c t e d I t e m L i s t / >  
         < S e l e c t e d C o l u m n L i s t / >  
         < H a s V a l u e > t r u e < / H a s V a l u e >  
         < T B C h a r t I D > 3 3 2 3 0 3 4 5 9 8 7 0 0 2 9 0 9 4 3 < / T B C h a r t I D >  
         < C o n s o l i d a t e d C o m p a n y I D   x s i : n i l = " t r u e " / >  
         < T B D o c u m e n t I D > 3 3 2 3 0 3 4 5 9 8 7 0 0 2 9 0 9 4 1 < / T B D o c u m e n t I D >  
         < N u m e r i c V a l u e > 4 0 8 3 8 9 1 4 9 . 9 8 0 0 < / N u m e r i c V a l u e >  
         < V a l u e > 4 0 8 3 8 9 1 4 9 . 9 8 0 0 < / V a l u e >  
         < C h a r t T y p e > c t F S L i n e s < / C h a r t T y p e >  
         < R e f e r e n c e > 2 8 1 0 0 < / R e f e r e n c e >  
         < T B D o c N a m e > 2 0 1 7 . 1 2 . 3 1   'YTv^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 4 e f 8 b f 8 5 - f 2 8 9 - 4 a d 3 - 9 1 5 f - f 1 6 6 5 d 0 4 b d 0 6 < / D A L i n k I D >  
         < L i n k T y p e > 0 < / L i n k T y p e >  
         < P a r a m e t e r s / >  
         < I n c l u d e A l l I t e m s > f a l s e < / I n c l u d e A l l I t e m s >  
         < A c t i v e > t r u e < / A c t i v e >  
         < P r o t e c t e d L i n k > f a l s e < / P r o t e c t e d L i n k >  
         < N a m e > 2 8 1 0 0   2 0 1 7 . 1 2 . 3 1   'YTv^  8 3 1 0 . 9   F i n a l < / N a m e >  
         < E n t i t y E n u m > 1 2 < / E n t i t y E n u m >  
         < I t e m O r d e r L i s t / >  
         < S e l e c t e d I t e m L i s t / >  
         < S e l e c t e d C o l u m n L i s t / >  
         < H a s V a l u e > t r u e < / H a s V a l u e >  
         < T B C h a r t I D > 3 3 2 3 0 3 4 5 9 8 7 0 0 2 9 0 9 4 3 < / T B C h a r t I D >  
         < C o n s o l i d a t e d C o m p a n y I D   x s i : n i l = " t r u e " / >  
         < T B D o c u m e n t I D > 3 3 2 3 0 3 4 5 9 8 7 0 0 2 9 0 9 4 1 < / T B D o c u m e n t I D >  
         < N u m e r i c V a l u e > - 8 6 4 5 6 5 0 . 7 8 0 0 < / N u m e r i c V a l u e >  
         < V a l u e > - 8 6 4 5 6 5 0 . 7 8 0 0 < / V a l u e >  
         < C h a r t T y p e > c t F S L i n e s < / C h a r t T y p e >  
         < R e f e r e n c e > 2 8 1 0 0 < / R e f e r e n c e >  
         < T B D o c N a m e > 2 0 1 7 . 1 2 . 3 1   'YTv^< / 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 8 a 8 d 5 d 3 0 - 8 b d f - 4 c 0 c - 9 5 3 e - 5 f 2 3 a 7 8 1 7 b 8 f < / D A L i n k I D >  
         < L i n k T y p e > 0 < / L i n k T y p e >  
         < P a r a m e t e r s / >  
         < I n c l u d e A l l I t e m s > f a l s e < / I n c l u d e A l l I t e m s >  
         < A c t i v e > t r u e < / A c t i v e >  
         < P r o t e c t e d L i n k > f a l s e < / P r o t e c t e d L i n k >  
         < N a m e > 2 8 1 0 0   2 0 1 7 . 1 2 . 3 1   'YTv^  8 3 1 0 . 5   F i n a l < / N a m e >  
         < E n t i t y E n u m > 1 2 < / E n t i t y E n u m >  
         < I t e m O r d e r L i s t / >  
         < S e l e c t e d I t e m L i s t / >  
         < S e l e c t e d C o l u m n L i s t / >  
         < H a s V a l u e > t r u e < / H a s V a l u e >  
         < T B C h a r t I D > 3 3 2 3 0 3 4 5 9 8 7 0 0 2 9 0 9 4 3 < / T B C h a r t I D >  
         < C o n s o l i d a t e d C o m p a n y I D   x s i : n i l = " t r u e " / >  
         < T B D o c u m e n t I D > 3 3 2 3 0 3 4 5 9 8 7 0 0 2 9 0 9 4 1 < / T B D o c u m e n t I D >  
         < N u m e r i c V a l u e > 5 4 2 8 9 2 6 . 5 5 0 0 < / N u m e r i c V a l u e >  
         < V a l u e > 5 4 2 8 9 2 6 . 5 5 0 0 < / V a l u e >  
         < C h a r t T y p e > c t F S L i n e s < / C h a r t T y p e >  
         < R e f e r e n c e > 2 8 1 0 0 < / R e f e r e n c e >  
         < T B D o c N a m e > 2 0 1 7 . 1 2 . 3 1 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 d f c 4 d 7 8 8 - f b 2 3 - 4 c b 6 - 8 5 6 0 - 5 7 7 8 3 c 2 c a 9 4 2 < / D A L i n k I D >  
         < L i n k T y p e > 0 < / L i n k T y p e >  
         < P a r a m e t e r s / >  
         < I n c l u d e A l l I t e m s > f a l s e < / I n c l u d e A l l I t e m s >  
         < A c t i v e > t r u e < / A c t i v e >  
         < P r o t e c t e d L i n k > f a l s e < / P r o t e c t e d L i n k >  
         < N a m e > 2 8 1 0 0   2 0 1 7 . 1 2 . 3 1   'YTv^  8 3 1 0 . 8   F i n a l < / N a m e >  
         < E n t i t y E n u m > 1 2 < / E n t i t y E n u m >  
         < I t e m O r d e r L i s t / >  
         < S e l e c t e d I t e m L i s t / >  
         < S e l e c t e d C o l u m n L i s t / >  
         < H a s V a l u e > t r u e < / H a s V a l u e >  
         < T B C h a r t I D > 3 3 2 3 0 3 4 5 9 8 7 0 0 2 9 0 9 4 3 < / T B C h a r t I D >  
         < C o n s o l i d a t e d C o m p a n y I D   x s i : n i l = " t r u e " / >  
         < T B D o c u m e n t I D > 3 3 2 3 0 3 4 5 9 8 7 0 0 2 9 0 9 4 1 < / T B D o c u m e n t I D >  
         < N u m e r i c V a l u e > 0 . 0 0 0 0 < / N u m e r i c V a l u e >  
         < V a l u e > 0 . 0 0 0 0 < / V a l u e >  
         < C h a r t T y p e > c t F S L i n e s < / C h a r t T y p e >  
         < R e f e r e n c e > 2 8 1 0 0 < / R e f e r e n c e >  
         < T B D o c N a m e > 2 0 1 7 . 1 2 . 3 1 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 c 6 b b 2 5 3 f - f b 6 4 - 4 5 8 9 - b 6 7 d - a 1 2 2 d e 4 9 e 7 2 c < / D A L i n k I D >  
         < L i n k T y p e > 0 < / L i n k T y p e >  
         < P a r a m e t e r s / >  
         < I n c l u d e A l l I t e m s > f a l s e < / I n c l u d e A l l I t e m s >  
         < A c t i v e > t r u e < / A c t i v e >  
         < P r o t e c t e d L i n k > f a l s e < / P r o t e c t e d L i n k >  
         < N a m e > 2 8 1 0 0   2 0 1 7 . 1 2 . 3 1   'YTv^  8 4 1 0 . 1   F i n a l < / N a m e >  
         < E n t i t y E n u m > 1 2 < / E n t i t y E n u m >  
         < I t e m O r d e r L i s t / >  
         < S e l e c t e d I t e m L i s t / >  
         < S e l e c t e d C o l u m n L i s t / >  
         < H a s V a l u e > t r u e < / H a s V a l u e >  
         < T B C h a r t I D > 3 3 2 3 0 3 4 5 9 8 7 0 0 2 9 0 9 4 3 < / T B C h a r t I D >  
         < C o n s o l i d a t e d C o m p a n y I D   x s i : n i l = " t r u e " / >  
         < T B D o c u m e n t I D > 3 3 2 3 0 3 4 5 9 8 7 0 0 2 9 0 9 4 1 < / T B D o c u m e n t I D >  
         < N u m e r i c V a l u e > - 3 0 6 8 9 5 4 1 . 5 2 0 0 < / N u m e r i c V a l u e >  
         < V a l u e > - 3 0 6 8 9 5 4 1 . 5 2 0 0 < / V a l u e >  
         < C h a r t T y p e > c t F S L i n e s < / C h a r t T y p e >  
         < R e f e r e n c e > 2 8 1 0 0 < / R e f e r e n c e >  
         < T B D o c N a m e > 2 0 1 7 . 1 2 . 3 1   'YTv^< / 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 d 0 0 0 d 1 d 5 - c 8 0 c - 4 f 8 b - 8 a 2 3 - 9 0 f f a 8 4 d a 6 e b < / D A L i n k I D >  
         < L i n k T y p e > 0 < / L i n k T y p e >  
         < P a r a m e t e r s / >  
         < I n c l u d e A l l I t e m s > f a l s e < / I n c l u d e A l l I t e m s >  
         < A c t i v e > t r u e < / A c t i v e >  
         < P r o t e c t e d L i n k > f a l s e < / P r o t e c t e d L i n k >  
         < N a m e > 2 8 1 0 0   2 0 1 7 . 1 2 . 3 1   'YTv^  8 4 1 0 . 2   F i n a l < / N a m e >  
         < E n t i t y E n u m > 1 2 < / E n t i t y E n u m >  
         < I t e m O r d e r L i s t / >  
         < S e l e c t e d I t e m L i s t / >  
         < S e l e c t e d C o l u m n L i s t / >  
         < H a s V a l u e > t r u e < / H a s V a l u e >  
         < T B C h a r t I D > 3 3 2 3 0 3 4 5 9 8 7 0 0 2 9 0 9 4 3 < / T B C h a r t I D >  
         < C o n s o l i d a t e d C o m p a n y I D   x s i : n i l = " t r u e " / >  
         < T B D o c u m e n t I D > 3 3 2 3 0 3 4 5 9 8 7 0 0 2 9 0 9 4 1 < / T B D o c u m e n t I D >  
         < N u m e r i c V a l u e > 1 0 8 8 0 9 3 2 . 6 2 0 0 < / N u m e r i c V a l u e >  
         < V a l u e > 1 0 8 8 0 9 3 2 . 6 2 0 0 < / V a l u e >  
         < C h a r t T y p e > c t F S L i n e s < / C h a r t T y p e >  
         < R e f e r e n c e > 2 8 1 0 0 < / R e f e r e n c e >  
         < T B D o c N a m e > 2 0 1 7 . 1 2 . 3 1   'YTv^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 b e d a 8 6 1 c - f 2 9 0 - 4 1 5 b - b 6 a 1 - 4 0 2 a 0 3 7 3 2 f 2 6 < / D A L i n k I D >  
         < L i n k T y p e > 0 < / L i n k T y p e >  
         < P a r a m e t e r s / >  
         < I n c l u d e A l l I t e m s > f a l s e < / I n c l u d e A l l I t e m s >  
         < A c t i v e > t r u e < / A c t i v e >  
         < P r o t e c t e d L i n k > f a l s e < / P r o t e c t e d L i n k >  
         < N a m e > 2 8 1 0 0   2 0 1 7 . 1 2 . 3 1   'YTv^  8 1 1 0   F i n a l < / N a m e >  
         < E n t i t y E n u m > 1 2 < / E n t i t y E n u m >  
         < I t e m O r d e r L i s t / >  
         < S e l e c t e d I t e m L i s t / >  
         < S e l e c t e d C o l u m n L i s t / >  
         < H a s V a l u e > t r u e < / H a s V a l u e >  
         < T B C h a r t I D > 3 3 2 3 0 3 4 5 9 8 7 0 0 2 9 0 9 4 3 < / T B C h a r t I D >  
         < C o n s o l i d a t e d C o m p a n y I D   x s i : n i l = " t r u e " / >  
         < T B D o c u m e n t I D > 3 3 2 3 0 3 4 5 9 8 7 0 0 2 9 0 9 4 1 < / T B D o c u m e n t I D >  
         < N u m e r i c V a l u e > - 5 1 0 6 0 3 3 1 6 3 . 1 8 0 0 < / N u m e r i c V a l u e >  
         < V a l u e > - 5 1 0 6 0 3 3 1 6 3 . 1 8 0 0 < / V a l u e >  
         < C h a r t T y p e > c t F S L i n e s < / C h a r t T y p e >  
         < R e f e r e n c e > 2 8 1 0 0 < / R e f e r e n c e >  
         < T B D o c N a m e > 2 0 1 7 . 1 2 . 3 1   'YTv^< / T B D o c N a m e >  
         < T B C h a r t N a m e > F S   L i n e s   "��R�bh�y��v< / T B C h a r t N a m e >  
         < C o l u m n N a m e > F i n a l B a l a n c e < / C o l u m n N a m e >  
         < U s e r F r i e n d l y C o l u m n N a m e > F i n a l < / U s e r F r i e n d l y C o l u m n N a m e >  
         < A c c o u n t N u m b e r > 8 1 1 0 < / A c c o u n t N u m b e r >  
         < R o u n d e d > f a l s e < / R o u n d e d >  
     < / T B L i n k >  
     < T B L i n k >  
         < V e r s i o n > 4 < / V e r s i o n >  
         < C o l u m n F i l t e r s / >  
         < D A L i n k I D > 2 7 9 b 6 2 7 7 - 6 5 1 5 - 4 f 7 2 - 9 d a f - f 7 4 0 c 6 6 6 2 5 4 d < / D A L i n k I D >  
         < L i n k T y p e > 0 < / L i n k T y p e >  
         < P a r a m e t e r s / >  
         < I n c l u d e A l l I t e m s > f a l s e < / I n c l u d e A l l I t e m s >  
         < A c t i v e > t r u e < / A c t i v e >  
         < P r o t e c t e d L i n k > f a l s e < / P r o t e c t e d L i n k >  
         < N a m e > 2 8 1 0 0   2 0 1 7 . 1 2 . 3 1   'YTv^  8 2 1 0   F i n a l < / N a m e >  
         < E n t i t y E n u m > 1 2 < / E n t i t y E n u m >  
         < I t e m O r d e r L i s t / >  
         < S e l e c t e d I t e m L i s t / >  
         < S e l e c t e d C o l u m n L i s t / >  
         < H a s V a l u e > t r u e < / H a s V a l u e >  
         < T B C h a r t I D > 3 3 2 3 0 3 4 5 9 8 7 0 0 2 9 0 9 4 3 < / T B C h a r t I D >  
         < C o n s o l i d a t e d C o m p a n y I D   x s i : n i l = " t r u e " / >  
         < T B D o c u m e n t I D > 3 3 2 3 0 3 4 5 9 8 7 0 0 2 9 0 9 4 1 < / T B D o c u m e n t I D >  
         < N u m e r i c V a l u e > 3 7 8 7 6 4 0 0 9 2 . 7 5 0 0 < / N u m e r i c V a l u e >  
         < V a l u e > 3 7 8 7 6 4 0 0 9 2 . 7 5 0 0 < / V a l u e >  
         < C h a r t T y p e > c t F S L i n e s < / C h a r t T y p e >  
         < R e f e r e n c e > 2 8 1 0 0 < / R e f e r e n c e >  
         < T B D o c N a m e > 2 0 1 7 . 1 2 . 3 1   'YTv^< / T B D o c N a m e >  
         < T B C h a r t N a m e > F S   L i n e s   "��R�bh�y��v< / T B C h a r t N a m e >  
         < C o l u m n N a m e > F i n a l B a l a n c e < / C o l u m n N a m e >  
         < U s e r F r i e n d l y C o l u m n N a m e > F i n a l < / U s e r F r i e n d l y C o l u m n N a m e >  
         < A c c o u n t N u m b e r > 8 2 1 0 < / A c c o u n t N u m b e r >  
         < R o u n d e d > f a l s e < / R o u n d e d >  
     < / T B L i n k >  
     < T B L i n k >  
         < V e r s i o n > 4 < / V e r s i o n >  
         < C o l u m n F i l t e r s / >  
         < D A L i n k I D > 6 4 f a f 8 6 4 - e a e a - 4 b 1 c - b 2 3 9 - 8 1 6 e 6 f 6 3 a a 3 6 < / D A L i n k I D >  
         < L i n k T y p e > 0 < / L i n k T y p e >  
         < P a r a m e t e r s / >  
         < I n c l u d e A l l I t e m s > f a l s e < / I n c l u d e A l l I t e m s >  
         < A c t i v e > t r u e < / A c t i v e >  
         < P r o t e c t e d L i n k > f a l s e < / P r o t e c t e d L i n k >  
         < N a m e > 2 8 1 0 0   2 0 1 7 . 1 2 . 3 1   'YTv^  8 2 1 0 . 1   F i n a l < / N a m e >  
         < E n t i t y E n u m > 1 2 < / E n t i t y E n u m >  
         < I t e m O r d e r L i s t / >  
         < S e l e c t e d I t e m L i s t / >  
         < S e l e c t e d C o l u m n L i s t / >  
         < H a s V a l u e > t r u e < / H a s V a l u e >  
         < T B C h a r t I D > 3 3 2 3 0 3 4 5 9 8 7 0 0 2 9 0 9 4 3 < / T B C h a r t I D >  
         < C o n s o l i d a t e d C o m p a n y I D   x s i : n i l = " t r u e " / >  
         < T B D o c u m e n t I D > 3 3 2 3 0 3 4 5 9 8 7 0 0 2 9 0 9 4 1 < / T B D o c u m e n t I D >  
         < N u m e r i c V a l u e > 1 0 7 0 4 1 5 4 . 0 3 0 0 < / N u m e r i c V a l u e >  
         < V a l u e > 1 0 7 0 4 1 5 4 . 0 3 0 0 < / V a l u e >  
         < C h a r t T y p e > c t F S L i n e s < / C h a r t T y p e >  
         < R e f e r e n c e > 2 8 1 0 0 < / R e f e r e n c e >  
         < T B D o c N a m e > 2 0 1 7 . 1 2 . 3 1   'YTv^< / 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 1 a c 3 c 8 d 5 - 5 9 5 0 - 4 5 7 2 - b 2 3 e - 4 2 d 1 0 3 e f c 1 5 9 < / D A L i n k I D >  
         < L i n k T y p e > 0 < / L i n k T y p e >  
         < P a r a m e t e r s / >  
         < I n c l u d e A l l I t e m s > f a l s e < / I n c l u d e A l l I t e m s >  
         < A c t i v e > t r u e < / A c t i v e >  
         < P r o t e c t e d L i n k > f a l s e < / P r o t e c t e d L i n k >  
         < N a m e > 2 8 1 0 0   2 0 1 7 . 1 2 . 3 1   'YTv^  8 3 1 0 . 1   F i n a l < / N a m e >  
         < E n t i t y E n u m > 1 2 < / E n t i t y E n u m >  
         < I t e m O r d e r L i s t / >  
         < S e l e c t e d I t e m L i s t / >  
         < S e l e c t e d C o l u m n L i s t / >  
         < H a s V a l u e > t r u e < / H a s V a l u e >  
         < T B C h a r t I D > 3 3 2 3 0 3 4 5 9 8 7 0 0 2 9 0 9 4 3 < / T B C h a r t I D >  
         < C o n s o l i d a t e d C o m p a n y I D   x s i : n i l = " t r u e " / >  
         < T B D o c u m e n t I D > 3 3 2 3 0 3 4 5 9 8 7 0 0 2 9 0 9 4 1 < / T B D o c u m e n t I D >  
         < N u m e r i c V a l u e > 1 9 9 3 1 4 7 8 4 . 2 7 0 0 < / N u m e r i c V a l u e >  
         < V a l u e > 1 9 9 3 1 4 7 8 4 . 2 7 0 0 < / V a l u e >  
         < C h a r t T y p e > c t F S L i n e s < / C h a r t T y p e >  
         < R e f e r e n c e > 2 8 1 0 0 < / R e f e r e n c e >  
         < T B D o c N a m e > 2 0 1 7 . 1 2 . 3 1   'YTv^< / 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 6 4 4 5 9 b 2 8 - 5 b 1 9 - 4 5 f 1 - 8 7 e 4 - b 0 1 8 4 5 7 3 0 0 d c < / D A L i n k I D >  
         < L i n k T y p e > 0 < / L i n k T y p e >  
         < P a r a m e t e r s / >  
         < I n c l u d e A l l I t e m s > f a l s e < / I n c l u d e A l l I t e m s >  
         < A c t i v e > t r u e < / A c t i v e >  
         < P r o t e c t e d L i n k > f a l s e < / P r o t e c t e d L i n k >  
         < N a m e > 2 8 1 0 0   2 0 1 7 . 1 2 . 3 1   'YTv^  8 3 1 0 . 2   F i n a l < / N a m e >  
         < E n t i t y E n u m > 1 2 < / E n t i t y E n u m >  
         < I t e m O r d e r L i s t / >  
         < S e l e c t e d I t e m L i s t / >  
         < S e l e c t e d C o l u m n L i s t / >  
         < H a s V a l u e > t r u e < / H a s V a l u e >  
         < T B C h a r t I D > 3 3 2 3 0 3 4 5 9 8 7 0 0 2 9 0 9 4 3 < / T B C h a r t I D >  
         < C o n s o l i d a t e d C o m p a n y I D   x s i : n i l = " t r u e " / >  
         < T B D o c u m e n t I D > 3 3 2 3 0 3 4 5 9 8 7 0 0 2 9 0 9 4 1 < / T B D o c u m e n t I D >  
         < N u m e r i c V a l u e > 3 5 1 1 7 7 6 9 7 . 5 7 0 0 < / N u m e r i c V a l u e >  
         < V a l u e > 3 5 1 1 7 7 6 9 7 . 5 7 0 0 < / V a l u e >  
         < C h a r t T y p e > c t F S L i n e s < / C h a r t T y p e >  
         < R e f e r e n c e > 2 8 1 0 0 < / R e f e r e n c e >  
         < T B D o c N a m e > 2 0 1 7 . 1 2 . 3 1   'YTv^< / 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 6 c d 2 b 6 8 b - 5 9 3 0 - 4 6 d 5 - a 3 d 9 - c 7 3 9 5 7 4 4 e 3 2 2 < / D A L i n k I D >  
         < L i n k T y p e > 0 < / L i n k T y p e >  
         < P a r a m e t e r s / >  
         < I n c l u d e A l l I t e m s > f a l s e < / I n c l u d e A l l I t e m s >  
         < A c t i v e > t r u e < / A c t i v e >  
         < P r o t e c t e d L i n k > f a l s e < / P r o t e c t e d L i n k >  
         < N a m e > 2 8 1 0 0   2 0 1 7 . 1 2 . 3 1   'YTv^  8 3 1 0 . 4   F i n a l < / N a m e >  
         < E n t i t y E n u m > 1 2 < / E n t i t y E n u m >  
         < I t e m O r d e r L i s t / >  
         < S e l e c t e d I t e m L i s t / >  
         < S e l e c t e d C o l u m n L i s t / >  
         < H a s V a l u e > t r u e < / H a s V a l u e >  
         < T B C h a r t I D > 3 3 2 3 0 3 4 5 9 8 7 0 0 2 9 0 9 4 3 < / T B C h a r t I D >  
         < C o n s o l i d a t e d C o m p a n y I D   x s i : n i l = " t r u e " / >  
         < T B D o c u m e n t I D > 3 3 2 3 0 3 4 5 9 8 7 0 0 2 9 0 9 4 1 < / T B D o c u m e n t I D >  
         < N u m e r i c V a l u e > 1 7 9 0 0 7 5 . 2 7 0 0 < / N u m e r i c V a l u e >  
         < V a l u e > 1 7 9 0 0 7 5 . 2 7 0 0 < / V a l u e >  
         < C h a r t T y p e > c t F S L i n e s < / C h a r t T y p e >  
         < R e f e r e n c e > 2 8 1 0 0 < / R e f e r e n c e >  
         < T B D o c N a m e > 2 0 1 7 . 1 2 . 3 1   'YTv^< / 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 8 a c 2 7 4 1 d - 6 7 b 8 - 4 8 c 5 - 8 d 1 3 - 9 f 0 e 8 5 f a 9 5 5 1 < / D A L i n k I D >  
         < L i n k T y p e > 0 < / L i n k T y p e >  
         < P a r a m e t e r s / >  
         < I n c l u d e A l l I t e m s > f a l s e < / I n c l u d e A l l I t e m s >  
         < A c t i v e > t r u e < / A c t i v e >  
         < P r o t e c t e d L i n k > f a l s e < / P r o t e c t e d L i n k >  
         < N a m e > 2 8 1 0 0   2 0 1 7 . 1 2 . 3 1   'YTv^  8 3 1 0 . 3   F i n a l < / N a m e >  
         < E n t i t y E n u m > 1 2 < / E n t i t y E n u m >  
         < I t e m O r d e r L i s t / >  
         < S e l e c t e d I t e m L i s t / >  
         < S e l e c t e d C o l u m n L i s t / >  
         < H a s V a l u e > t r u e < / H a s V a l u e >  
         < T B C h a r t I D > 3 3 2 3 0 3 4 5 9 8 7 0 0 2 9 0 9 4 3 < / T B C h a r t I D >  
         < C o n s o l i d a t e d C o m p a n y I D   x s i : n i l = " t r u e " / >  
         < T B D o c u m e n t I D > 3 3 2 3 0 3 4 5 9 8 7 0 0 2 9 0 9 4 1 < / T B D o c u m e n t I D >  
         < N u m e r i c V a l u e > 4 7 8 2 1 5 3 6 . 7 1 0 0 < / N u m e r i c V a l u e >  
         < V a l u e > 4 7 8 2 1 5 3 6 . 7 1 0 0 < / V a l u e >  
         < C h a r t T y p e > c t F S L i n e s < / C h a r t T y p e >  
         < R e f e r e n c e > 2 8 1 0 0 < / R e f e r e n c e >  
         < T B D o c N a m e > 2 0 1 7 . 1 2 . 3 1   'YTv^< / 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 8 0 9 8 0 2 5 d - c d 7 b - 4 0 8 5 - 8 9 4 2 - 0 a 5 8 a d 2 8 4 2 a 7 < / D A L i n k I D >  
         < L i n k T y p e > 0 < / L i n k T y p e >  
         < P a r a m e t e r s / >  
         < I n c l u d e A l l I t e m s > f a l s e < / I n c l u d e A l l I t e m s >  
         < A c t i v e > t r u e < / A c t i v e >  
         < P r o t e c t e d L i n k > f a l s e < / P r o t e c t e d L i n k >  
         < N a m e > 2 8 1 0 0   2 0 1 7 . 1 2 . 3 1   'YTv^  8 3 3 2   F i n a l < / N a m e >  
         < E n t i t y E n u m > 1 2 < / E n t i t y E n u m >  
         < I t e m O r d e r L i s t / >  
         < S e l e c t e d I t e m L i s t / >  
         < S e l e c t e d C o l u m n L i s t / >  
         < H a s V a l u e > t r u e < / H a s V a l u e >  
         < T B C h a r t I D > 3 3 2 3 0 3 4 5 9 8 7 0 0 2 9 0 9 4 3 < / T B C h a r t I D >  
         < C o n s o l i d a t e d C o m p a n y I D   x s i : n i l = " t r u e " / >  
         < T B D o c u m e n t I D > 3 3 2 3 0 3 4 5 9 8 7 0 0 2 9 0 9 4 1 < / T B D o c u m e n t I D >  
         < N u m e r i c V a l u e > 0 . 0 0 0 0 < / N u m e r i c V a l u e >  
         < V a l u e > 0 . 0 0 0 0 < / V a l u e >  
         < C h a r t T y p e > c t F S L i n e s < / C h a r t T y p e >  
         < R e f e r e n c e > 2 8 1 0 0 < / R e f e r e n c e >  
         < T B D o c N a m e > 2 0 1 7 . 1 2 . 3 1   'YTv^< / T B D o c N a m e >  
         < T B C h a r t N a m e > F S   L i n e s   "��R�bh�y��v< / T B C h a r t N a m e >  
         < C o l u m n N a m e > F i n a l B a l a n c e < / C o l u m n N a m e >  
         < U s e r F r i e n d l y C o l u m n N a m e > F i n a l < / U s e r F r i e n d l y C o l u m n N a m e >  
         < A c c o u n t N u m b e r > 8 3 3 2 < / A c c o u n t N u m b e r >  
         < R o u n d e d > f a l s e < / R o u n d e d >  
     < / T B L i n k >  
     < T B L i n k >  
         < V e r s i o n > 4 < / V e r s i o n >  
         < C o l u m n F i l t e r s / >  
         < D A L i n k I D > c f 1 a a 5 d 7 - 7 d 8 6 - 4 e 9 a - 8 f 7 2 - c 3 e 6 1 1 4 a 0 5 c 9 < / D A L i n k I D >  
         < L i n k T y p e > 0 < / L i n k T y p e >  
         < P a r a m e t e r s / >  
         < I n c l u d e A l l I t e m s > f a l s e < / I n c l u d e A l l I t e m s >  
         < A c t i v e > t r u e < / A c t i v e >  
         < P r o t e c t e d L i n k > f a l s e < / P r o t e c t e d L i n k >  
         < N a m e > 2 8 1 0 0   2 0 1 7 . 1 2 . 3 1   'YTv^  8 3 1 0 . 7   F i n a l < / N a m e >  
         < E n t i t y E n u m > 1 2 < / E n t i t y E n u m >  
         < I t e m O r d e r L i s t / >  
         < S e l e c t e d I t e m L i s t / >  
         < S e l e c t e d C o l u m n L i s t / >  
         < H a s V a l u e > t r u e < / H a s V a l u e >  
         < T B C h a r t I D > 3 3 2 3 0 3 4 5 9 8 7 0 0 2 9 0 9 4 3 < / T B C h a r t I D >  
         < C o n s o l i d a t e d C o m p a n y I D   x s i : n i l = " t r u e " / >  
         < T B D o c u m e n t I D > 3 3 2 3 0 3 4 5 9 8 7 0 0 2 9 0 9 4 1 < / T B D o c u m e n t I D >  
         < N u m e r i c V a l u e > - 2 5 0 6 4 0 6 . 8 0 0 0 < / N u m e r i c V a l u e >  
         < V a l u e > - 2 5 0 6 4 0 6 . 8 0 0 0 < / V a l u e >  
         < C h a r t T y p e > c t F S L i n e s < / C h a r t T y p e >  
         < R e f e r e n c e > 2 8 1 0 0 < / R e f e r e n c e >  
         < T B D o c N a m e > 2 0 1 7 . 1 2 . 3 1 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 4 e b 0 d d 9 2 - c 5 3 5 - 4 3 c 2 - a b 5 6 - e 6 4 4 3 7 4 5 3 2 a 9 < / D A L i n k I D >  
         < L i n k T y p e > 0 < / L i n k T y p e >  
         < P a r a m e t e r s / >  
         < I n c l u d e A l l I t e m s > f a l s e < / I n c l u d e A l l I t e m s >  
         < A c t i v e > t r u e < / A c t i v e >  
         < P r o t e c t e d L i n k > f a l s e < / P r o t e c t e d L i n k >  
         < N a m e > 2 8 1 0 0   2 0 1 7 . 1 2 . 3 1   'YTv^  8 5 1 1   F i n a l < / N a m e >  
         < E n t i t y E n u m > 1 2 < / E n t i t y E n u m >  
         < I t e m O r d e r L i s t / >  
         < S e l e c t e d I t e m L i s t / >  
         < S e l e c t e d C o l u m n L i s t / >  
         < H a s V a l u e > t r u e < / H a s V a l u e >  
         < T B C h a r t I D > 3 3 2 3 0 3 4 5 9 8 7 0 0 2 9 0 9 4 2 < / T B C h a r t I D >  
         < C o n s o l i d a t e d C o m p a n y I D   x s i : n i l = " t r u e " / >  
         < T B D o c u m e n t I D > 3 3 2 3 0 3 4 5 9 8 7 0 0 2 9 0 9 4 1 < / T B D o c u m e n t I D >  
         < N u m e r i c V a l u e > 4 7 3 1 8 2 2 8 . 8 6 0 0 < / N u m e r i c V a l u e >  
         < V a l u e > 4 7 3 1 8 2 2 8 . 8 6 0 0 < / V a l u e >  
         < C h a r t T y p e > c t N o t e L i n e s < / C h a r t T y p e >  
         < R e f e r e n c e > 2 8 1 0 0 < / R e f e r e n c e >  
         < T B D o c N a m e > 2 0 1 7 . 1 2 . 3 1   'YTv^< / T B D o c N a m e >  
         < T B C h a r t N a m e > N o t e   L i n e s   D��ly��v< / T B C h a r t N a m e >  
         < C o l u m n N a m e > F i n a l B a l a n c e < / C o l u m n N a m e >  
         < U s e r F r i e n d l y C o l u m n N a m e > F i n a l < / U s e r F r i e n d l y C o l u m n N a m e >  
         < A c c o u n t N u m b e r > 8 5 1 1 < / A c c o u n t N u m b e r >  
         < R o u n d e d > f a l s e < / R o u n d e d >  
     < / T B L i n k >  
     < T B L i n k >  
         < V e r s i o n > 4 < / V e r s i o n >  
         < C o l u m n F i l t e r s / >  
         < D A L i n k I D > e 3 a d 8 6 e f - 6 2 6 3 - 4 3 9 7 - b 9 5 b - 1 e 1 5 b a 4 3 1 3 0 d < / D A L i n k I D >  
         < L i n k T y p e > 0 < / L i n k T y p e >  
         < P a r a m e t e r s / >  
         < I n c l u d e A l l I t e m s > f a l s e < / I n c l u d e A l l I t e m s >  
         < A c t i v e > t r u e < / A c t i v e >  
         < P r o t e c t e d L i n k > f a l s e < / P r o t e c t e d L i n k >  
         < N a m e > 2 8 1 0 0   2 0 1 7 . 1 2 . 3 1   'YTv^  8 5 1 2   F i n a l < / N a m e >  
         < E n t i t y E n u m > 1 2 < / E n t i t y E n u m >  
         < I t e m O r d e r L i s t / >  
         < S e l e c t e d I t e m L i s t / >  
         < S e l e c t e d C o l u m n L i s t / >  
         < H a s V a l u e > t r u e < / H a s V a l u e >  
         < T B C h a r t I D > 3 3 2 3 0 3 4 5 9 8 7 0 0 2 9 0 9 4 2 < / T B C h a r t I D >  
         < C o n s o l i d a t e d C o m p a n y I D   x s i : n i l = " t r u e " / >  
         < T B D o c u m e n t I D > 3 3 2 3 0 3 4 5 9 8 7 0 0 2 9 0 9 4 1 < / T B D o c u m e n t I D >  
         < N u m e r i c V a l u e > - 4 4 5 9 8 4 . 0 9 0 0 < / N u m e r i c V a l u e >  
         < V a l u e > - 4 4 5 9 8 4 . 0 9 0 0 < / V a l u e >  
         < C h a r t T y p e > c t N o t e L i n e s < / C h a r t T y p e >  
         < R e f e r e n c e > 2 8 1 0 0 < / R e f e r e n c e >  
         < T B D o c N a m e > 2 0 1 7 . 1 2 . 3 1   'YTv^< / T B D o c N a m e >  
         < T B C h a r t N a m e > N o t e   L i n e s   D��ly��v< / T B C h a r t N a m e >  
         < C o l u m n N a m e > F i n a l B a l a n c e < / C o l u m n N a m e >  
         < U s e r F r i e n d l y C o l u m n N a m e > F i n a l < / U s e r F r i e n d l y C o l u m n N a m e >  
         < A c c o u n t N u m b e r > 8 5 1 2 < / A c c o u n t N u m b e r >  
         < R o u n d e d > f a l s e < / R o u n d e d >  
     < / T B L i n k >  
     < T B L i n k >  
         < V e r s i o n > 4 < / V e r s i o n >  
         < C o l u m n F i l t e r s / >  
         < D A L i n k I D > 8 a c 3 8 d a b - c d 8 a - 4 2 3 e - 8 d 8 f - b 2 0 c e 9 7 3 3 2 d 1 < / D A L i n k I D >  
         < L i n k T y p e > 0 < / L i n k T y p e >  
         < P a r a m e t e r s / >  
         < I n c l u d e A l l I t e m s > f a l s e < / I n c l u d e A l l I t e m s >  
         < A c t i v e > t r u e < / A c t i v e >  
         < P r o t e c t e d L i n k > f a l s e < / P r o t e c t e d L i n k >  
         < N a m e > 2 8 1 0 0 - 2 0 1 6 . 1 2 . 3 1   G r o u p   C o n s o l i d a t i o n - 'YTv^  6 5 1 1   F i n a l < / N a m e >  
         < E n t i t y E n u m > 1 2 < / E n t i t y E n u m >  
         < I t e m O r d e r L i s t / >  
         < S e l e c t e d I t e m L i s t / >  
         < S e l e c t e d C o l u m n L i s t / >  
         < H a s V a l u e > t r u e < / H a s V a l u e >  
         < T B C h a r t I D > 3 3 3 3 9 8 5 7 9 2 8 0 0 0 0 6 6 3 7 < / T B C h a r t I D >  
         < C o n s o l i d a t e d C o m p a n y I D   x s i : n i l = " t r u e " / >  
         < T B D o c u m e n t I D > 3 3 3 3 9 8 5 7 9 2 8 0 0 0 0 6 5 9 5 < / T B D o c u m e n t I D >  
         < N u m e r i c V a l u e > - 7 5 0 1 9 4 0 . 2 0 0 0 < / N u m e r i c V a l u e >  
         < V a l u e > - 7 5 0 1 9 4 0 . 2 0 0 0 < / V a l u e >  
         < C h a r t T y p e > c t N o t e L i n e s < / C h a r t T y p e >  
         < R e f e r e n c e > 2 8 1 0 0 - 2 0 1 6 . 1 2 . 3 1 < / R e f e r e n c e >  
         < T B D o c N a m e > G r o u p   C o n s o l i d a t i o n - 'YTv^< / T B D o c N a m e >  
         < T B C h a r t N a m e > N o t e   L i n e s   D��ly��v< / T B C h a r t N a m e >  
         < C o l u m n N a m e > F i n a l B a l a n c e < / C o l u m n N a m e >  
         < U s e r F r i e n d l y C o l u m n N a m e > F i n a l < / U s e r F r i e n d l y C o l u m n N a m e >  
         < A c c o u n t N u m b e r > 6 5 1 1 < / A c c o u n t N u m b e r >  
         < R o u n d e d > f a l s e < / R o u n d e d >  
     < / T B L i n k >  
     < T B L i n k >  
         < V e r s i o n > 4 < / V e r s i o n >  
         < C o l u m n F i l t e r s / >  
         < D A L i n k I D > b 8 c a 7 4 9 0 - a 5 c c - 4 8 a e - 8 8 9 f - 4 a 9 5 b 8 4 6 4 5 d f < / D A L i n k I D >  
         < L i n k T y p e > 0 < / L i n k T y p e >  
         < P a r a m e t e r s / >  
         < I n c l u d e A l l I t e m s > f a l s e < / I n c l u d e A l l I t e m s >  
         < A c t i v e > t r u e < / A c t i v e >  
         < P r o t e c t e d L i n k > f a l s e < / P r o t e c t e d L i n k >  
         < N a m e > 2 8 1 0 0   2 0 1 7 . 1 2 . 3 1   'YTv^  6 5 1 0   F i n a l < / N a m e >  
         < E n t i t y E n u m > 1 2 < / E n t i t y E n u m >  
         < I t e m O r d e r L i s t / >  
         < S e l e c t e d I t e m L i s t / >  
         < S e l e c t e d C o l u m n L i s t / >  
         < H a s V a l u e > t r u e < / H a s V a l u e >  
         < T B C h a r t I D > 3 3 2 3 0 3 4 5 9 8 7 0 0 2 9 0 9 4 3 < / T B C h a r t I D >  
         < C o n s o l i d a t e d C o m p a n y I D   x s i : n i l = " t r u e " / >  
         < T B D o c u m e n t I D > 3 3 2 3 0 3 4 5 9 8 7 0 0 2 9 0 9 4 1 < / T B D o c u m e n t I D >  
         < N u m e r i c V a l u e > - 7 3 8 7 0 2 3 . 6 6 0 0 < / N u m e r i c V a l u e >  
         < V a l u e > - 7 3 8 7 0 2 3 . 6 6 0 0 < / V a l u e >  
         < C h a r t T y p e > c t F S L i n e s < / C h a r t T y p e >  
         < R e f e r e n c e > 2 8 1 0 0 < / R e f e r e n c e >  
         < T B D o c N a m e > 2 0 1 7 . 1 2 . 3 1   'YTv^< / T B D o c N a m e >  
         < T B C h a r t N a m e > F S   L i n e s   "��R�bh�y��v< / T B C h a r t N a m e >  
         < C o l u m n N a m e > F i n a l B a l a n c e < / C o l u m n N a m e >  
         < U s e r F r i e n d l y C o l u m n N a m e > F i n a l < / U s e r F r i e n d l y C o l u m n N a m e >  
         < A c c o u n t N u m b e r > 6 5 1 0 < / A c c o u n t N u m b e r >  
         < R o u n d e d > f a l s e < / R o u n d e d >  
     < / T B L i n k >  
     < T B L i n k >  
         < V e r s i o n > 4 < / V e r s i o n >  
         < C o l u m n F i l t e r s / >  
         < D A L i n k I D > c 5 b 6 4 3 7 8 - 6 2 9 b - 4 5 9 3 - b 6 d b - f 6 3 1 5 f 5 3 a 3 5 8 < / D A L i n k I D >  
         < L i n k T y p e > 0 < / L i n k T y p e >  
         < P a r a m e t e r s / >  
         < I n c l u d e A l l I t e m s > f a l s e < / I n c l u d e A l l I t e m s >  
         < A c t i v e > t r u e < / A c t i v e >  
         < P r o t e c t e d L i n k > f a l s e < / P r o t e c t e d L i n k >  
         < N a m e > 2 8 1 0 0   2 0 1 8 . 1 2 . 3 1   'YTv^  6 5 1 1   F i n a l < / N a m e >  
         < E n t i t y E n u m > 1 2 < / E n t i t y E n u m >  
         < I t e m O r d e r L i s t / >  
         < S e l e c t e d I t e m L i s t / >  
         < S e l e c t e d C o l u m n L i s t / >  
         < H a s V a l u e > t r u e < / H a s V a l u e >  
         < T B C h a r t I D > 3 3 2 3 0 3 4 5 9 8 7 0 0 2 9 5 3 8 0 < / T B C h a r t I D >  
         < C o n s o l i d a t e d C o m p a n y I D   x s i : n i l = " t r u e " / >  
         < T B D o c u m e n t I D > 3 3 2 3 0 3 4 5 9 8 7 0 0 2 9 5 3 7 9 < / T B D o c u m e n t I D >  
         < N u m e r i c V a l u e > - 7 1 4 7 1 7 7 . 6 9 0 0 < / N u m e r i c V a l u e >  
         < V a l u e > - 7 1 4 7 1 7 7 . 6 9 0 0 < / V a l u e >  
         < C h a r t T y p e > c t N o t e L i n e s < / C h a r t T y p e >  
         < R e f e r e n c e > 2 8 1 0 0 < / R e f e r e n c e >  
         < T B D o c N a m e > 2 0 1 8 . 1 2 . 3 1   'YTv^< / T B D o c N a m e >  
         < T B C h a r t N a m e > N o t e   L i n e s   D��ly��v< / T B C h a r t N a m e >  
         < C o l u m n N a m e > F i n a l B a l a n c e < / C o l u m n N a m e >  
         < U s e r F r i e n d l y C o l u m n N a m e > F i n a l < / U s e r F r i e n d l y C o l u m n N a m e >  
         < A c c o u n t N u m b e r > 6 5 1 1 < / A c c o u n t N u m b e r >  
         < R o u n d e d > f a l s e < / R o u n d e d >  
     < / T B L i n k >  
     < T B L i n k >  
         < V e r s i o n > 4 < / V e r s i o n >  
         < C o l u m n F i l t e r s / >  
         < D A L i n k I D > 7 2 5 1 c 6 7 3 - e e 3 a - 4 e b a - a 3 b a - 7 1 8 d d f e 3 2 3 6 8 < / D A L i n k I D >  
         < L i n k T y p e > 0 < / L i n k T y p e >  
         < P a r a m e t e r s / >  
         < I n c l u d e A l l I t e m s > f a l s e < / I n c l u d e A l l I t e m s >  
         < A c t i v e > t r u e < / A c t i v e >  
         < P r o t e c t e d L i n k > f a l s e < / P r o t e c t e d L i n k >  
         < N a m e > 2 8 1 0 0   2 0 1 9 . 1 2 . 3 1   'YTv^  6 5 1 1   F i n a l < / N a m e >  
         < E n t i t y E n u m > 1 2 < / E n t i t y E n u m >  
         < I t e m O r d e r L i s t / >  
         < S e l e c t e d I t e m L i s t / >  
         < S e l e c t e d C o l u m n L i s t / >  
         < H a s V a l u e > t r u e < / H a s V a l u e >  
         < T B C h a r t I D > 3 3 2 3 0 3 4 5 9 8 7 0 0 2 9 9 8 3 6 < / T B C h a r t I D >  
         < C o n s o l i d a t e d C o m p a n y I D   x s i : n i l = " t r u e " / >  
         < T B D o c u m e n t I D > 3 3 2 3 0 3 4 5 9 8 7 0 0 2 9 9 8 3 5 < / T B D o c u m e n t I D >  
         < N u m e r i c V a l u e > - 6 9 0 2 4 3 9 . 0 1 0 0 < / N u m e r i c V a l u e >  
         < V a l u e > - 6 9 0 2 4 3 9 . 0 1 0 0 < / V a l u e >  
         < C h a r t T y p e > c t N o t e L i n e s < / C h a r t T y p e >  
         < R e f e r e n c e > 2 8 1 0 0 < / R e f e r e n c e >  
         < T B D o c N a m e > 2 0 1 9 . 1 2 . 3 1   'YTv^< / T B D o c N a m e >  
         < T B C h a r t N a m e > N o t e   L i n e s   D��ly��v< / T B C h a r t N a m e >  
         < C o l u m n N a m e > F i n a l B a l a n c e < / C o l u m n N a m e >  
         < U s e r F r i e n d l y C o l u m n N a m e > F i n a l < / U s e r F r i e n d l y C o l u m n N a m e >  
         < A c c o u n t N u m b e r > 6 5 1 1 < / A c c o u n t N u m b e r >  
         < R o u n d e d > f a l s e < / R o u n d e d >  
     < / T B L i n k >  
     < T B L i n k >  
         < V e r s i o n > 4 < / V e r s i o n >  
         < C o l u m n F i l t e r s / >  
         < D A L i n k I D > 3 a e d 2 9 8 1 - 5 6 a 2 - 4 2 c 0 - 8 7 d f - 9 f 3 8 2 9 5 7 f 8 2 2 < / D A L i n k I D >  
         < L i n k T y p e > 0 < / L i n k T y p e >  
         < P a r a m e t e r s / >  
         < I n c l u d e A l l I t e m s > f a l s e < / I n c l u d e A l l I t e m s >  
         < A c t i v e > t r u e < / A c t i v e >  
         < P r o t e c t e d L i n k > f a l s e < / P r o t e c t e d L i n k >  
         < N a m e > 2 8 1 0 0   2 0 1 9 . 1 2 . 3 1   'YTv^  5 7 2 5   F i n a l < / N a m e >  
         < E n t i t y E n u m > 1 2 < / E n t i t y E n u m >  
         < I t e m O r d e r L i s t / >  
         < S e l e c t e d I t e m L i s t / >  
         < S e l e c t e d C o l u m n L i s t / >  
         < H a s V a l u e > t r u e < / H a s V a l u e >  
         < T B C h a r t I D > 3 3 2 3 0 3 4 5 9 8 7 0 0 2 9 9 8 3 6 < / T B C h a r t I D >  
         < C o n s o l i d a t e d C o m p a n y I D   x s i : n i l = " t r u e " / >  
         < T B D o c u m e n t I D > 3 3 2 3 0 3 4 5 9 8 7 0 0 2 9 9 8 3 5 < / T B D o c u m e n t I D >  
         < N u m e r i c V a l u e > 5 0 8 8 2 4 8 . 9 1 0 0 < / N u m e r i c V a l u e >  
         < V a l u e > 5 0 8 8 2 4 8 . 9 1 0 0 < / V a l u e >  
         < C h a r t T y p e > c t N o t e L i n e s < / C h a r t T y p e >  
         < R e f e r e n c e > 2 8 1 0 0 < / R e f e r e n c e >  
         < T B D o c N a m e > 2 0 1 9 . 1 2 . 3 1   'YTv^< / T B D o c N a m e >  
         < T B C h a r t N a m e > N o t e   L i n e s   D��ly��v< / T B C h a r t N a m e >  
         < C o l u m n N a m e > F i n a l B a l a n c e < / C o l u m n N a m e >  
         < U s e r F r i e n d l y C o l u m n N a m e > F i n a l < / U s e r F r i e n d l y C o l u m n N a m e >  
         < A c c o u n t N u m b e r > 5 7 2 5 < / A c c o u n t N u m b e r >  
         < R o u n d e d > f a l s e < / R o u n d e d >  
     < / T B L i n k >  
     < T B L i n k >  
         < V e r s i o n > 4 < / V e r s i o n >  
         < C o l u m n F i l t e r s / >  
         < D A L i n k I D > 5 4 8 e 5 1 e a - a 8 9 7 - 4 3 5 c - b d 9 5 - 5 a d 1 5 c a e 6 a c a < / D A L i n k I D >  
         < L i n k T y p e > 0 < / L i n k T y p e >  
         < P a r a m e t e r s / >  
         < I n c l u d e A l l I t e m s > f a l s e < / I n c l u d e A l l I t e m s >  
         < A c t i v e > t r u e < / A c t i v e >  
         < P r o t e c t e d L i n k > f a l s e < / P r o t e c t e d L i n k >  
         < N a m e > 2 8 1 0 0 - 2 0 1 6 . 1 2 . 3 1   G r o u p   C o n s o l i d a t i o n - 'YTv^  5 6 1 6   F i n a l < / N a m e >  
         < E n t i t y E n u m > 1 2 < / E n t i t y E n u m >  
         < I t e m O r d e r L i s t / >  
         < S e l e c t e d I t e m L i s t / >  
         < S e l e c t e d C o l u m n L i s t / >  
         < H a s V a l u e > t r u e < / H a s V a l u e >  
         < T B C h a r t I D > 3 3 3 3 9 8 5 7 9 2 8 0 0 0 0 6 6 3 7 < / T B C h a r t I D >  
         < C o n s o l i d a t e d C o m p a n y I D   x s i : n i l = " t r u e " / >  
         < T B D o c u m e n t I D > 3 3 3 3 9 8 5 7 9 2 8 0 0 0 0 6 5 9 5 < / T B D o c u m e n t I D >  
         < N u m e r i c V a l u e > - 4 2 7 1 9 0 . 9 5 0 0 < / N u m e r i c V a l u e >  
         < V a l u e > - 4 2 7 1 9 0 . 9 5 0 0 < / V a l u e >  
         < C h a r t T y p e > c t N o t e L i n e s < / C h a r t T y p e >  
         < R e f e r e n c e > 2 8 1 0 0 - 2 0 1 6 . 1 2 . 3 1 < / R e f e r e n c e >  
         < T B D o c N a m e > G r o u p   C o n s o l i d a t i o n - 'YTv^< / T B D o c N a m e >  
         < T B C h a r t N a m e > N o t e   L i n e s   D��ly��v< / T B C h a r t N a m e >  
         < C o l u m n N a m e > F i n a l B a l a n c e < / C o l u m n N a m e >  
         < U s e r F r i e n d l y C o l u m n N a m e > F i n a l < / U s e r F r i e n d l y C o l u m n N a m e >  
         < A c c o u n t N u m b e r > 5 6 1 6 < / A c c o u n t N u m b e r >  
         < R o u n d e d > f a l s e < / R o u n d e d >  
     < / T B L i n k >  
     < T B L i n k >  
         < V e r s i o n > 4 < / V e r s i o n >  
         < C o l u m n F i l t e r s / >  
         < D A L i n k I D > d 5 1 f 4 f 2 0 - 6 f 1 1 - 4 f 9 0 - 8 b 8 b - 4 7 6 8 b e e d b f d c < / D A L i n k I D >  
         < L i n k T y p e > 0 < / L i n k T y p e >  
         < P a r a m e t e r s / >  
         < I n c l u d e A l l I t e m s > f a l s e < / I n c l u d e A l l I t e m s >  
         < A c t i v e > t r u e < / A c t i v e >  
         < P r o t e c t e d L i n k > f a l s e < / P r o t e c t e d L i n k >  
         < N a m e > 2 8 1 0 0 - B - 2 0 1 6 . 1 2 . 3 1   r��eUSCQTv^  6 1 1 8   2 0 1 6 . 1 2 . 3 1 < / N a m e >  
         < E n t i t y E n u m > 1 2 < / E n t i t y E n u m >  
         < I t e m O r d e r L i s t / >  
         < S e l e c t e d I t e m L i s t / >  
         < S e l e c t e d C o l u m n L i s t / >  
         < H a s V a l u e > t r u e < / H a s V a l u e >  
         < T B C h a r t I D > 3 3 3 3 9 8 5 7 9 2 8 0 0 0 0 6 7 4 3 < / T B C h a r t I D >  
         < C o n s o l i d a t e d C o m p a n y I D   x s i : n i l = " t r u e " / >  
         < T B D o c u m e n t I D > 3 3 3 3 9 8 5 7 9 2 8 0 0 0 0 6 6 1 9 < / T B D o c u m e n t I D >  
         < N u m e r i c V a l u e > - 4 3 9 1 2 6 0 . 6 2 0 0 < / N u m e r i c V a l u e >  
         < V a l u e > - 4 3 9 1 2 6 0 . 6 2 0 0 < / V a l u e >  
         < C h a r t T y p e > c t N o t e L i n e s < / C h a r t T y p e >  
         < R e f e r e n c e > 2 8 1 0 0 - B - 2 0 1 6 . 1 2 . 3 1 < / R e f e r e n c e >  
         < T B D o c N a m e > r��eUSCQTv^< / T B D o c N a m e >  
         < T B C h a r t N a m e > N o t e   L i n e s   D��ly��v< / T B C h a r t N a m e >  
         < C o l u m n N a m e > F i n a l B a l a n c e < / C o l u m n N a m e >  
         < U s e r F r i e n d l y C o l u m n N a m e > 2 0 1 6 . 1 2 . 3 1 < / U s e r F r i e n d l y C o l u m n N a m e >  
         < A c c o u n t N u m b e r > 6 1 1 8 < / A c c o u n t N u m b e r >  
         < R o u n d e d > f a l s e < / R o u n d e d >  
     < / T B L i n k >  
     < T B L i n k >  
         < V e r s i o n > 4 < / V e r s i o n >  
         < C o l u m n F i l t e r s / >  
         < D A L i n k I D > 0 8 9 3 a 0 b 2 - 2 9 b 4 - 4 e 3 1 - b 5 5 5 - 8 7 6 2 4 e 8 9 d e c 3 < / D A L i n k I D >  
         < L i n k T y p e > 0 < / L i n k T y p e >  
         < P a r a m e t e r s / >  
         < I n c l u d e A l l I t e m s > f a l s e < / I n c l u d e A l l I t e m s >  
         < A c t i v e > t r u e < / A c t i v e >  
         < P r o t e c t e d L i n k > f a l s e < / P r o t e c t e d L i n k >  
         < N a m e > 2 8 1 0 0 - B   2 0 1 7 . 1 2 . 3 1   r��eR�Tv^  6 1 1 8   2 0 1 7 . 1 2 . 3 1 < / N a m e >  
         < E n t i t y E n u m > 1 2 < / E n t i t y E n u m >  
         < I t e m O r d e r L i s t / >  
         < S e l e c t e d I t e m L i s t / >  
         < S e l e c t e d C o l u m n L i s t / >  
         < H a s V a l u e > t r u e < / H a s V a l u e >  
         < T B C h a r t I D > 3 3 2 3 0 3 4 5 9 8 7 0 0 2 7 5 4 8 9 < / T B C h a r t I D >  
         < C o n s o l i d a t e d C o m p a n y I D   x s i : n i l = " t r u e " / >  
         < T B D o c u m e n t I D > 3 3 2 3 0 3 4 5 9 8 7 0 0 2 7 5 4 8 8 < / T B D o c u m e n t I D >  
         < N u m e r i c V a l u e > - 4 1 7 6 1 7 8 . 3 8 0 0 < / N u m e r i c V a l u e >  
         < V a l u e > - 4 1 7 6 1 7 8 . 3 8 0 0 < / V a l u e >  
         < C h a r t T y p e > c t N o t e L i n e s < / C h a r t T y p e >  
         < R e f e r e n c e > 2 8 1 0 0 - B < / R e f e r e n c e >  
         < T B D o c N a m e > 2 0 1 7 . 1 2 . 3 1   r��eR�Tv^< / T B D o c N a m e >  
         < T B C h a r t N a m e > N o t e   L i n e s   D��ly��v< / T B C h a r t N a m e >  
         < C o l u m n N a m e > F i n a l B a l a n c e < / C o l u m n N a m e >  
         < U s e r F r i e n d l y C o l u m n N a m e > 2 0 1 7 . 1 2 . 3 1 < / U s e r F r i e n d l y C o l u m n N a m e >  
         < A c c o u n t N u m b e r > 6 1 1 8 < / A c c o u n t N u m b e r >  
         < R o u n d e d > f a l s e < / R o u n d e d >  
     < / T B L i n k >  
     < T B L i n k >  
         < V e r s i o n > 4 < / V e r s i o n >  
         < C o l u m n F i l t e r s / >  
         < D A L i n k I D > e d 4 d 9 0 5 0 - 6 b 2 7 - 4 f b 3 - 8 3 a 2 - d e 0 4 c 3 8 d 2 9 8 7 < / D A L i n k I D >  
         < L i n k T y p e > 0 < / L i n k T y p e >  
         < P a r a m e t e r s / >  
         < I n c l u d e A l l I t e m s > f a l s e < / I n c l u d e A l l I t e m s >  
         < A c t i v e > t r u e < / A c t i v e >  
         < P r o t e c t e d L i n k > f a l s e < / P r o t e c t e d L i n k >  
         < N a m e > 2 8 1 0 0 - B   2 0 1 8 . 1 2 . 3 1   r��eR�Tv^  n e w   6 1 1 8   2 0 1 7 . 1 2 . 3 1 < / N a m e >  
         < E n t i t y E n u m > 1 2 < / E n t i t y E n u m >  
         < I t e m O r d e r L i s t / >  
         < S e l e c t e d I t e m L i s t / >  
         < S e l e c t e d C o l u m n L i s t / >  
         < H a s V a l u e > t r u e < / H a s V a l u e >  
         < T B C h a r t I D > 3 3 2 3 0 3 4 5 9 8 7 0 0 1 1 5 7 0 8 < / T B C h a r t I D >  
         < C o n s o l i d a t e d C o m p a n y I D   x s i : n i l = " t r u e " / >  
         < T B D o c u m e n t I D > 3 3 2 3 0 3 4 5 9 8 7 0 0 1 1 5 7 0 7 < / T B D o c u m e n t I D >  
         < N u m e r i c V a l u e > - 7 9 9 4 1 7 0 . 5 9 0 0 < / N u m e r i c V a l u e >  
         < V a l u e > - 7 9 9 4 1 7 0 . 5 9 0 0 < / V a l u e >  
         < C h a r t T y p e > c t N o t e L i n e s < / C h a r t T y p e >  
         < R e f e r e n c e > 2 8 1 0 0 - B < / R e f e r e n c e >  
         < T B D o c N a m e > 2 0 1 8 . 1 2 . 3 1   r��eR�Tv^  n e w < / T B D o c N a m e >  
         < T B C h a r t N a m e > N o t e   L i n e s   D��ly��v< / T B C h a r t N a m e >  
         < C o l u m n N a m e > F i n a l B a l a n c e < / C o l u m n N a m e >  
         < U s e r F r i e n d l y C o l u m n N a m e > 2 0 1 7 . 1 2 . 3 1 < / U s e r F r i e n d l y C o l u m n N a m e >  
         < A c c o u n t N u m b e r > 6 1 1 8 < / A c c o u n t N u m b e r >  
         < R o u n d e d > f a l s e < / R o u n d e d >  
     < / T B L i n k >  
     < T B L i n k >  
         < V e r s i o n > 4 < / V e r s i o n >  
         < C o l u m n F i l t e r s / >  
         < D A L i n k I D > f 4 3 2 c 5 3 2 - 2 3 7 0 - 4 0 5 9 - 9 4 c 0 - 2 3 0 8 0 7 8 f 5 a 0 a < / D A L i n k I D >  
         < L i n k T y p e > 0 < / L i n k T y p e >  
         < P a r a m e t e r s / >  
         < I n c l u d e A l l I t e m s > f a l s e < / I n c l u d e A l l I t e m s >  
         < A c t i v e > t r u e < / A c t i v e >  
         < P r o t e c t e d L i n k > f a l s e < / P r o t e c t e d L i n k >  
         < N a m e > 2 8 1 0 0 - B   2 0 1 9 . 1 2 . 3 1   r��eR�Tv^  6 1 1 8   2 0 1 7 . 1 2 . 3 1 < / N a m e >  
         < E n t i t y E n u m > 1 2 < / E n t i t y E n u m >  
         < I t e m O r d e r L i s t / >  
         < S e l e c t e d I t e m L i s t / >  
         < S e l e c t e d C o l u m n L i s t / >  
         < H a s V a l u e > t r u e < / H a s V a l u e >  
         < T B C h a r t I D > 3 3 2 3 0 3 4 5 9 8 7 0 0 2 3 5 0 3 9 < / T B C h a r t I D >  
         < C o n s o l i d a t e d C o m p a n y I D   x s i : n i l = " t r u e " / >  
         < T B D o c u m e n t I D > 3 3 2 3 0 3 4 5 9 8 7 0 0 2 3 4 8 8 8 < / T B D o c u m e n t I D >  
         < N u m e r i c V a l u e > - 4 6 2 0 2 1 3 . 7 2 0 0 < / N u m e r i c V a l u e >  
         < V a l u e > - 4 6 2 0 2 1 3 . 7 2 0 0 < / V a l u e >  
         < C h a r t T y p e > c t N o t e L i n e s < / C h a r t T y p e >  
         < R e f e r e n c e > 2 8 1 0 0 - B < / R e f e r e n c e >  
         < T B D o c N a m e > 2 0 1 9 . 1 2 . 3 1   r��eR�Tv^< / T B D o c N a m e >  
         < T B C h a r t N a m e > N o t e   L i n e s   D��ly��v< / T B C h a r t N a m e >  
         < C o l u m n N a m e > F i n a l B a l a n c e < / C o l u m n N a m e >  
         < U s e r F r i e n d l y C o l u m n N a m e > 2 0 1 7 . 1 2 . 3 1 < / U s e r F r i e n d l y C o l u m n N a m e >  
         < A c c o u n t N u m b e r > 6 1 1 8 < / A c c o u n t N u m b e r >  
         < R o u n d e d > f a l s e < / R o u n d e d >  
     < / T B L i n k >  
     < T B L i n k >  
         < V e r s i o n > 4 < / V e r s i o n >  
         < C o l u m n F i l t e r s / >  
         < D A L i n k I D > d b e 0 e 8 e 5 - 7 9 f a - 4 d f 9 - b 5 e 8 - 9 e 8 4 f 8 2 6 7 7 a 8 < / D A L i n k I D >  
         < L i n k T y p e > 0 < / L i n k T y p e >  
         < P a r a m e t e r s / >  
         < I n c l u d e A l l I t e m s > f a l s e < / I n c l u d e A l l I t e m s >  
         < A c t i v e > t r u e < / A c t i v e >  
         < P r o t e c t e d L i n k > f a l s e < / P r o t e c t e d L i n k >  
         < N a m e > 2 8 1 0 0 - 2 0 1 6 . 1 2 . 3 1   G r o u p   C o n s o l i d a t i o n - 'YTv^  5 3 1 5   F i n a l < / N a m e >  
         < E n t i t y E n u m > 1 2 < / E n t i t y E n u m >  
         < I t e m O r d e r L i s t / >  
         < S e l e c t e d I t e m L i s t / >  
         < S e l e c t e d C o l u m n L i s t / >  
         < H a s V a l u e > t r u e < / H a s V a l u e >  
         < T B C h a r t I D > 3 3 3 3 9 8 5 7 9 2 8 0 0 0 0 6 6 3 7 < / T B C h a r t I D >  
         < C o n s o l i d a t e d C o m p a n y I D   x s i : n i l = " t r u e " / >  
         < T B D o c u m e n t I D > 3 3 3 3 9 8 5 7 9 2 8 0 0 0 0 6 5 9 5 < / T B D o c u m e n t I D >  
         < N u m e r i c V a l u e > - 4 0 8 2 9 3 1 . 4 2 0 0 < / N u m e r i c V a l u e >  
         < V a l u e > - 4 0 8 2 9 3 1 . 4 2 0 0 < / V a l u e >  
         < C h a r t T y p e > c t N o t e L i n e s < / C h a r t T y p e >  
         < R e f e r e n c e > 2 8 1 0 0 - 2 0 1 6 . 1 2 . 3 1 < / R e f e r e n c e >  
         < T B D o c N a m e > G r o u p   C o n s o l i d a t i o n - 'YTv^< / T B D o c N a m e >  
         < T B C h a r t N a m e > N o t e   L i n e s   D��ly��v< / T B C h a r t N a m e >  
         < C o l u m n N a m e > F i n a l B a l a n c e < / C o l u m n N a m e >  
         < U s e r F r i e n d l y C o l u m n N a m e > F i n a l < / U s e r F r i e n d l y C o l u m n N a m e >  
         < A c c o u n t N u m b e r > 5 3 1 5 < / A c c o u n t N u m b e r >  
         < R o u n d e d > f a l s e < / R o u n d e d >  
     < / T B L i n k >  
 < / A r r a y O f T B L i n k > 
</file>

<file path=customXml/item4.xml>��< ? x m l   v e r s i o n = " 1 . 0 "   e n c o d i n g = " u t f - 1 6 " ? > < P a r t M a p   x m l n s : x s i = " h t t p : / / w w w . w 3 . o r g / 2 0 0 1 / X M L S c h e m a - i n s t a n c e "   x m l n s : x s d = " h t t p : / / w w w . w 3 . o r g / 2 0 0 1 / X M L S c h e m a " >  
     < P a r t s >  
         < P a r t I t e m >  
             < P r o p e r t y N a m e > T B L i n k L i s t K e y < / P r o p e r t y N a m e >  
             < V a l u e > { 1 9 1 8 B F 0 1 - 6 5 A C - 4 4 7 1 - B 6 3 B - 4 C 9 7 C 8 E 0 B C 0 6 } < / V a l u e >  
         < / P a r t I t e m >  
         < P a r t I t e m >  
             < P r o p e r t y N a m e > D A L i n k L i s t K e y < / P r o p e r t y N a m e >  
             < V a l u e > { 4 E 9 A 6 F 5 2 - 6 0 8 5 - 4 3 3 1 - A D 1 9 - 7 1 5 B 3 9 D 7 C E 6 6 } < / V a l u e >  
         < / P a r t I t e m >  
         < P a r t I t e m >  
             < P r o p e r t y N a m e > T B L i n k T y p e L i n k H i g h l i g h t < / P r o p e r t y N a m e >  
             < V a l u e > T r u e < / V a l u e >  
         < / P a r t I t e m >  
     < / P a r t s >  
 < / P a r t M a p > 
</file>

<file path=customXml/itemProps1.xml><?xml version="1.0" encoding="utf-8"?>
<ds:datastoreItem xmlns:ds="http://schemas.openxmlformats.org/officeDocument/2006/customXml" ds:itemID="{4E9A6F52-6085-4331-AD19-715B39D7CE66}">
  <ds:schemaRefs>
    <ds:schemaRef ds:uri="http://www.w3.org/2001/XMLSchema"/>
  </ds:schemaRefs>
</ds:datastoreItem>
</file>

<file path=customXml/itemProps2.xml><?xml version="1.0" encoding="utf-8"?>
<ds:datastoreItem xmlns:ds="http://schemas.openxmlformats.org/officeDocument/2006/customXml" ds:itemID="{3E9DA44A-4234-42A8-95DD-40EA258EFE44}">
  <ds:schemaRefs>
    <ds:schemaRef ds:uri="http://schemas.microsoft.com/DAEMSEngagementItemInfoXML"/>
  </ds:schemaRefs>
</ds:datastoreItem>
</file>

<file path=customXml/itemProps3.xml><?xml version="1.0" encoding="utf-8"?>
<ds:datastoreItem xmlns:ds="http://schemas.openxmlformats.org/officeDocument/2006/customXml" ds:itemID="{1918BF01-65AC-4471-B63B-4C97C8E0BC06}">
  <ds:schemaRefs>
    <ds:schemaRef ds:uri="http://www.w3.org/2001/XMLSchema"/>
  </ds:schemaRefs>
</ds:datastoreItem>
</file>

<file path=customXml/itemProps4.xml><?xml version="1.0" encoding="utf-8"?>
<ds:datastoreItem xmlns:ds="http://schemas.openxmlformats.org/officeDocument/2006/customXml" ds:itemID="{0584696C-A128-4005-A652-F418E35003B8}">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MP</vt:lpstr>
      <vt:lpstr>QA-FI</vt:lpstr>
      <vt:lpstr>1-4月管理账</vt:lpstr>
      <vt:lpstr>IS </vt:lpstr>
      <vt:lpstr>QAC IS</vt:lpstr>
      <vt:lpstr>QAC BS</vt:lpstr>
      <vt:lpstr>QAC CF</vt:lpstr>
      <vt:lpstr>借款</vt:lpstr>
      <vt:lpstr>外卖营利测算</vt:lpstr>
      <vt:lpstr>M113</vt:lpstr>
      <vt:lpstr>M111</vt:lpstr>
      <vt:lpstr>Revenue Breakdown</vt:lpstr>
      <vt:lpstr>Trade, bill and other receivabl</vt:lpstr>
      <vt:lpstr>Trade and other payables</vt:lpstr>
      <vt:lpstr>外卖营利测算!Print_Area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Huang</dc:creator>
  <cp:lastModifiedBy>CMBI</cp:lastModifiedBy>
  <cp:lastPrinted>2021-10-18T11:07:51Z</cp:lastPrinted>
  <dcterms:created xsi:type="dcterms:W3CDTF">2006-09-16T00:00:00Z</dcterms:created>
  <dcterms:modified xsi:type="dcterms:W3CDTF">2024-07-11T04:03:17Z</dcterms:modified>
</cp:coreProperties>
</file>