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cumentos\Desarrollo\Proyectos\sistema-gestion-horarios\horarios\"/>
    </mc:Choice>
  </mc:AlternateContent>
  <xr:revisionPtr revIDLastSave="0" documentId="13_ncr:1_{D67452EB-EB6D-44BD-924F-668642CD9A32}" xr6:coauthVersionLast="47" xr6:coauthVersionMax="47" xr10:uidLastSave="{00000000-0000-0000-0000-000000000000}"/>
  <bookViews>
    <workbookView xWindow="14295" yWindow="0" windowWidth="14610" windowHeight="15585" activeTab="8" xr2:uid="{E90D84C8-B377-4624-A48B-A9A1EFC4E3BA}"/>
  </bookViews>
  <sheets>
    <sheet name="3K1" sheetId="1" r:id="rId1"/>
    <sheet name="3K2" sheetId="2" r:id="rId2"/>
    <sheet name="3K3" sheetId="3" r:id="rId3"/>
    <sheet name="3K4" sheetId="4" r:id="rId4"/>
    <sheet name="3K5" sheetId="5" r:id="rId5"/>
    <sheet name="3K6" sheetId="6" r:id="rId6"/>
    <sheet name="3K7" sheetId="7" r:id="rId7"/>
    <sheet name="3K8" sheetId="9" r:id="rId8"/>
    <sheet name="Unificado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8" l="1" a="1"/>
  <c r="J4" i="8" s="1"/>
  <c r="E4" i="8"/>
  <c r="D4" i="8"/>
  <c r="AK82" i="8"/>
  <c r="AJ82" i="8" a="1"/>
  <c r="AJ82" i="8" s="1"/>
  <c r="AE82" i="8"/>
  <c r="AD82" i="8"/>
  <c r="AC82" i="8"/>
  <c r="AK81" i="8"/>
  <c r="AJ81" i="8" s="1" a="1"/>
  <c r="AJ81" i="8" s="1"/>
  <c r="AE81" i="8"/>
  <c r="AD81" i="8"/>
  <c r="AC81" i="8"/>
  <c r="AK80" i="8"/>
  <c r="AJ80" i="8" a="1"/>
  <c r="AJ80" i="8" s="1"/>
  <c r="AE80" i="8"/>
  <c r="AD80" i="8"/>
  <c r="AC80" i="8"/>
  <c r="AK79" i="8"/>
  <c r="AJ79" i="8" a="1"/>
  <c r="AJ79" i="8" s="1"/>
  <c r="AE79" i="8"/>
  <c r="AD79" i="8"/>
  <c r="AC79" i="8"/>
  <c r="AK78" i="8"/>
  <c r="AJ78" i="8" a="1"/>
  <c r="AJ78" i="8" s="1"/>
  <c r="AE78" i="8"/>
  <c r="AD78" i="8"/>
  <c r="AC78" i="8"/>
  <c r="AK77" i="8"/>
  <c r="AJ77" i="8" s="1" a="1"/>
  <c r="AJ77" i="8" s="1"/>
  <c r="AE77" i="8"/>
  <c r="AD77" i="8"/>
  <c r="AC77" i="8"/>
  <c r="AK76" i="8"/>
  <c r="AJ76" i="8" a="1"/>
  <c r="AJ76" i="8" s="1"/>
  <c r="AE76" i="8"/>
  <c r="AD76" i="8"/>
  <c r="AC76" i="8"/>
  <c r="AK75" i="8"/>
  <c r="AJ75" i="8" a="1"/>
  <c r="AJ75" i="8" s="1"/>
  <c r="AE75" i="8"/>
  <c r="AD75" i="8"/>
  <c r="AC75" i="8"/>
  <c r="AK74" i="8"/>
  <c r="AJ74" i="8" a="1"/>
  <c r="AJ74" i="8" s="1"/>
  <c r="AE74" i="8"/>
  <c r="AD74" i="8"/>
  <c r="AC74" i="8"/>
  <c r="AK73" i="8"/>
  <c r="AJ73" i="8" s="1" a="1"/>
  <c r="AJ73" i="8" s="1"/>
  <c r="AE73" i="8"/>
  <c r="AD73" i="8"/>
  <c r="AC73" i="8"/>
  <c r="AK72" i="8"/>
  <c r="AJ72" i="8" a="1"/>
  <c r="AJ72" i="8" s="1"/>
  <c r="AE72" i="8"/>
  <c r="AD72" i="8"/>
  <c r="AC72" i="8"/>
  <c r="AK71" i="8"/>
  <c r="AJ71" i="8" a="1"/>
  <c r="AJ71" i="8" s="1"/>
  <c r="AE71" i="8"/>
  <c r="AD71" i="8"/>
  <c r="AC71" i="8"/>
  <c r="AK70" i="8"/>
  <c r="AJ70" i="8" a="1"/>
  <c r="AJ70" i="8" s="1"/>
  <c r="AE70" i="8"/>
  <c r="AD70" i="8"/>
  <c r="AC70" i="8"/>
  <c r="AK69" i="8"/>
  <c r="AJ69" i="8" s="1" a="1"/>
  <c r="AJ69" i="8" s="1"/>
  <c r="AE69" i="8"/>
  <c r="AD69" i="8"/>
  <c r="AC69" i="8"/>
  <c r="AK68" i="8"/>
  <c r="AJ68" i="8" a="1"/>
  <c r="AJ68" i="8" s="1"/>
  <c r="AE68" i="8"/>
  <c r="AD68" i="8"/>
  <c r="AC68" i="8"/>
  <c r="AK67" i="8"/>
  <c r="AJ67" i="8" a="1"/>
  <c r="AJ67" i="8" s="1"/>
  <c r="AE67" i="8"/>
  <c r="AD67" i="8"/>
  <c r="AC67" i="8"/>
  <c r="J23" i="8" a="1"/>
  <c r="J23" i="8" s="1"/>
  <c r="J24" i="8" a="1"/>
  <c r="J24" i="8" s="1"/>
  <c r="J25" i="8" a="1"/>
  <c r="J25" i="8" s="1"/>
  <c r="J26" i="8" a="1"/>
  <c r="J26" i="8"/>
  <c r="J27" i="8" a="1"/>
  <c r="J27" i="8" s="1"/>
  <c r="J28" i="8" a="1"/>
  <c r="J28" i="8" s="1"/>
  <c r="J29" i="8" a="1"/>
  <c r="J29" i="8" s="1"/>
  <c r="J30" i="8" a="1"/>
  <c r="J30" i="8"/>
  <c r="J31" i="8" a="1"/>
  <c r="J31" i="8" s="1"/>
  <c r="J32" i="8" a="1"/>
  <c r="J32" i="8" s="1"/>
  <c r="J33" i="8" a="1"/>
  <c r="J33" i="8" s="1"/>
  <c r="J34" i="8" a="1"/>
  <c r="J34" i="8"/>
  <c r="J35" i="8" a="1"/>
  <c r="J35" i="8" s="1"/>
  <c r="J36" i="8" a="1"/>
  <c r="J36" i="8" s="1"/>
  <c r="J40" i="8" a="1"/>
  <c r="J40" i="8" s="1"/>
  <c r="J41" i="8" a="1"/>
  <c r="J41" i="8" s="1"/>
  <c r="J42" i="8" a="1"/>
  <c r="J42" i="8"/>
  <c r="J43" i="8" a="1"/>
  <c r="J43" i="8" s="1"/>
  <c r="J44" i="8" a="1"/>
  <c r="J44" i="8" s="1"/>
  <c r="J45" i="8" a="1"/>
  <c r="J45" i="8" s="1"/>
  <c r="J46" i="8" a="1"/>
  <c r="J46" i="8"/>
  <c r="J47" i="8" a="1"/>
  <c r="J47" i="8" s="1"/>
  <c r="J48" i="8" a="1"/>
  <c r="J48" i="8" s="1"/>
  <c r="J49" i="8" a="1"/>
  <c r="J49" i="8" s="1"/>
  <c r="J50" i="8" a="1"/>
  <c r="J50" i="8"/>
  <c r="J51" i="8" a="1"/>
  <c r="J51" i="8" s="1"/>
  <c r="J52" i="8" a="1"/>
  <c r="J52" i="8" s="1"/>
  <c r="J53" i="8" a="1"/>
  <c r="J53" i="8" s="1"/>
  <c r="J54" i="8" a="1"/>
  <c r="J54" i="8"/>
  <c r="J58" i="8" a="1"/>
  <c r="J58" i="8" s="1"/>
  <c r="J59" i="8" a="1"/>
  <c r="J59" i="8" s="1"/>
  <c r="J60" i="8" a="1"/>
  <c r="J60" i="8" s="1"/>
  <c r="J61" i="8" a="1"/>
  <c r="J61" i="8" s="1"/>
  <c r="J62" i="8" a="1"/>
  <c r="J62" i="8"/>
  <c r="J63" i="8" a="1"/>
  <c r="J63" i="8" s="1"/>
  <c r="J64" i="8" a="1"/>
  <c r="J64" i="8" s="1"/>
  <c r="J65" i="8" a="1"/>
  <c r="J65" i="8" s="1"/>
  <c r="J66" i="8" a="1"/>
  <c r="J66" i="8" s="1"/>
  <c r="J67" i="8" a="1"/>
  <c r="J67" i="8" s="1"/>
  <c r="J68" i="8" a="1"/>
  <c r="J68" i="8" s="1"/>
  <c r="J69" i="8" a="1"/>
  <c r="J69" i="8" s="1"/>
  <c r="J70" i="8" a="1"/>
  <c r="J70" i="8" s="1"/>
  <c r="J71" i="8" a="1"/>
  <c r="J71" i="8" s="1"/>
  <c r="J77" i="8" a="1"/>
  <c r="J77" i="8" s="1"/>
  <c r="J78" i="8" a="1"/>
  <c r="J78" i="8" s="1"/>
  <c r="J79" i="8" a="1"/>
  <c r="J79" i="8" s="1"/>
  <c r="J80" i="8" a="1"/>
  <c r="J80" i="8" s="1"/>
  <c r="J81" i="8" a="1"/>
  <c r="J81" i="8" s="1"/>
  <c r="J82" i="8" a="1"/>
  <c r="J82" i="8" s="1"/>
  <c r="J83" i="8" a="1"/>
  <c r="J83" i="8" s="1"/>
  <c r="J84" i="8" a="1"/>
  <c r="J84" i="8" s="1"/>
  <c r="J85" i="8" a="1"/>
  <c r="J85" i="8" s="1"/>
  <c r="J86" i="8" a="1"/>
  <c r="J86" i="8" s="1"/>
  <c r="J87" i="8" a="1"/>
  <c r="J87" i="8" s="1"/>
  <c r="J88" i="8" a="1"/>
  <c r="J88" i="8" s="1"/>
  <c r="J89" i="8" a="1"/>
  <c r="J89" i="8" s="1"/>
  <c r="J90" i="8" a="1"/>
  <c r="J90" i="8" s="1"/>
  <c r="J91" i="8" a="1"/>
  <c r="J91" i="8" s="1"/>
  <c r="J95" i="8" a="1"/>
  <c r="J95" i="8" s="1"/>
  <c r="J96" i="8" a="1"/>
  <c r="J96" i="8" s="1"/>
  <c r="J97" i="8" a="1"/>
  <c r="J97" i="8" s="1"/>
  <c r="J98" i="8" a="1"/>
  <c r="J98" i="8" s="1"/>
  <c r="J99" i="8" a="1"/>
  <c r="J99" i="8" s="1"/>
  <c r="J100" i="8" a="1"/>
  <c r="J100" i="8" s="1"/>
  <c r="J101" i="8" a="1"/>
  <c r="J101" i="8" s="1"/>
  <c r="J102" i="8" a="1"/>
  <c r="J102" i="8" s="1"/>
  <c r="J103" i="8" a="1"/>
  <c r="J103" i="8" s="1"/>
  <c r="J104" i="8" a="1"/>
  <c r="J104" i="8" s="1"/>
  <c r="J105" i="8" a="1"/>
  <c r="J105" i="8" s="1"/>
  <c r="J106" i="8" a="1"/>
  <c r="J106" i="8" s="1"/>
  <c r="J107" i="8" a="1"/>
  <c r="J107" i="8" s="1"/>
  <c r="J108" i="8" a="1"/>
  <c r="J108" i="8" s="1"/>
  <c r="J109" i="8" a="1"/>
  <c r="J109" i="8" s="1"/>
  <c r="J114" i="8" a="1"/>
  <c r="J114" i="8" s="1"/>
  <c r="J115" i="8" a="1"/>
  <c r="J115" i="8" s="1"/>
  <c r="J116" i="8" a="1"/>
  <c r="J116" i="8" s="1"/>
  <c r="J117" i="8" a="1"/>
  <c r="J117" i="8" s="1"/>
  <c r="J118" i="8" a="1"/>
  <c r="J118" i="8" s="1"/>
  <c r="J119" i="8" a="1"/>
  <c r="J119" i="8" s="1"/>
  <c r="J120" i="8" a="1"/>
  <c r="J120" i="8" s="1"/>
  <c r="J121" i="8" a="1"/>
  <c r="J121" i="8" s="1"/>
  <c r="J122" i="8" a="1"/>
  <c r="J122" i="8" s="1"/>
  <c r="J123" i="8" a="1"/>
  <c r="J123" i="8" s="1"/>
  <c r="J124" i="8" a="1"/>
  <c r="J124" i="8" s="1"/>
  <c r="J125" i="8" a="1"/>
  <c r="J125" i="8" s="1"/>
  <c r="J126" i="8" a="1"/>
  <c r="J126" i="8" s="1"/>
  <c r="J127" i="8" a="1"/>
  <c r="J127" i="8" s="1"/>
  <c r="J128" i="8" a="1"/>
  <c r="J128" i="8" s="1"/>
  <c r="J132" i="8" a="1"/>
  <c r="J132" i="8" s="1"/>
  <c r="J133" i="8" a="1"/>
  <c r="J133" i="8" s="1"/>
  <c r="J5" i="8" a="1"/>
  <c r="J5" i="8" s="1"/>
  <c r="J6" i="8" a="1"/>
  <c r="J6" i="8" s="1"/>
  <c r="J7" i="8" a="1"/>
  <c r="J7" i="8" s="1"/>
  <c r="J8" i="8" a="1"/>
  <c r="J8" i="8" s="1"/>
  <c r="J9" i="8" a="1"/>
  <c r="J9" i="8" s="1"/>
  <c r="J10" i="8" a="1"/>
  <c r="J10" i="8" s="1"/>
  <c r="J11" i="8" a="1"/>
  <c r="J11" i="8" s="1"/>
  <c r="J12" i="8" a="1"/>
  <c r="J12" i="8" s="1"/>
  <c r="J13" i="8" a="1"/>
  <c r="J13" i="8" s="1"/>
  <c r="J14" i="8" a="1"/>
  <c r="J14" i="8" s="1"/>
  <c r="J15" i="8" a="1"/>
  <c r="J15" i="8" s="1"/>
  <c r="J16" i="8" a="1"/>
  <c r="J16" i="8" s="1"/>
  <c r="J17" i="8" a="1"/>
  <c r="J17" i="8" s="1"/>
  <c r="J18" i="8" a="1"/>
  <c r="J18" i="8" s="1"/>
  <c r="J19" i="8" a="1"/>
  <c r="J19" i="8" s="1"/>
  <c r="C4" i="8"/>
  <c r="K4" i="8"/>
  <c r="C5" i="8"/>
  <c r="D5" i="8"/>
  <c r="E5" i="8"/>
  <c r="K5" i="8"/>
  <c r="C6" i="8"/>
  <c r="D6" i="8"/>
  <c r="E6" i="8"/>
  <c r="K6" i="8"/>
  <c r="C7" i="8"/>
  <c r="D7" i="8"/>
  <c r="E7" i="8"/>
  <c r="K7" i="8"/>
  <c r="C8" i="8"/>
  <c r="D8" i="8"/>
  <c r="E8" i="8"/>
  <c r="K8" i="8"/>
  <c r="C9" i="8"/>
  <c r="D9" i="8"/>
  <c r="E9" i="8"/>
  <c r="K9" i="8"/>
  <c r="C10" i="8"/>
  <c r="D10" i="8"/>
  <c r="E10" i="8"/>
  <c r="K10" i="8"/>
  <c r="C11" i="8"/>
  <c r="D11" i="8"/>
  <c r="E11" i="8"/>
  <c r="K11" i="8"/>
  <c r="C12" i="8"/>
  <c r="D12" i="8"/>
  <c r="E12" i="8"/>
  <c r="K12" i="8"/>
  <c r="C13" i="8"/>
  <c r="D13" i="8"/>
  <c r="E13" i="8"/>
  <c r="K13" i="8"/>
  <c r="C14" i="8"/>
  <c r="D14" i="8"/>
  <c r="E14" i="8"/>
  <c r="K14" i="8"/>
  <c r="C15" i="8"/>
  <c r="D15" i="8"/>
  <c r="E15" i="8"/>
  <c r="K15" i="8"/>
  <c r="C16" i="8"/>
  <c r="D16" i="8"/>
  <c r="E16" i="8"/>
  <c r="K16" i="8"/>
  <c r="C17" i="8"/>
  <c r="D17" i="8"/>
  <c r="E17" i="8"/>
  <c r="K17" i="8"/>
  <c r="C18" i="8"/>
  <c r="D18" i="8"/>
  <c r="E18" i="8"/>
  <c r="K18" i="8"/>
  <c r="C19" i="8"/>
  <c r="D19" i="8"/>
  <c r="E19" i="8"/>
  <c r="K19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32" i="8"/>
  <c r="E133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32" i="8"/>
  <c r="D133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32" i="8"/>
  <c r="C133" i="8"/>
  <c r="AI45" i="8" a="1"/>
  <c r="AI45" i="8" s="1"/>
  <c r="AI41" i="8" a="1"/>
  <c r="AI41" i="8" s="1"/>
  <c r="AI31" i="8" a="1"/>
  <c r="AI31" i="8" s="1"/>
  <c r="AI20" i="8" a="1"/>
  <c r="AI20" i="8" s="1"/>
  <c r="AI3" i="8" a="1"/>
  <c r="AI3" i="8" s="1"/>
  <c r="K23" i="8" l="1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6" i="8"/>
  <c r="J76" i="8" s="1" a="1"/>
  <c r="J76" i="8" s="1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32" i="8"/>
  <c r="K13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<sst xmlns="http://schemas.openxmlformats.org/spreadsheetml/2006/main" count="2636" uniqueCount="172">
  <si>
    <t>Comisión</t>
  </si>
  <si>
    <t>Código Materia</t>
  </si>
  <si>
    <t>Materia</t>
  </si>
  <si>
    <t>Nombre Materia</t>
  </si>
  <si>
    <t>Día</t>
  </si>
  <si>
    <t>Hora Inicio</t>
  </si>
  <si>
    <t>Hora Fin</t>
  </si>
  <si>
    <t>Tipo Materia</t>
  </si>
  <si>
    <t>Cuatri.</t>
  </si>
  <si>
    <t>Periodo</t>
  </si>
  <si>
    <t>Nombre Carrera</t>
  </si>
  <si>
    <t>Código Carrera</t>
  </si>
  <si>
    <t>3k1</t>
  </si>
  <si>
    <t>DSI</t>
  </si>
  <si>
    <t>Diseño de Sistemas de Información</t>
  </si>
  <si>
    <t>Lunes</t>
  </si>
  <si>
    <t>Anual</t>
  </si>
  <si>
    <t>ANUAL</t>
  </si>
  <si>
    <t>Ing. En Sistemas</t>
  </si>
  <si>
    <t>K</t>
  </si>
  <si>
    <t>Dsoft</t>
  </si>
  <si>
    <t>Desarrollo de Software</t>
  </si>
  <si>
    <t>Martes</t>
  </si>
  <si>
    <t>Cuatrimestral</t>
  </si>
  <si>
    <t>1er</t>
  </si>
  <si>
    <t>CUAT1</t>
  </si>
  <si>
    <t>BDD</t>
  </si>
  <si>
    <t>Base de Datos</t>
  </si>
  <si>
    <t>Miércoles</t>
  </si>
  <si>
    <t>COM</t>
  </si>
  <si>
    <t>Comunicación de Datos</t>
  </si>
  <si>
    <t>I2</t>
  </si>
  <si>
    <t>Inglés II</t>
  </si>
  <si>
    <t>Viernes</t>
  </si>
  <si>
    <t>Jueves</t>
  </si>
  <si>
    <t>Elect</t>
  </si>
  <si>
    <t>Backend de Aplicaciones (Electiva)</t>
  </si>
  <si>
    <t>2do</t>
  </si>
  <si>
    <t>CUAT2</t>
  </si>
  <si>
    <t>AN</t>
  </si>
  <si>
    <t>Análisis Numérico</t>
  </si>
  <si>
    <t>ECO</t>
  </si>
  <si>
    <t>Economía</t>
  </si>
  <si>
    <t>BDA</t>
  </si>
  <si>
    <t>Electiva</t>
  </si>
  <si>
    <t>True</t>
  </si>
  <si>
    <t>Sección Comisión</t>
  </si>
  <si>
    <t>3K1A</t>
  </si>
  <si>
    <t>DDS</t>
  </si>
  <si>
    <t>3k2</t>
  </si>
  <si>
    <t>Cuatrimestre</t>
  </si>
  <si>
    <t>3k3</t>
  </si>
  <si>
    <t>3k4</t>
  </si>
  <si>
    <t>3k5</t>
  </si>
  <si>
    <t>3K5A</t>
  </si>
  <si>
    <t>Código Mat.</t>
  </si>
  <si>
    <t>Tipo Mat.</t>
  </si>
  <si>
    <t>3k6</t>
  </si>
  <si>
    <t>3k7</t>
  </si>
  <si>
    <t>3k8</t>
  </si>
  <si>
    <t>dia_semana</t>
  </si>
  <si>
    <t>id_horario</t>
  </si>
  <si>
    <t>id_dia</t>
  </si>
  <si>
    <t>hora_inicio</t>
  </si>
  <si>
    <t>hora_fin</t>
  </si>
  <si>
    <t>id_materia</t>
  </si>
  <si>
    <t>código</t>
  </si>
  <si>
    <t>nombre</t>
  </si>
  <si>
    <t>anio_carrera</t>
  </si>
  <si>
    <t>electiva</t>
  </si>
  <si>
    <t>id_comisión</t>
  </si>
  <si>
    <t>seccion</t>
  </si>
  <si>
    <t>carrera_id</t>
  </si>
  <si>
    <t>AED</t>
  </si>
  <si>
    <t>Algoritmos y Estructuras de Datos</t>
  </si>
  <si>
    <t>false</t>
  </si>
  <si>
    <t>AM1</t>
  </si>
  <si>
    <t>Análisis Matemático I</t>
  </si>
  <si>
    <t>ACO</t>
  </si>
  <si>
    <t>Arquitectura de Computadoras</t>
  </si>
  <si>
    <t>F1</t>
  </si>
  <si>
    <t>Física I</t>
  </si>
  <si>
    <t>IS</t>
  </si>
  <si>
    <t>Ingeniería y Sociedad</t>
  </si>
  <si>
    <t>I1</t>
  </si>
  <si>
    <t>Inglés I</t>
  </si>
  <si>
    <t>LED</t>
  </si>
  <si>
    <t>Lógica y Estructuras Discretas</t>
  </si>
  <si>
    <t>SPN</t>
  </si>
  <si>
    <t>Sistemas y Procesos de Negocio</t>
  </si>
  <si>
    <t>AGA</t>
  </si>
  <si>
    <t>Álgebra y Geometría Analítica</t>
  </si>
  <si>
    <t>SSL</t>
  </si>
  <si>
    <t>Sintaxis y Semántica de los Lenguajes</t>
  </si>
  <si>
    <t>AM2</t>
  </si>
  <si>
    <t>Análisis Matematico 2</t>
  </si>
  <si>
    <t>PYE</t>
  </si>
  <si>
    <t>Probabilidad y Estadística</t>
  </si>
  <si>
    <t>SOP</t>
  </si>
  <si>
    <t>Sistemas Operativos</t>
  </si>
  <si>
    <t>ASI</t>
  </si>
  <si>
    <t>Análisis de Sistemas de Información</t>
  </si>
  <si>
    <t>F2</t>
  </si>
  <si>
    <t>Física II</t>
  </si>
  <si>
    <t>PPR</t>
  </si>
  <si>
    <t>Paradigmas de Programación</t>
  </si>
  <si>
    <t>Backend de Aplicaciones</t>
  </si>
  <si>
    <t>true</t>
  </si>
  <si>
    <t>SEM</t>
  </si>
  <si>
    <t>Seminario Integrador</t>
  </si>
  <si>
    <t>AS</t>
  </si>
  <si>
    <t>Administración de Sistemas de Información</t>
  </si>
  <si>
    <t>RED</t>
  </si>
  <si>
    <t>Redes de Datos</t>
  </si>
  <si>
    <t>IOP</t>
  </si>
  <si>
    <t>Investigación Operativa</t>
  </si>
  <si>
    <t>GMP</t>
  </si>
  <si>
    <t>Gestión de la Mejora de Procesos</t>
  </si>
  <si>
    <t>GI</t>
  </si>
  <si>
    <t>Gestión Industrial de la Producción</t>
  </si>
  <si>
    <t>GS</t>
  </si>
  <si>
    <t>Green Software</t>
  </si>
  <si>
    <t>SIM</t>
  </si>
  <si>
    <t>Simulación</t>
  </si>
  <si>
    <t>TA</t>
  </si>
  <si>
    <t>Tecnologías para la automatización</t>
  </si>
  <si>
    <t>DAO</t>
  </si>
  <si>
    <t>Desarrollo de Aplicaciones con Objetos</t>
  </si>
  <si>
    <t>Ingeniería y Calidad de Software</t>
  </si>
  <si>
    <t>LEG</t>
  </si>
  <si>
    <t>Legislación</t>
  </si>
  <si>
    <t>DO</t>
  </si>
  <si>
    <t>Desarrollo y Operaciones DevOps</t>
  </si>
  <si>
    <t>CM</t>
  </si>
  <si>
    <t>Comunicación Multimedial en el Desarrollo de SI</t>
  </si>
  <si>
    <t>IA</t>
  </si>
  <si>
    <t>Inteligencia Artificial</t>
  </si>
  <si>
    <t>GG</t>
  </si>
  <si>
    <t>Gestión Gerencial</t>
  </si>
  <si>
    <t>SG</t>
  </si>
  <si>
    <t>Sistemas de Gestión</t>
  </si>
  <si>
    <t>DEC</t>
  </si>
  <si>
    <t>Decisiones en Escenarios Complejos</t>
  </si>
  <si>
    <t>GE</t>
  </si>
  <si>
    <t>Gerenciamiento Estratégico</t>
  </si>
  <si>
    <t>HB</t>
  </si>
  <si>
    <t>Habilidades Blandas</t>
  </si>
  <si>
    <t>EMP</t>
  </si>
  <si>
    <t>Emprendimientos Tecnológicos</t>
  </si>
  <si>
    <t>CII</t>
  </si>
  <si>
    <t>Creatividad e Innovación en Ingeniería</t>
  </si>
  <si>
    <t>CON</t>
  </si>
  <si>
    <t>Consultoria en Negocios Digitales</t>
  </si>
  <si>
    <t>PF</t>
  </si>
  <si>
    <t>Proyecto Final</t>
  </si>
  <si>
    <t>SSI</t>
  </si>
  <si>
    <t>Seguridad en los Sistemas de Información</t>
  </si>
  <si>
    <t>SA</t>
  </si>
  <si>
    <t>Ingeniería de Software de Fuentes Abiertas-Libre</t>
  </si>
  <si>
    <t>CDD</t>
  </si>
  <si>
    <t>Ciencia de Datos</t>
  </si>
  <si>
    <t>SDS</t>
  </si>
  <si>
    <t>Seguridad en el Desarrollo de Software</t>
  </si>
  <si>
    <t>TSO</t>
  </si>
  <si>
    <t>Testing de Software</t>
  </si>
  <si>
    <t>DTB</t>
  </si>
  <si>
    <t>Desarrollo con Tecnologías Blockchain</t>
  </si>
  <si>
    <t>IAW</t>
  </si>
  <si>
    <t>Integración de Aplicaciones en Entorno Web</t>
  </si>
  <si>
    <t>comision_id</t>
  </si>
  <si>
    <t>id_periodo</t>
  </si>
  <si>
    <t>Codigo Materia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</si>
</sst>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thick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thick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20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0" fontId="1" fillId="0" borderId="0" xfId="0" applyFont="1" applyAlignment="1">
      <alignment horizontal="right"/>
    </xf>
    <xf numFmtId="0" fontId="0" fillId="0" borderId="0" xfId="0" applyAlignment="1">
      <alignment vertic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2" fillId="0" borderId="0" xfId="0" applyFont="1" applyAlignment="1">
      <alignment horizontal="right" wrapText="1"/>
    </xf>
    <xf numFmtId="20" fontId="3" fillId="0" borderId="0" xfId="0" applyNumberFormat="1" applyFont="1" applyAlignment="1">
      <alignment horizontal="right" wrapText="1"/>
    </xf>
    <xf numFmtId="0" fontId="0" fillId="0" borderId="7" xfId="0" applyBorder="1"/>
    <xf numFmtId="20" fontId="3" fillId="0" borderId="1" xfId="0" applyNumberFormat="1" applyFont="1" applyBorder="1" applyAlignment="1">
      <alignment horizontal="center" wrapText="1"/>
    </xf>
    <xf numFmtId="20" fontId="3" fillId="0" borderId="4" xfId="0" applyNumberFormat="1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20" fontId="3" fillId="0" borderId="9" xfId="0" applyNumberFormat="1" applyFont="1" applyBorder="1" applyAlignment="1">
      <alignment horizontal="center" wrapText="1"/>
    </xf>
    <xf numFmtId="20" fontId="3" fillId="0" borderId="5" xfId="0" applyNumberFormat="1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20" fontId="4" fillId="0" borderId="1" xfId="0" applyNumberFormat="1" applyFont="1" applyBorder="1" applyAlignment="1">
      <alignment horizontal="center" wrapText="1"/>
    </xf>
    <xf numFmtId="20" fontId="3" fillId="0" borderId="11" xfId="0" applyNumberFormat="1" applyFont="1" applyBorder="1" applyAlignment="1">
      <alignment horizontal="center" wrapText="1"/>
    </xf>
    <xf numFmtId="20" fontId="3" fillId="0" borderId="12" xfId="0" applyNumberFormat="1" applyFont="1" applyBorder="1" applyAlignment="1">
      <alignment horizontal="center" wrapText="1"/>
    </xf>
    <xf numFmtId="20" fontId="3" fillId="0" borderId="14" xfId="0" applyNumberFormat="1" applyFont="1" applyBorder="1" applyAlignment="1">
      <alignment horizontal="center" wrapText="1"/>
    </xf>
    <xf numFmtId="20" fontId="3" fillId="0" borderId="16" xfId="0" applyNumberFormat="1" applyFont="1" applyBorder="1" applyAlignment="1">
      <alignment horizontal="center" wrapText="1"/>
    </xf>
    <xf numFmtId="20" fontId="3" fillId="0" borderId="17" xfId="0" applyNumberFormat="1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20" fontId="3" fillId="0" borderId="6" xfId="0" applyNumberFormat="1" applyFont="1" applyBorder="1" applyAlignment="1">
      <alignment horizontal="center" wrapText="1"/>
    </xf>
    <xf numFmtId="20" fontId="3" fillId="0" borderId="19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42E26-F7DD-40F0-9105-F4FF97C600AA}">
  <dimension ref="B2:O23"/>
  <sheetViews>
    <sheetView zoomScale="55" zoomScaleNormal="55" workbookViewId="0">
      <selection activeCell="B2" sqref="B2:O18"/>
    </sheetView>
  </sheetViews>
  <sheetFormatPr baseColWidth="10" defaultRowHeight="15" x14ac:dyDescent="0.25"/>
  <cols>
    <col min="5" max="5" width="31.28515625" customWidth="1"/>
    <col min="9" max="9" width="13.42578125" customWidth="1"/>
    <col min="13" max="13" width="15.140625" customWidth="1"/>
    <col min="15" max="15" width="16.5703125" customWidth="1"/>
  </cols>
  <sheetData>
    <row r="2" spans="2:15" ht="15" customHeight="1" x14ac:dyDescent="0.25">
      <c r="B2" s="2" t="s">
        <v>0</v>
      </c>
      <c r="C2" s="2" t="s">
        <v>1</v>
      </c>
      <c r="D2" s="2" t="s">
        <v>2</v>
      </c>
      <c r="E2" s="4" t="s">
        <v>3</v>
      </c>
      <c r="F2" s="4" t="s">
        <v>4</v>
      </c>
      <c r="G2" s="2" t="s">
        <v>5</v>
      </c>
      <c r="H2" s="2" t="s">
        <v>6</v>
      </c>
      <c r="I2" s="4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44</v>
      </c>
      <c r="O2" s="2" t="s">
        <v>46</v>
      </c>
    </row>
    <row r="3" spans="2:15" ht="15" customHeight="1" x14ac:dyDescent="0.25">
      <c r="B3" s="1" t="s">
        <v>12</v>
      </c>
      <c r="C3" s="1" t="s">
        <v>39</v>
      </c>
      <c r="D3" s="1" t="s">
        <v>39</v>
      </c>
      <c r="E3" s="3" t="s">
        <v>40</v>
      </c>
      <c r="F3" s="3" t="s">
        <v>28</v>
      </c>
      <c r="G3" s="5">
        <v>0.47222222222222221</v>
      </c>
      <c r="H3" s="5">
        <v>0.58333333333333337</v>
      </c>
      <c r="I3" s="3" t="s">
        <v>23</v>
      </c>
      <c r="J3" s="1" t="s">
        <v>37</v>
      </c>
      <c r="K3" s="1" t="s">
        <v>38</v>
      </c>
      <c r="L3" s="1" t="s">
        <v>18</v>
      </c>
      <c r="M3" s="1" t="s">
        <v>19</v>
      </c>
    </row>
    <row r="4" spans="2:15" ht="15" customHeight="1" x14ac:dyDescent="0.25">
      <c r="B4" s="1" t="s">
        <v>12</v>
      </c>
      <c r="C4" s="1" t="s">
        <v>39</v>
      </c>
      <c r="D4" s="1" t="s">
        <v>39</v>
      </c>
      <c r="E4" s="3" t="s">
        <v>40</v>
      </c>
      <c r="F4" s="3" t="s">
        <v>34</v>
      </c>
      <c r="G4" s="5">
        <v>0.43402777777777779</v>
      </c>
      <c r="H4" s="5">
        <v>0.53472222222222221</v>
      </c>
      <c r="I4" s="3" t="s">
        <v>23</v>
      </c>
      <c r="J4" s="1" t="s">
        <v>37</v>
      </c>
      <c r="K4" s="1" t="s">
        <v>38</v>
      </c>
      <c r="L4" s="1" t="s">
        <v>18</v>
      </c>
      <c r="M4" s="1" t="s">
        <v>19</v>
      </c>
    </row>
    <row r="5" spans="2:15" ht="15" customHeight="1" x14ac:dyDescent="0.25">
      <c r="B5" s="1" t="s">
        <v>12</v>
      </c>
      <c r="C5" s="1" t="s">
        <v>43</v>
      </c>
      <c r="D5" s="1" t="s">
        <v>35</v>
      </c>
      <c r="E5" s="3" t="s">
        <v>36</v>
      </c>
      <c r="F5" s="3" t="s">
        <v>22</v>
      </c>
      <c r="G5" s="5">
        <v>0.33333333333333331</v>
      </c>
      <c r="H5" s="5">
        <v>0.46527777777777779</v>
      </c>
      <c r="I5" s="3" t="s">
        <v>23</v>
      </c>
      <c r="J5" s="1" t="s">
        <v>37</v>
      </c>
      <c r="K5" s="1" t="s">
        <v>38</v>
      </c>
      <c r="L5" s="1" t="s">
        <v>18</v>
      </c>
      <c r="M5" s="1" t="s">
        <v>19</v>
      </c>
      <c r="N5" s="2" t="s">
        <v>45</v>
      </c>
    </row>
    <row r="6" spans="2:15" ht="15" customHeight="1" x14ac:dyDescent="0.25">
      <c r="B6" s="1" t="s">
        <v>12</v>
      </c>
      <c r="C6" s="1" t="s">
        <v>43</v>
      </c>
      <c r="D6" s="1" t="s">
        <v>35</v>
      </c>
      <c r="E6" s="3" t="s">
        <v>36</v>
      </c>
      <c r="F6" s="3" t="s">
        <v>28</v>
      </c>
      <c r="G6" s="5">
        <v>0.33333333333333331</v>
      </c>
      <c r="H6" s="5">
        <v>0.46527777777777779</v>
      </c>
      <c r="I6" s="3" t="s">
        <v>23</v>
      </c>
      <c r="J6" s="1" t="s">
        <v>37</v>
      </c>
      <c r="K6" s="1" t="s">
        <v>38</v>
      </c>
      <c r="L6" s="1" t="s">
        <v>18</v>
      </c>
      <c r="M6" s="1" t="s">
        <v>19</v>
      </c>
      <c r="N6" s="2" t="s">
        <v>45</v>
      </c>
    </row>
    <row r="7" spans="2:15" ht="15" customHeight="1" x14ac:dyDescent="0.25">
      <c r="B7" s="1" t="s">
        <v>12</v>
      </c>
      <c r="C7" s="1" t="s">
        <v>26</v>
      </c>
      <c r="D7" s="1" t="s">
        <v>26</v>
      </c>
      <c r="E7" s="3" t="s">
        <v>27</v>
      </c>
      <c r="F7" s="3" t="s">
        <v>28</v>
      </c>
      <c r="G7" s="5">
        <v>0.33333333333333331</v>
      </c>
      <c r="H7" s="5">
        <v>0.46527777777777779</v>
      </c>
      <c r="I7" s="3" t="s">
        <v>23</v>
      </c>
      <c r="J7" s="1" t="s">
        <v>24</v>
      </c>
      <c r="K7" s="1" t="s">
        <v>25</v>
      </c>
      <c r="L7" s="1" t="s">
        <v>18</v>
      </c>
      <c r="M7" s="1" t="s">
        <v>19</v>
      </c>
    </row>
    <row r="8" spans="2:15" ht="15" customHeight="1" x14ac:dyDescent="0.25">
      <c r="B8" s="1" t="s">
        <v>12</v>
      </c>
      <c r="C8" s="1" t="s">
        <v>26</v>
      </c>
      <c r="D8" s="1" t="s">
        <v>26</v>
      </c>
      <c r="E8" s="3" t="s">
        <v>27</v>
      </c>
      <c r="F8" s="3" t="s">
        <v>33</v>
      </c>
      <c r="G8" s="5">
        <v>0.40277777777777779</v>
      </c>
      <c r="H8" s="5">
        <v>0.53472222222222221</v>
      </c>
      <c r="I8" s="3" t="s">
        <v>23</v>
      </c>
      <c r="J8" s="1" t="s">
        <v>24</v>
      </c>
      <c r="K8" s="1" t="s">
        <v>25</v>
      </c>
      <c r="L8" s="1" t="s">
        <v>18</v>
      </c>
      <c r="M8" s="1" t="s">
        <v>19</v>
      </c>
    </row>
    <row r="9" spans="2:15" ht="15" customHeight="1" x14ac:dyDescent="0.25">
      <c r="B9" s="1" t="s">
        <v>12</v>
      </c>
      <c r="C9" s="1" t="s">
        <v>29</v>
      </c>
      <c r="D9" s="1" t="s">
        <v>29</v>
      </c>
      <c r="E9" s="3" t="s">
        <v>30</v>
      </c>
      <c r="F9" s="3" t="s">
        <v>15</v>
      </c>
      <c r="G9" s="5">
        <v>0.43402777777777779</v>
      </c>
      <c r="H9" s="5">
        <v>0.58333333333333337</v>
      </c>
      <c r="I9" s="3" t="s">
        <v>16</v>
      </c>
      <c r="J9" s="1"/>
      <c r="K9" s="1" t="s">
        <v>17</v>
      </c>
      <c r="L9" s="1" t="s">
        <v>18</v>
      </c>
      <c r="M9" s="1" t="s">
        <v>19</v>
      </c>
    </row>
    <row r="10" spans="2:15" ht="15" customHeight="1" x14ac:dyDescent="0.25">
      <c r="B10" s="1" t="s">
        <v>12</v>
      </c>
      <c r="C10" s="1" t="s">
        <v>48</v>
      </c>
      <c r="D10" s="1" t="s">
        <v>20</v>
      </c>
      <c r="E10" s="3" t="s">
        <v>21</v>
      </c>
      <c r="F10" s="3" t="s">
        <v>22</v>
      </c>
      <c r="G10" s="5">
        <v>0.33333333333333331</v>
      </c>
      <c r="H10" s="5">
        <v>0.46527777777777779</v>
      </c>
      <c r="I10" s="3" t="s">
        <v>23</v>
      </c>
      <c r="J10" s="1" t="s">
        <v>37</v>
      </c>
      <c r="K10" s="1" t="s">
        <v>38</v>
      </c>
      <c r="L10" s="1" t="s">
        <v>18</v>
      </c>
      <c r="M10" s="1" t="s">
        <v>19</v>
      </c>
      <c r="O10" s="2" t="s">
        <v>47</v>
      </c>
    </row>
    <row r="11" spans="2:15" ht="15" customHeight="1" x14ac:dyDescent="0.25">
      <c r="B11" s="1" t="s">
        <v>12</v>
      </c>
      <c r="C11" s="1" t="s">
        <v>48</v>
      </c>
      <c r="D11" s="1" t="s">
        <v>20</v>
      </c>
      <c r="E11" s="3" t="s">
        <v>21</v>
      </c>
      <c r="F11" s="3" t="s">
        <v>28</v>
      </c>
      <c r="G11" s="5">
        <v>0.33333333333333331</v>
      </c>
      <c r="H11" s="5">
        <v>0.46527777777777779</v>
      </c>
      <c r="I11" s="3" t="s">
        <v>23</v>
      </c>
      <c r="J11" s="1" t="s">
        <v>37</v>
      </c>
      <c r="K11" s="1" t="s">
        <v>38</v>
      </c>
      <c r="L11" s="1" t="s">
        <v>18</v>
      </c>
      <c r="M11" s="1" t="s">
        <v>19</v>
      </c>
      <c r="O11" s="2" t="s">
        <v>47</v>
      </c>
    </row>
    <row r="12" spans="2:15" ht="15" customHeight="1" x14ac:dyDescent="0.25">
      <c r="B12" s="1" t="s">
        <v>12</v>
      </c>
      <c r="C12" s="1" t="s">
        <v>48</v>
      </c>
      <c r="D12" s="1" t="s">
        <v>20</v>
      </c>
      <c r="E12" s="3" t="s">
        <v>21</v>
      </c>
      <c r="F12" s="3" t="s">
        <v>22</v>
      </c>
      <c r="G12" s="5">
        <v>0.33333333333333331</v>
      </c>
      <c r="H12" s="5">
        <v>0.46527777777777779</v>
      </c>
      <c r="I12" s="3" t="s">
        <v>23</v>
      </c>
      <c r="J12" s="1" t="s">
        <v>24</v>
      </c>
      <c r="K12" s="1" t="s">
        <v>25</v>
      </c>
      <c r="L12" s="1" t="s">
        <v>18</v>
      </c>
      <c r="M12" s="1" t="s">
        <v>19</v>
      </c>
    </row>
    <row r="13" spans="2:15" ht="15" customHeight="1" x14ac:dyDescent="0.25">
      <c r="B13" s="1" t="s">
        <v>12</v>
      </c>
      <c r="C13" s="1" t="s">
        <v>48</v>
      </c>
      <c r="D13" s="1" t="s">
        <v>20</v>
      </c>
      <c r="E13" s="3" t="s">
        <v>21</v>
      </c>
      <c r="F13" s="3" t="s">
        <v>34</v>
      </c>
      <c r="G13" s="5">
        <v>0.43402777777777779</v>
      </c>
      <c r="H13" s="5">
        <v>0.58333333333333337</v>
      </c>
      <c r="I13" s="3" t="s">
        <v>23</v>
      </c>
      <c r="J13" s="1" t="s">
        <v>24</v>
      </c>
      <c r="K13" s="1" t="s">
        <v>25</v>
      </c>
      <c r="L13" s="1" t="s">
        <v>18</v>
      </c>
      <c r="M13" s="1" t="s">
        <v>19</v>
      </c>
    </row>
    <row r="14" spans="2:15" ht="15" customHeight="1" x14ac:dyDescent="0.25">
      <c r="B14" s="1" t="s">
        <v>12</v>
      </c>
      <c r="C14" s="1" t="s">
        <v>13</v>
      </c>
      <c r="D14" s="1" t="s">
        <v>13</v>
      </c>
      <c r="E14" s="3" t="s">
        <v>14</v>
      </c>
      <c r="F14" s="3" t="s">
        <v>15</v>
      </c>
      <c r="G14" s="5">
        <v>0.33333333333333331</v>
      </c>
      <c r="H14" s="5">
        <v>0.43402777777777779</v>
      </c>
      <c r="I14" s="3" t="s">
        <v>16</v>
      </c>
      <c r="J14" s="1"/>
      <c r="K14" s="1" t="s">
        <v>17</v>
      </c>
      <c r="L14" s="1" t="s">
        <v>18</v>
      </c>
      <c r="M14" s="1" t="s">
        <v>19</v>
      </c>
    </row>
    <row r="15" spans="2:15" ht="15" customHeight="1" x14ac:dyDescent="0.25">
      <c r="B15" s="1" t="s">
        <v>12</v>
      </c>
      <c r="C15" s="1" t="s">
        <v>13</v>
      </c>
      <c r="D15" s="1" t="s">
        <v>13</v>
      </c>
      <c r="E15" s="3" t="s">
        <v>14</v>
      </c>
      <c r="F15" s="3" t="s">
        <v>34</v>
      </c>
      <c r="G15" s="5">
        <v>0.33333333333333331</v>
      </c>
      <c r="H15" s="5">
        <v>0.43402777777777779</v>
      </c>
      <c r="I15" s="3" t="s">
        <v>16</v>
      </c>
      <c r="J15" s="1"/>
      <c r="K15" s="1" t="s">
        <v>17</v>
      </c>
      <c r="L15" s="1" t="s">
        <v>18</v>
      </c>
      <c r="M15" s="1" t="s">
        <v>19</v>
      </c>
    </row>
    <row r="16" spans="2:15" ht="15" customHeight="1" x14ac:dyDescent="0.25">
      <c r="B16" s="1" t="s">
        <v>12</v>
      </c>
      <c r="C16" s="1" t="s">
        <v>41</v>
      </c>
      <c r="D16" s="1" t="s">
        <v>41</v>
      </c>
      <c r="E16" s="3" t="s">
        <v>42</v>
      </c>
      <c r="F16" s="3" t="s">
        <v>22</v>
      </c>
      <c r="G16" s="5">
        <v>0.47222222222222221</v>
      </c>
      <c r="H16" s="5">
        <v>0.58333333333333337</v>
      </c>
      <c r="I16" s="3" t="s">
        <v>23</v>
      </c>
      <c r="J16" s="1" t="s">
        <v>37</v>
      </c>
      <c r="K16" s="1" t="s">
        <v>38</v>
      </c>
      <c r="L16" s="1" t="s">
        <v>18</v>
      </c>
      <c r="M16" s="1" t="s">
        <v>19</v>
      </c>
    </row>
    <row r="17" spans="2:13" ht="15" customHeight="1" x14ac:dyDescent="0.25">
      <c r="B17" s="1" t="s">
        <v>12</v>
      </c>
      <c r="C17" s="1" t="s">
        <v>41</v>
      </c>
      <c r="D17" s="1" t="s">
        <v>41</v>
      </c>
      <c r="E17" s="3" t="s">
        <v>42</v>
      </c>
      <c r="F17" s="3" t="s">
        <v>33</v>
      </c>
      <c r="G17" s="5">
        <v>0.40277777777777779</v>
      </c>
      <c r="H17" s="5">
        <v>0.50347222222222221</v>
      </c>
      <c r="I17" s="3" t="s">
        <v>23</v>
      </c>
      <c r="J17" s="1" t="s">
        <v>37</v>
      </c>
      <c r="K17" s="1" t="s">
        <v>38</v>
      </c>
      <c r="L17" s="1" t="s">
        <v>18</v>
      </c>
      <c r="M17" s="1" t="s">
        <v>19</v>
      </c>
    </row>
    <row r="18" spans="2:13" ht="15" customHeight="1" x14ac:dyDescent="0.25">
      <c r="B18" s="1" t="s">
        <v>12</v>
      </c>
      <c r="C18" s="1" t="s">
        <v>31</v>
      </c>
      <c r="D18" s="1" t="s">
        <v>32</v>
      </c>
      <c r="E18" s="3" t="s">
        <v>32</v>
      </c>
      <c r="F18" s="3" t="s">
        <v>33</v>
      </c>
      <c r="G18" s="5">
        <v>0.33333333333333331</v>
      </c>
      <c r="H18" s="5">
        <v>0.39583333333333331</v>
      </c>
      <c r="I18" s="3" t="s">
        <v>16</v>
      </c>
      <c r="J18" s="1"/>
      <c r="K18" s="1" t="s">
        <v>17</v>
      </c>
      <c r="L18" s="1" t="s">
        <v>18</v>
      </c>
      <c r="M18" s="1" t="s">
        <v>19</v>
      </c>
    </row>
    <row r="21" spans="2:13" x14ac:dyDescent="0.25">
      <c r="B21" s="1"/>
      <c r="C21" s="1"/>
      <c r="D21" s="1"/>
      <c r="E21" s="3"/>
      <c r="F21" s="3"/>
      <c r="G21" s="5"/>
      <c r="H21" s="5"/>
      <c r="I21" s="3"/>
      <c r="J21" s="1"/>
      <c r="K21" s="1"/>
      <c r="L21" s="1"/>
      <c r="M21" s="1"/>
    </row>
    <row r="23" spans="2:13" x14ac:dyDescent="0.25">
      <c r="B23" s="1"/>
      <c r="C23" s="1"/>
      <c r="D23" s="1"/>
      <c r="E23" s="3"/>
      <c r="F23" s="3"/>
      <c r="G23" s="5"/>
      <c r="H23" s="5"/>
      <c r="I23" s="3"/>
      <c r="J23" s="1"/>
      <c r="K23" s="1"/>
      <c r="L23" s="1"/>
      <c r="M23" s="1"/>
    </row>
  </sheetData>
  <sortState xmlns:xlrd2="http://schemas.microsoft.com/office/spreadsheetml/2017/richdata2" ref="B3:O24">
    <sortCondition ref="E3:E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78CEE-84D2-4B92-BC84-1B96A4967E50}">
  <dimension ref="B2:N23"/>
  <sheetViews>
    <sheetView zoomScale="70" zoomScaleNormal="70" workbookViewId="0">
      <selection activeCell="B2" sqref="B2:N16"/>
    </sheetView>
  </sheetViews>
  <sheetFormatPr baseColWidth="10" defaultRowHeight="15" x14ac:dyDescent="0.25"/>
  <sheetData>
    <row r="2" spans="2:14" ht="15" customHeight="1" x14ac:dyDescent="0.25">
      <c r="B2" s="2" t="s">
        <v>0</v>
      </c>
      <c r="C2" s="2" t="s">
        <v>1</v>
      </c>
      <c r="D2" s="2" t="s">
        <v>2</v>
      </c>
      <c r="E2" s="4" t="s">
        <v>3</v>
      </c>
      <c r="F2" s="4" t="s">
        <v>4</v>
      </c>
      <c r="G2" s="2" t="s">
        <v>5</v>
      </c>
      <c r="H2" s="2" t="s">
        <v>6</v>
      </c>
      <c r="I2" s="4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44</v>
      </c>
    </row>
    <row r="3" spans="2:14" ht="15" customHeight="1" x14ac:dyDescent="0.25">
      <c r="B3" s="1" t="s">
        <v>49</v>
      </c>
      <c r="C3" s="1" t="s">
        <v>39</v>
      </c>
      <c r="D3" s="1" t="s">
        <v>39</v>
      </c>
      <c r="E3" s="3" t="s">
        <v>40</v>
      </c>
      <c r="F3" s="3" t="s">
        <v>15</v>
      </c>
      <c r="G3" s="5">
        <v>0.33333333333333331</v>
      </c>
      <c r="H3" s="5">
        <v>0.43402777777777779</v>
      </c>
      <c r="I3" s="3" t="s">
        <v>23</v>
      </c>
      <c r="J3" s="1" t="s">
        <v>37</v>
      </c>
      <c r="K3" s="1" t="s">
        <v>38</v>
      </c>
      <c r="L3" s="1" t="s">
        <v>18</v>
      </c>
      <c r="M3" s="1" t="s">
        <v>19</v>
      </c>
    </row>
    <row r="4" spans="2:14" ht="15" customHeight="1" x14ac:dyDescent="0.25">
      <c r="B4" s="1" t="s">
        <v>49</v>
      </c>
      <c r="C4" s="1" t="s">
        <v>39</v>
      </c>
      <c r="D4" s="1" t="s">
        <v>39</v>
      </c>
      <c r="E4" s="3" t="s">
        <v>40</v>
      </c>
      <c r="F4" s="3" t="s">
        <v>33</v>
      </c>
      <c r="G4" s="5">
        <v>0.33333333333333331</v>
      </c>
      <c r="H4" s="5">
        <v>0.43402777777777779</v>
      </c>
      <c r="I4" s="3" t="s">
        <v>23</v>
      </c>
      <c r="J4" s="1" t="s">
        <v>37</v>
      </c>
      <c r="K4" s="1" t="s">
        <v>38</v>
      </c>
      <c r="L4" s="1" t="s">
        <v>18</v>
      </c>
      <c r="M4" s="1" t="s">
        <v>19</v>
      </c>
    </row>
    <row r="5" spans="2:14" ht="15" customHeight="1" x14ac:dyDescent="0.25">
      <c r="B5" s="1" t="s">
        <v>49</v>
      </c>
      <c r="C5" s="1" t="s">
        <v>43</v>
      </c>
      <c r="D5" s="1" t="s">
        <v>35</v>
      </c>
      <c r="E5" s="3" t="s">
        <v>36</v>
      </c>
      <c r="F5" s="3" t="s">
        <v>22</v>
      </c>
      <c r="G5" s="5">
        <v>0.43402777777777779</v>
      </c>
      <c r="H5" s="5">
        <v>0.58333333333333337</v>
      </c>
      <c r="I5" s="3" t="s">
        <v>23</v>
      </c>
      <c r="J5" s="1" t="s">
        <v>37</v>
      </c>
      <c r="K5" s="1" t="s">
        <v>38</v>
      </c>
      <c r="L5" s="1" t="s">
        <v>18</v>
      </c>
      <c r="M5" s="1" t="s">
        <v>19</v>
      </c>
      <c r="N5" s="2" t="s">
        <v>45</v>
      </c>
    </row>
    <row r="6" spans="2:14" ht="15" customHeight="1" x14ac:dyDescent="0.25">
      <c r="B6" s="1" t="s">
        <v>49</v>
      </c>
      <c r="C6" s="1" t="s">
        <v>43</v>
      </c>
      <c r="D6" s="1" t="s">
        <v>35</v>
      </c>
      <c r="E6" s="3" t="s">
        <v>36</v>
      </c>
      <c r="F6" s="3" t="s">
        <v>34</v>
      </c>
      <c r="G6" s="5">
        <v>0.33333333333333331</v>
      </c>
      <c r="H6" s="5">
        <v>0.46527777777777779</v>
      </c>
      <c r="I6" s="3" t="s">
        <v>23</v>
      </c>
      <c r="J6" s="1" t="s">
        <v>37</v>
      </c>
      <c r="K6" s="1" t="s">
        <v>38</v>
      </c>
      <c r="L6" s="1" t="s">
        <v>18</v>
      </c>
      <c r="M6" s="1" t="s">
        <v>19</v>
      </c>
      <c r="N6" s="2" t="s">
        <v>45</v>
      </c>
    </row>
    <row r="7" spans="2:14" ht="15" customHeight="1" x14ac:dyDescent="0.25">
      <c r="B7" s="1" t="s">
        <v>49</v>
      </c>
      <c r="C7" s="1" t="s">
        <v>26</v>
      </c>
      <c r="D7" s="1" t="s">
        <v>26</v>
      </c>
      <c r="E7" s="3" t="s">
        <v>27</v>
      </c>
      <c r="F7" s="3" t="s">
        <v>15</v>
      </c>
      <c r="G7" s="5">
        <v>0.33333333333333331</v>
      </c>
      <c r="H7" s="5">
        <v>0.46527777777777779</v>
      </c>
      <c r="I7" s="3" t="s">
        <v>23</v>
      </c>
      <c r="J7" s="1" t="s">
        <v>24</v>
      </c>
      <c r="K7" s="1" t="s">
        <v>25</v>
      </c>
      <c r="L7" s="1" t="s">
        <v>18</v>
      </c>
      <c r="M7" s="1" t="s">
        <v>19</v>
      </c>
    </row>
    <row r="8" spans="2:14" ht="15" customHeight="1" x14ac:dyDescent="0.25">
      <c r="B8" s="1" t="s">
        <v>49</v>
      </c>
      <c r="C8" s="1" t="s">
        <v>26</v>
      </c>
      <c r="D8" s="1" t="s">
        <v>26</v>
      </c>
      <c r="E8" s="3" t="s">
        <v>27</v>
      </c>
      <c r="F8" s="3" t="s">
        <v>34</v>
      </c>
      <c r="G8" s="5">
        <v>0.33333333333333331</v>
      </c>
      <c r="H8" s="5">
        <v>0.46527777777777779</v>
      </c>
      <c r="I8" s="3" t="s">
        <v>23</v>
      </c>
      <c r="J8" s="1" t="s">
        <v>24</v>
      </c>
      <c r="K8" s="1" t="s">
        <v>25</v>
      </c>
      <c r="L8" s="1" t="s">
        <v>18</v>
      </c>
      <c r="M8" s="1" t="s">
        <v>19</v>
      </c>
    </row>
    <row r="9" spans="2:14" ht="15" customHeight="1" x14ac:dyDescent="0.25">
      <c r="B9" s="1" t="s">
        <v>49</v>
      </c>
      <c r="C9" s="1" t="s">
        <v>29</v>
      </c>
      <c r="D9" s="1" t="s">
        <v>29</v>
      </c>
      <c r="E9" s="3" t="s">
        <v>30</v>
      </c>
      <c r="F9" s="3" t="s">
        <v>33</v>
      </c>
      <c r="G9" s="5">
        <v>0.43402777777777779</v>
      </c>
      <c r="H9" s="5">
        <v>0.58333333333333337</v>
      </c>
      <c r="I9" s="3" t="s">
        <v>16</v>
      </c>
      <c r="J9" s="1"/>
      <c r="K9" s="1" t="s">
        <v>17</v>
      </c>
      <c r="L9" s="1" t="s">
        <v>18</v>
      </c>
      <c r="M9" s="1" t="s">
        <v>19</v>
      </c>
    </row>
    <row r="10" spans="2:14" ht="15" customHeight="1" x14ac:dyDescent="0.25">
      <c r="B10" s="1" t="s">
        <v>49</v>
      </c>
      <c r="C10" s="1" t="s">
        <v>48</v>
      </c>
      <c r="D10" s="1" t="s">
        <v>20</v>
      </c>
      <c r="E10" s="3" t="s">
        <v>21</v>
      </c>
      <c r="F10" s="3" t="s">
        <v>22</v>
      </c>
      <c r="G10" s="5">
        <v>0.43402777777777779</v>
      </c>
      <c r="H10" s="5">
        <v>0.58333333333333337</v>
      </c>
      <c r="I10" s="3" t="s">
        <v>23</v>
      </c>
      <c r="J10" s="1" t="s">
        <v>24</v>
      </c>
      <c r="K10" s="1" t="s">
        <v>25</v>
      </c>
      <c r="L10" s="1" t="s">
        <v>18</v>
      </c>
      <c r="M10" s="1" t="s">
        <v>19</v>
      </c>
    </row>
    <row r="11" spans="2:14" ht="15" customHeight="1" x14ac:dyDescent="0.25">
      <c r="B11" s="1" t="s">
        <v>49</v>
      </c>
      <c r="C11" s="1" t="s">
        <v>48</v>
      </c>
      <c r="D11" s="1" t="s">
        <v>20</v>
      </c>
      <c r="E11" s="3" t="s">
        <v>21</v>
      </c>
      <c r="F11" s="3" t="s">
        <v>28</v>
      </c>
      <c r="G11" s="5">
        <v>0.43402777777777779</v>
      </c>
      <c r="H11" s="5">
        <v>0.58333333333333337</v>
      </c>
      <c r="I11" s="3" t="s">
        <v>23</v>
      </c>
      <c r="J11" s="1" t="s">
        <v>24</v>
      </c>
      <c r="K11" s="1" t="s">
        <v>25</v>
      </c>
      <c r="L11" s="1" t="s">
        <v>18</v>
      </c>
      <c r="M11" s="1" t="s">
        <v>19</v>
      </c>
    </row>
    <row r="12" spans="2:14" ht="15" customHeight="1" x14ac:dyDescent="0.25">
      <c r="B12" s="1" t="s">
        <v>49</v>
      </c>
      <c r="C12" s="1" t="s">
        <v>13</v>
      </c>
      <c r="D12" s="1" t="s">
        <v>13</v>
      </c>
      <c r="E12" s="3" t="s">
        <v>14</v>
      </c>
      <c r="F12" s="3" t="s">
        <v>22</v>
      </c>
      <c r="G12" s="5">
        <v>0.33333333333333331</v>
      </c>
      <c r="H12" s="5">
        <v>0.43402777777777779</v>
      </c>
      <c r="I12" s="3" t="s">
        <v>16</v>
      </c>
      <c r="J12" s="1"/>
      <c r="K12" s="1" t="s">
        <v>17</v>
      </c>
      <c r="L12" s="1" t="s">
        <v>18</v>
      </c>
      <c r="M12" s="1" t="s">
        <v>19</v>
      </c>
    </row>
    <row r="13" spans="2:14" ht="15" customHeight="1" x14ac:dyDescent="0.25">
      <c r="B13" s="1" t="s">
        <v>49</v>
      </c>
      <c r="C13" s="1" t="s">
        <v>13</v>
      </c>
      <c r="D13" s="1" t="s">
        <v>13</v>
      </c>
      <c r="E13" s="3" t="s">
        <v>14</v>
      </c>
      <c r="F13" s="3" t="s">
        <v>28</v>
      </c>
      <c r="G13" s="5">
        <v>0.33333333333333331</v>
      </c>
      <c r="H13" s="5">
        <v>0.43402777777777779</v>
      </c>
      <c r="I13" s="3" t="s">
        <v>16</v>
      </c>
      <c r="J13" s="1"/>
      <c r="K13" s="1" t="s">
        <v>17</v>
      </c>
      <c r="L13" s="1" t="s">
        <v>18</v>
      </c>
      <c r="M13" s="1" t="s">
        <v>19</v>
      </c>
    </row>
    <row r="14" spans="2:14" ht="15" customHeight="1" x14ac:dyDescent="0.25">
      <c r="B14" s="1" t="s">
        <v>49</v>
      </c>
      <c r="C14" s="1" t="s">
        <v>41</v>
      </c>
      <c r="D14" s="1" t="s">
        <v>41</v>
      </c>
      <c r="E14" s="3" t="s">
        <v>42</v>
      </c>
      <c r="F14" s="3" t="s">
        <v>15</v>
      </c>
      <c r="G14" s="5">
        <v>0.43402777777777779</v>
      </c>
      <c r="H14" s="5">
        <v>0.53472222222222221</v>
      </c>
      <c r="I14" s="3" t="s">
        <v>23</v>
      </c>
      <c r="J14" s="1" t="s">
        <v>37</v>
      </c>
      <c r="K14" s="1" t="s">
        <v>38</v>
      </c>
      <c r="L14" s="1" t="s">
        <v>18</v>
      </c>
      <c r="M14" s="1" t="s">
        <v>19</v>
      </c>
    </row>
    <row r="15" spans="2:14" ht="15" customHeight="1" x14ac:dyDescent="0.25">
      <c r="B15" s="1" t="s">
        <v>49</v>
      </c>
      <c r="C15" s="1" t="s">
        <v>41</v>
      </c>
      <c r="D15" s="1" t="s">
        <v>41</v>
      </c>
      <c r="E15" s="3" t="s">
        <v>42</v>
      </c>
      <c r="F15" s="3" t="s">
        <v>28</v>
      </c>
      <c r="G15" s="5">
        <v>0.43402777777777779</v>
      </c>
      <c r="H15" s="5">
        <v>0.53472222222222221</v>
      </c>
      <c r="I15" s="3" t="s">
        <v>23</v>
      </c>
      <c r="J15" s="1" t="s">
        <v>37</v>
      </c>
      <c r="K15" s="1" t="s">
        <v>38</v>
      </c>
      <c r="L15" s="1" t="s">
        <v>18</v>
      </c>
      <c r="M15" s="1" t="s">
        <v>19</v>
      </c>
    </row>
    <row r="16" spans="2:14" ht="15" customHeight="1" x14ac:dyDescent="0.25">
      <c r="B16" s="1" t="s">
        <v>49</v>
      </c>
      <c r="C16" s="1" t="s">
        <v>31</v>
      </c>
      <c r="D16" s="1" t="s">
        <v>32</v>
      </c>
      <c r="E16" s="3" t="s">
        <v>32</v>
      </c>
      <c r="F16" s="3" t="s">
        <v>34</v>
      </c>
      <c r="G16" s="5">
        <v>0.47222222222222221</v>
      </c>
      <c r="H16" s="5">
        <v>0.53472222222222221</v>
      </c>
      <c r="I16" s="3" t="s">
        <v>16</v>
      </c>
      <c r="J16" s="1"/>
      <c r="K16" s="1" t="s">
        <v>17</v>
      </c>
      <c r="L16" s="1" t="s">
        <v>18</v>
      </c>
      <c r="M16" s="1" t="s">
        <v>19</v>
      </c>
    </row>
    <row r="20" spans="2:13" x14ac:dyDescent="0.25">
      <c r="B20" s="1"/>
      <c r="C20" s="1"/>
      <c r="D20" s="1"/>
      <c r="E20" s="3"/>
      <c r="F20" s="3"/>
      <c r="G20" s="5"/>
      <c r="H20" s="5"/>
      <c r="I20" s="3"/>
      <c r="J20" s="1"/>
      <c r="K20" s="1"/>
      <c r="L20" s="1"/>
      <c r="M20" s="1"/>
    </row>
    <row r="23" spans="2:13" x14ac:dyDescent="0.25">
      <c r="B23" s="1"/>
      <c r="C23" s="1"/>
      <c r="D23" s="1"/>
      <c r="E23" s="3"/>
      <c r="F23" s="3"/>
      <c r="G23" s="5"/>
      <c r="H23" s="5"/>
      <c r="I23" s="3"/>
      <c r="J23" s="1"/>
      <c r="K23" s="1"/>
      <c r="L23" s="1"/>
      <c r="M23" s="1"/>
    </row>
  </sheetData>
  <sortState xmlns:xlrd2="http://schemas.microsoft.com/office/spreadsheetml/2017/richdata2" ref="B3:M21">
    <sortCondition ref="E3:E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EEED-F4D2-4CCD-A951-26E0E9070DCB}">
  <dimension ref="B2:N19"/>
  <sheetViews>
    <sheetView zoomScale="70" zoomScaleNormal="70" workbookViewId="0">
      <selection activeCell="B2" sqref="B2:N17"/>
    </sheetView>
  </sheetViews>
  <sheetFormatPr baseColWidth="10" defaultRowHeight="15" x14ac:dyDescent="0.25"/>
  <sheetData>
    <row r="2" spans="2:14" ht="15" customHeight="1" x14ac:dyDescent="0.25">
      <c r="B2" s="2" t="s">
        <v>0</v>
      </c>
      <c r="C2" s="2" t="s">
        <v>1</v>
      </c>
      <c r="D2" s="2" t="s">
        <v>2</v>
      </c>
      <c r="E2" s="4" t="s">
        <v>3</v>
      </c>
      <c r="F2" s="4" t="s">
        <v>4</v>
      </c>
      <c r="G2" s="2" t="s">
        <v>5</v>
      </c>
      <c r="H2" s="2" t="s">
        <v>6</v>
      </c>
      <c r="I2" s="4" t="s">
        <v>7</v>
      </c>
      <c r="J2" s="2" t="s">
        <v>50</v>
      </c>
      <c r="K2" s="2" t="s">
        <v>9</v>
      </c>
      <c r="L2" s="2" t="s">
        <v>10</v>
      </c>
      <c r="M2" s="2" t="s">
        <v>11</v>
      </c>
      <c r="N2" s="2" t="s">
        <v>44</v>
      </c>
    </row>
    <row r="3" spans="2:14" ht="15" customHeight="1" x14ac:dyDescent="0.25">
      <c r="B3" s="1" t="s">
        <v>51</v>
      </c>
      <c r="C3" s="1" t="s">
        <v>39</v>
      </c>
      <c r="D3" s="1" t="s">
        <v>39</v>
      </c>
      <c r="E3" s="3" t="s">
        <v>40</v>
      </c>
      <c r="F3" s="3" t="s">
        <v>28</v>
      </c>
      <c r="G3" s="5">
        <v>0.50347222222222221</v>
      </c>
      <c r="H3" s="5">
        <v>0.61458333333333337</v>
      </c>
      <c r="I3" s="3" t="s">
        <v>23</v>
      </c>
      <c r="J3" s="1" t="s">
        <v>37</v>
      </c>
      <c r="K3" s="1" t="s">
        <v>38</v>
      </c>
      <c r="L3" s="1" t="s">
        <v>18</v>
      </c>
      <c r="M3" s="1" t="s">
        <v>19</v>
      </c>
    </row>
    <row r="4" spans="2:14" ht="15" customHeight="1" x14ac:dyDescent="0.25">
      <c r="B4" s="1" t="s">
        <v>51</v>
      </c>
      <c r="C4" s="1" t="s">
        <v>39</v>
      </c>
      <c r="D4" s="1" t="s">
        <v>39</v>
      </c>
      <c r="E4" s="3" t="s">
        <v>40</v>
      </c>
      <c r="F4" s="3" t="s">
        <v>34</v>
      </c>
      <c r="G4" s="5">
        <v>0.55208333333333337</v>
      </c>
      <c r="H4" s="5">
        <v>0.65277777777777779</v>
      </c>
      <c r="I4" s="3" t="s">
        <v>23</v>
      </c>
      <c r="J4" s="1" t="s">
        <v>37</v>
      </c>
      <c r="K4" s="1" t="s">
        <v>38</v>
      </c>
      <c r="L4" s="1" t="s">
        <v>18</v>
      </c>
      <c r="M4" s="1" t="s">
        <v>19</v>
      </c>
    </row>
    <row r="5" spans="2:14" ht="15" customHeight="1" x14ac:dyDescent="0.25">
      <c r="B5" s="1" t="s">
        <v>51</v>
      </c>
      <c r="C5" s="1" t="s">
        <v>43</v>
      </c>
      <c r="D5" s="1" t="s">
        <v>35</v>
      </c>
      <c r="E5" s="3" t="s">
        <v>36</v>
      </c>
      <c r="F5" s="3" t="s">
        <v>22</v>
      </c>
      <c r="G5" s="5">
        <v>0.62152777777777779</v>
      </c>
      <c r="H5" s="5">
        <v>0.75347222222222221</v>
      </c>
      <c r="I5" s="3" t="s">
        <v>23</v>
      </c>
      <c r="J5" s="1" t="s">
        <v>37</v>
      </c>
      <c r="K5" s="1" t="s">
        <v>38</v>
      </c>
      <c r="L5" s="1" t="s">
        <v>18</v>
      </c>
      <c r="M5" s="1" t="s">
        <v>19</v>
      </c>
      <c r="N5" s="2" t="s">
        <v>45</v>
      </c>
    </row>
    <row r="6" spans="2:14" ht="15" customHeight="1" x14ac:dyDescent="0.25">
      <c r="B6" s="1" t="s">
        <v>51</v>
      </c>
      <c r="C6" s="1" t="s">
        <v>43</v>
      </c>
      <c r="D6" s="1" t="s">
        <v>35</v>
      </c>
      <c r="E6" s="3" t="s">
        <v>36</v>
      </c>
      <c r="F6" s="3" t="s">
        <v>33</v>
      </c>
      <c r="G6" s="5">
        <v>0.62152777777777779</v>
      </c>
      <c r="H6" s="5">
        <v>0.75347222222222221</v>
      </c>
      <c r="I6" s="3" t="s">
        <v>23</v>
      </c>
      <c r="J6" s="1" t="s">
        <v>37</v>
      </c>
      <c r="K6" s="1" t="s">
        <v>38</v>
      </c>
      <c r="L6" s="1" t="s">
        <v>18</v>
      </c>
      <c r="M6" s="1" t="s">
        <v>19</v>
      </c>
      <c r="N6" s="2" t="s">
        <v>45</v>
      </c>
    </row>
    <row r="7" spans="2:14" ht="15" customHeight="1" x14ac:dyDescent="0.25">
      <c r="B7" s="1" t="s">
        <v>51</v>
      </c>
      <c r="C7" s="1" t="s">
        <v>26</v>
      </c>
      <c r="D7" s="1" t="s">
        <v>26</v>
      </c>
      <c r="E7" s="3" t="s">
        <v>27</v>
      </c>
      <c r="F7" s="3" t="s">
        <v>15</v>
      </c>
      <c r="G7" s="5">
        <v>0.62152777777777779</v>
      </c>
      <c r="H7" s="5">
        <v>0.75347222222222221</v>
      </c>
      <c r="I7" s="3" t="s">
        <v>23</v>
      </c>
      <c r="J7" s="1" t="s">
        <v>24</v>
      </c>
      <c r="K7" s="1" t="s">
        <v>25</v>
      </c>
      <c r="L7" s="1" t="s">
        <v>18</v>
      </c>
      <c r="M7" s="1" t="s">
        <v>19</v>
      </c>
    </row>
    <row r="8" spans="2:14" ht="15" customHeight="1" x14ac:dyDescent="0.25">
      <c r="B8" s="1" t="s">
        <v>51</v>
      </c>
      <c r="C8" s="1" t="s">
        <v>26</v>
      </c>
      <c r="D8" s="1" t="s">
        <v>26</v>
      </c>
      <c r="E8" s="3" t="s">
        <v>27</v>
      </c>
      <c r="F8" s="3" t="s">
        <v>34</v>
      </c>
      <c r="G8" s="5">
        <v>0.62152777777777779</v>
      </c>
      <c r="H8" s="5">
        <v>0.75347222222222221</v>
      </c>
      <c r="I8" s="3" t="s">
        <v>23</v>
      </c>
      <c r="J8" s="1" t="s">
        <v>24</v>
      </c>
      <c r="K8" s="1" t="s">
        <v>25</v>
      </c>
      <c r="L8" s="1" t="s">
        <v>18</v>
      </c>
      <c r="M8" s="1" t="s">
        <v>19</v>
      </c>
    </row>
    <row r="9" spans="2:14" ht="15" customHeight="1" x14ac:dyDescent="0.25">
      <c r="B9" s="1" t="s">
        <v>51</v>
      </c>
      <c r="C9" s="1" t="s">
        <v>29</v>
      </c>
      <c r="D9" s="1" t="s">
        <v>29</v>
      </c>
      <c r="E9" s="3" t="s">
        <v>30</v>
      </c>
      <c r="F9" s="3" t="s">
        <v>15</v>
      </c>
      <c r="G9" s="5">
        <v>0.55208333333333337</v>
      </c>
      <c r="H9" s="5">
        <v>0.61458333333333337</v>
      </c>
      <c r="I9" s="3" t="s">
        <v>16</v>
      </c>
      <c r="J9" s="1"/>
      <c r="K9" s="1" t="s">
        <v>17</v>
      </c>
      <c r="L9" s="1" t="s">
        <v>18</v>
      </c>
      <c r="M9" s="1" t="s">
        <v>19</v>
      </c>
    </row>
    <row r="10" spans="2:14" ht="15" customHeight="1" x14ac:dyDescent="0.25">
      <c r="B10" s="1" t="s">
        <v>51</v>
      </c>
      <c r="C10" s="1" t="s">
        <v>29</v>
      </c>
      <c r="D10" s="1" t="s">
        <v>29</v>
      </c>
      <c r="E10" s="3" t="s">
        <v>30</v>
      </c>
      <c r="F10" s="3" t="s">
        <v>28</v>
      </c>
      <c r="G10" s="5">
        <v>0.62152777777777779</v>
      </c>
      <c r="H10" s="5">
        <v>0.68402777777777779</v>
      </c>
      <c r="I10" s="3" t="s">
        <v>16</v>
      </c>
      <c r="J10" s="1"/>
      <c r="K10" s="1" t="s">
        <v>17</v>
      </c>
      <c r="L10" s="1" t="s">
        <v>18</v>
      </c>
      <c r="M10" s="1" t="s">
        <v>19</v>
      </c>
    </row>
    <row r="11" spans="2:14" ht="15" customHeight="1" x14ac:dyDescent="0.25">
      <c r="B11" s="1" t="s">
        <v>51</v>
      </c>
      <c r="C11" s="1" t="s">
        <v>48</v>
      </c>
      <c r="D11" s="1" t="s">
        <v>20</v>
      </c>
      <c r="E11" s="3" t="s">
        <v>21</v>
      </c>
      <c r="F11" s="3" t="s">
        <v>22</v>
      </c>
      <c r="G11" s="5">
        <v>0.62152777777777779</v>
      </c>
      <c r="H11" s="5">
        <v>0.75347222222222221</v>
      </c>
      <c r="I11" s="3" t="s">
        <v>23</v>
      </c>
      <c r="J11" s="1" t="s">
        <v>24</v>
      </c>
      <c r="K11" s="1" t="s">
        <v>25</v>
      </c>
      <c r="L11" s="1" t="s">
        <v>18</v>
      </c>
      <c r="M11" s="1" t="s">
        <v>19</v>
      </c>
    </row>
    <row r="12" spans="2:14" ht="15" customHeight="1" x14ac:dyDescent="0.25">
      <c r="B12" s="1" t="s">
        <v>51</v>
      </c>
      <c r="C12" s="1" t="s">
        <v>48</v>
      </c>
      <c r="D12" s="1" t="s">
        <v>20</v>
      </c>
      <c r="E12" s="3" t="s">
        <v>21</v>
      </c>
      <c r="F12" s="3" t="s">
        <v>33</v>
      </c>
      <c r="G12" s="5">
        <v>0.62152777777777779</v>
      </c>
      <c r="H12" s="5">
        <v>0.75347222222222221</v>
      </c>
      <c r="I12" s="3" t="s">
        <v>23</v>
      </c>
      <c r="J12" s="1" t="s">
        <v>24</v>
      </c>
      <c r="K12" s="1" t="s">
        <v>25</v>
      </c>
      <c r="L12" s="1" t="s">
        <v>18</v>
      </c>
      <c r="M12" s="1" t="s">
        <v>19</v>
      </c>
    </row>
    <row r="13" spans="2:14" ht="15" customHeight="1" x14ac:dyDescent="0.25">
      <c r="B13" s="1" t="s">
        <v>51</v>
      </c>
      <c r="C13" s="1" t="s">
        <v>13</v>
      </c>
      <c r="D13" s="1" t="s">
        <v>13</v>
      </c>
      <c r="E13" s="3" t="s">
        <v>14</v>
      </c>
      <c r="F13" s="3" t="s">
        <v>22</v>
      </c>
      <c r="G13" s="5">
        <v>0.50347222222222221</v>
      </c>
      <c r="H13" s="5">
        <v>0.61458333333333337</v>
      </c>
      <c r="I13" s="3" t="s">
        <v>16</v>
      </c>
      <c r="J13" s="1"/>
      <c r="K13" s="1" t="s">
        <v>17</v>
      </c>
      <c r="L13" s="1" t="s">
        <v>18</v>
      </c>
      <c r="M13" s="1" t="s">
        <v>19</v>
      </c>
    </row>
    <row r="14" spans="2:14" ht="15" customHeight="1" x14ac:dyDescent="0.25">
      <c r="B14" s="1" t="s">
        <v>51</v>
      </c>
      <c r="C14" s="1" t="s">
        <v>13</v>
      </c>
      <c r="D14" s="1" t="s">
        <v>13</v>
      </c>
      <c r="E14" s="3" t="s">
        <v>14</v>
      </c>
      <c r="F14" s="3" t="s">
        <v>33</v>
      </c>
      <c r="G14" s="5">
        <v>0.50347222222222221</v>
      </c>
      <c r="H14" s="5">
        <v>0.61458333333333337</v>
      </c>
      <c r="I14" s="3" t="s">
        <v>16</v>
      </c>
      <c r="J14" s="1"/>
      <c r="K14" s="1" t="s">
        <v>17</v>
      </c>
      <c r="L14" s="1" t="s">
        <v>18</v>
      </c>
      <c r="M14" s="1" t="s">
        <v>19</v>
      </c>
    </row>
    <row r="15" spans="2:14" ht="15" customHeight="1" x14ac:dyDescent="0.25">
      <c r="B15" s="1" t="s">
        <v>51</v>
      </c>
      <c r="C15" s="1" t="s">
        <v>41</v>
      </c>
      <c r="D15" s="1" t="s">
        <v>41</v>
      </c>
      <c r="E15" s="3" t="s">
        <v>42</v>
      </c>
      <c r="F15" s="3" t="s">
        <v>15</v>
      </c>
      <c r="G15" s="5">
        <v>0.62152777777777779</v>
      </c>
      <c r="H15" s="5">
        <v>0.72222222222222221</v>
      </c>
      <c r="I15" s="3" t="s">
        <v>23</v>
      </c>
      <c r="J15" s="1" t="s">
        <v>37</v>
      </c>
      <c r="K15" s="1" t="s">
        <v>38</v>
      </c>
      <c r="L15" s="1" t="s">
        <v>18</v>
      </c>
      <c r="M15" s="1" t="s">
        <v>19</v>
      </c>
    </row>
    <row r="16" spans="2:14" ht="15" customHeight="1" x14ac:dyDescent="0.25">
      <c r="B16" s="1" t="s">
        <v>51</v>
      </c>
      <c r="C16" s="1" t="s">
        <v>41</v>
      </c>
      <c r="D16" s="1" t="s">
        <v>41</v>
      </c>
      <c r="E16" s="3" t="s">
        <v>42</v>
      </c>
      <c r="F16" s="3" t="s">
        <v>34</v>
      </c>
      <c r="G16" s="5">
        <v>0.65277777777777779</v>
      </c>
      <c r="H16" s="5">
        <v>0.75347222222222221</v>
      </c>
      <c r="I16" s="3" t="s">
        <v>23</v>
      </c>
      <c r="J16" s="1" t="s">
        <v>37</v>
      </c>
      <c r="K16" s="1" t="s">
        <v>38</v>
      </c>
      <c r="L16" s="1" t="s">
        <v>18</v>
      </c>
      <c r="M16" s="1" t="s">
        <v>19</v>
      </c>
    </row>
    <row r="17" spans="2:13" ht="15" customHeight="1" x14ac:dyDescent="0.25">
      <c r="B17" s="1" t="s">
        <v>51</v>
      </c>
      <c r="C17" s="1" t="s">
        <v>31</v>
      </c>
      <c r="D17" s="1" t="s">
        <v>32</v>
      </c>
      <c r="E17" s="3" t="s">
        <v>32</v>
      </c>
      <c r="F17" s="3" t="s">
        <v>28</v>
      </c>
      <c r="G17" s="5">
        <v>0.69097222222222221</v>
      </c>
      <c r="H17" s="5">
        <v>0.75347222222222221</v>
      </c>
      <c r="I17" s="3" t="s">
        <v>16</v>
      </c>
      <c r="J17" s="1"/>
      <c r="K17" s="1" t="s">
        <v>17</v>
      </c>
      <c r="L17" s="1" t="s">
        <v>18</v>
      </c>
      <c r="M17" s="1" t="s">
        <v>19</v>
      </c>
    </row>
    <row r="18" spans="2:13" x14ac:dyDescent="0.25">
      <c r="B18" s="1"/>
      <c r="C18" s="1"/>
      <c r="D18" s="1"/>
      <c r="E18" s="3"/>
      <c r="F18" s="3"/>
      <c r="G18" s="5"/>
      <c r="H18" s="5"/>
      <c r="I18" s="3"/>
      <c r="J18" s="1"/>
      <c r="K18" s="1"/>
      <c r="L18" s="1"/>
      <c r="M18" s="1"/>
    </row>
    <row r="19" spans="2:13" x14ac:dyDescent="0.25">
      <c r="B19" s="1"/>
      <c r="C19" s="1"/>
      <c r="D19" s="1"/>
      <c r="E19" s="3"/>
      <c r="F19" s="3"/>
      <c r="G19" s="5"/>
      <c r="H19" s="5"/>
      <c r="I19" s="3"/>
      <c r="J19" s="1"/>
      <c r="K19" s="1"/>
      <c r="L19" s="1"/>
      <c r="M19" s="1"/>
    </row>
  </sheetData>
  <sortState xmlns:xlrd2="http://schemas.microsoft.com/office/spreadsheetml/2017/richdata2" ref="B3:M19">
    <sortCondition ref="E3:E1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D8EF7-C13D-434D-8895-5DC2763070B4}">
  <dimension ref="B2:N23"/>
  <sheetViews>
    <sheetView zoomScale="70" zoomScaleNormal="70" workbookViewId="0">
      <selection activeCell="B2" sqref="B2:N16"/>
    </sheetView>
  </sheetViews>
  <sheetFormatPr baseColWidth="10" defaultRowHeight="15" x14ac:dyDescent="0.25"/>
  <cols>
    <col min="5" max="5" width="19.28515625" customWidth="1"/>
  </cols>
  <sheetData>
    <row r="2" spans="2:14" ht="15" customHeight="1" x14ac:dyDescent="0.25">
      <c r="B2" s="2" t="s">
        <v>0</v>
      </c>
      <c r="C2" s="2" t="s">
        <v>1</v>
      </c>
      <c r="D2" s="2" t="s">
        <v>2</v>
      </c>
      <c r="E2" s="4" t="s">
        <v>3</v>
      </c>
      <c r="F2" s="4" t="s">
        <v>4</v>
      </c>
      <c r="G2" s="2" t="s">
        <v>5</v>
      </c>
      <c r="H2" s="2" t="s">
        <v>6</v>
      </c>
      <c r="I2" s="4" t="s">
        <v>7</v>
      </c>
      <c r="J2" s="2" t="s">
        <v>50</v>
      </c>
      <c r="K2" s="2" t="s">
        <v>9</v>
      </c>
      <c r="L2" s="2" t="s">
        <v>10</v>
      </c>
      <c r="M2" s="2" t="s">
        <v>11</v>
      </c>
      <c r="N2" s="2" t="s">
        <v>44</v>
      </c>
    </row>
    <row r="3" spans="2:14" ht="15" customHeight="1" x14ac:dyDescent="0.25">
      <c r="B3" s="1" t="s">
        <v>52</v>
      </c>
      <c r="C3" s="1" t="s">
        <v>39</v>
      </c>
      <c r="D3" s="1" t="s">
        <v>39</v>
      </c>
      <c r="E3" s="3" t="s">
        <v>40</v>
      </c>
      <c r="F3" s="3" t="s">
        <v>15</v>
      </c>
      <c r="G3" s="5">
        <v>0.72222222222222221</v>
      </c>
      <c r="H3" s="5">
        <v>0.82291666666666663</v>
      </c>
      <c r="I3" s="3" t="s">
        <v>23</v>
      </c>
      <c r="J3" s="1" t="s">
        <v>37</v>
      </c>
      <c r="K3" s="1" t="s">
        <v>38</v>
      </c>
      <c r="L3" s="1" t="s">
        <v>18</v>
      </c>
      <c r="M3" s="1" t="s">
        <v>19</v>
      </c>
    </row>
    <row r="4" spans="2:14" ht="15" customHeight="1" x14ac:dyDescent="0.25">
      <c r="B4" s="1" t="s">
        <v>52</v>
      </c>
      <c r="C4" s="1" t="s">
        <v>39</v>
      </c>
      <c r="D4" s="1" t="s">
        <v>39</v>
      </c>
      <c r="E4" s="3" t="s">
        <v>40</v>
      </c>
      <c r="F4" s="3" t="s">
        <v>34</v>
      </c>
      <c r="G4" s="5">
        <v>0.72222222222222221</v>
      </c>
      <c r="H4" s="5">
        <v>0.82291666666666663</v>
      </c>
      <c r="I4" s="3" t="s">
        <v>23</v>
      </c>
      <c r="J4" s="1" t="s">
        <v>37</v>
      </c>
      <c r="K4" s="1" t="s">
        <v>38</v>
      </c>
      <c r="L4" s="1" t="s">
        <v>18</v>
      </c>
      <c r="M4" s="1" t="s">
        <v>19</v>
      </c>
    </row>
    <row r="5" spans="2:14" ht="15" customHeight="1" x14ac:dyDescent="0.25">
      <c r="B5" s="1" t="s">
        <v>52</v>
      </c>
      <c r="C5" s="1" t="s">
        <v>43</v>
      </c>
      <c r="D5" s="1" t="s">
        <v>35</v>
      </c>
      <c r="E5" s="3" t="s">
        <v>36</v>
      </c>
      <c r="F5" s="3" t="s">
        <v>22</v>
      </c>
      <c r="G5" s="5">
        <v>0.82986111111111116</v>
      </c>
      <c r="H5" s="5">
        <v>0.96180555555555558</v>
      </c>
      <c r="I5" s="3" t="s">
        <v>23</v>
      </c>
      <c r="J5" s="1" t="s">
        <v>37</v>
      </c>
      <c r="K5" s="1" t="s">
        <v>38</v>
      </c>
      <c r="L5" s="1" t="s">
        <v>18</v>
      </c>
      <c r="M5" s="1" t="s">
        <v>19</v>
      </c>
      <c r="N5" s="2" t="s">
        <v>45</v>
      </c>
    </row>
    <row r="6" spans="2:14" ht="15" customHeight="1" x14ac:dyDescent="0.25">
      <c r="B6" s="1" t="s">
        <v>52</v>
      </c>
      <c r="C6" s="1" t="s">
        <v>43</v>
      </c>
      <c r="D6" s="1" t="s">
        <v>35</v>
      </c>
      <c r="E6" s="3" t="s">
        <v>36</v>
      </c>
      <c r="F6" s="3" t="s">
        <v>28</v>
      </c>
      <c r="G6" s="5">
        <v>0.82986111111111116</v>
      </c>
      <c r="H6" s="5">
        <v>0.96180555555555558</v>
      </c>
      <c r="I6" s="3" t="s">
        <v>23</v>
      </c>
      <c r="J6" s="1" t="s">
        <v>37</v>
      </c>
      <c r="K6" s="1" t="s">
        <v>38</v>
      </c>
      <c r="L6" s="1" t="s">
        <v>18</v>
      </c>
      <c r="M6" s="1" t="s">
        <v>19</v>
      </c>
      <c r="N6" s="2" t="s">
        <v>45</v>
      </c>
    </row>
    <row r="7" spans="2:14" ht="15" customHeight="1" x14ac:dyDescent="0.25">
      <c r="B7" s="1" t="s">
        <v>52</v>
      </c>
      <c r="C7" s="1" t="s">
        <v>26</v>
      </c>
      <c r="D7" s="1" t="s">
        <v>26</v>
      </c>
      <c r="E7" s="3" t="s">
        <v>27</v>
      </c>
      <c r="F7" s="3" t="s">
        <v>22</v>
      </c>
      <c r="G7" s="5">
        <v>0.82986111111111116</v>
      </c>
      <c r="H7" s="5">
        <v>0.96180555555555558</v>
      </c>
      <c r="I7" s="3" t="s">
        <v>23</v>
      </c>
      <c r="J7" s="1" t="s">
        <v>24</v>
      </c>
      <c r="K7" s="1" t="s">
        <v>25</v>
      </c>
      <c r="L7" s="1" t="s">
        <v>18</v>
      </c>
      <c r="M7" s="1" t="s">
        <v>19</v>
      </c>
    </row>
    <row r="8" spans="2:14" ht="15" customHeight="1" x14ac:dyDescent="0.25">
      <c r="B8" s="1" t="s">
        <v>52</v>
      </c>
      <c r="C8" s="1" t="s">
        <v>26</v>
      </c>
      <c r="D8" s="1" t="s">
        <v>26</v>
      </c>
      <c r="E8" s="3" t="s">
        <v>27</v>
      </c>
      <c r="F8" s="3" t="s">
        <v>28</v>
      </c>
      <c r="G8" s="5">
        <v>0.82986111111111116</v>
      </c>
      <c r="H8" s="5">
        <v>0.96180555555555558</v>
      </c>
      <c r="I8" s="3" t="s">
        <v>23</v>
      </c>
      <c r="J8" s="1" t="s">
        <v>24</v>
      </c>
      <c r="K8" s="1" t="s">
        <v>25</v>
      </c>
      <c r="L8" s="1" t="s">
        <v>18</v>
      </c>
      <c r="M8" s="1" t="s">
        <v>19</v>
      </c>
    </row>
    <row r="9" spans="2:14" ht="15" customHeight="1" x14ac:dyDescent="0.25">
      <c r="B9" s="1" t="s">
        <v>52</v>
      </c>
      <c r="C9" s="1" t="s">
        <v>29</v>
      </c>
      <c r="D9" s="1" t="s">
        <v>29</v>
      </c>
      <c r="E9" s="3" t="s">
        <v>30</v>
      </c>
      <c r="F9" s="3" t="s">
        <v>33</v>
      </c>
      <c r="G9" s="5">
        <v>0.82986111111111116</v>
      </c>
      <c r="H9" s="5">
        <v>0.96180555555555558</v>
      </c>
      <c r="I9" s="3" t="s">
        <v>16</v>
      </c>
      <c r="J9" s="1"/>
      <c r="K9" s="1" t="s">
        <v>17</v>
      </c>
      <c r="L9" s="1" t="s">
        <v>18</v>
      </c>
      <c r="M9" s="1" t="s">
        <v>19</v>
      </c>
    </row>
    <row r="10" spans="2:14" ht="15" customHeight="1" x14ac:dyDescent="0.25">
      <c r="B10" s="1" t="s">
        <v>52</v>
      </c>
      <c r="C10" s="1" t="s">
        <v>48</v>
      </c>
      <c r="D10" s="1" t="s">
        <v>20</v>
      </c>
      <c r="E10" s="3" t="s">
        <v>21</v>
      </c>
      <c r="F10" s="3" t="s">
        <v>15</v>
      </c>
      <c r="G10" s="5">
        <v>0.76041666666666663</v>
      </c>
      <c r="H10" s="5">
        <v>0.89236111111111116</v>
      </c>
      <c r="I10" s="3" t="s">
        <v>23</v>
      </c>
      <c r="J10" s="1" t="s">
        <v>24</v>
      </c>
      <c r="K10" s="1" t="s">
        <v>25</v>
      </c>
      <c r="L10" s="1" t="s">
        <v>18</v>
      </c>
      <c r="M10" s="1" t="s">
        <v>19</v>
      </c>
    </row>
    <row r="11" spans="2:14" ht="15" customHeight="1" x14ac:dyDescent="0.25">
      <c r="B11" s="1" t="s">
        <v>52</v>
      </c>
      <c r="C11" s="1" t="s">
        <v>48</v>
      </c>
      <c r="D11" s="1" t="s">
        <v>20</v>
      </c>
      <c r="E11" s="3" t="s">
        <v>21</v>
      </c>
      <c r="F11" s="3" t="s">
        <v>34</v>
      </c>
      <c r="G11" s="5">
        <v>0.76041666666666663</v>
      </c>
      <c r="H11" s="5">
        <v>0.89236111111111116</v>
      </c>
      <c r="I11" s="3" t="s">
        <v>23</v>
      </c>
      <c r="J11" s="1" t="s">
        <v>24</v>
      </c>
      <c r="K11" s="1" t="s">
        <v>25</v>
      </c>
      <c r="L11" s="1" t="s">
        <v>18</v>
      </c>
      <c r="M11" s="1" t="s">
        <v>19</v>
      </c>
    </row>
    <row r="12" spans="2:14" ht="15" customHeight="1" x14ac:dyDescent="0.25">
      <c r="B12" s="1" t="s">
        <v>52</v>
      </c>
      <c r="C12" s="1" t="s">
        <v>13</v>
      </c>
      <c r="D12" s="1" t="s">
        <v>13</v>
      </c>
      <c r="E12" s="3" t="s">
        <v>14</v>
      </c>
      <c r="F12" s="3" t="s">
        <v>22</v>
      </c>
      <c r="G12" s="5">
        <v>0.72222222222222221</v>
      </c>
      <c r="H12" s="5">
        <v>0.82291666666666663</v>
      </c>
      <c r="I12" s="3" t="s">
        <v>16</v>
      </c>
      <c r="J12" s="1"/>
      <c r="K12" s="1" t="s">
        <v>17</v>
      </c>
      <c r="L12" s="1" t="s">
        <v>18</v>
      </c>
      <c r="M12" s="1" t="s">
        <v>19</v>
      </c>
    </row>
    <row r="13" spans="2:14" ht="15" customHeight="1" x14ac:dyDescent="0.25">
      <c r="B13" s="1" t="s">
        <v>52</v>
      </c>
      <c r="C13" s="1" t="s">
        <v>13</v>
      </c>
      <c r="D13" s="1" t="s">
        <v>13</v>
      </c>
      <c r="E13" s="3" t="s">
        <v>14</v>
      </c>
      <c r="F13" s="3" t="s">
        <v>33</v>
      </c>
      <c r="G13" s="5">
        <v>0.72222222222222221</v>
      </c>
      <c r="H13" s="5">
        <v>0.82291666666666663</v>
      </c>
      <c r="I13" s="3" t="s">
        <v>16</v>
      </c>
      <c r="J13" s="1"/>
      <c r="K13" s="1" t="s">
        <v>17</v>
      </c>
      <c r="L13" s="1" t="s">
        <v>18</v>
      </c>
      <c r="M13" s="1" t="s">
        <v>19</v>
      </c>
    </row>
    <row r="14" spans="2:14" ht="15" customHeight="1" x14ac:dyDescent="0.25">
      <c r="B14" s="1" t="s">
        <v>52</v>
      </c>
      <c r="C14" s="1" t="s">
        <v>41</v>
      </c>
      <c r="D14" s="1" t="s">
        <v>41</v>
      </c>
      <c r="E14" s="3" t="s">
        <v>42</v>
      </c>
      <c r="F14" s="3" t="s">
        <v>15</v>
      </c>
      <c r="G14" s="5">
        <v>0.82986111111111116</v>
      </c>
      <c r="H14" s="5">
        <v>0.93055555555555558</v>
      </c>
      <c r="I14" s="3" t="s">
        <v>23</v>
      </c>
      <c r="J14" s="1" t="s">
        <v>37</v>
      </c>
      <c r="K14" s="1" t="s">
        <v>38</v>
      </c>
      <c r="L14" s="1" t="s">
        <v>18</v>
      </c>
      <c r="M14" s="1" t="s">
        <v>19</v>
      </c>
    </row>
    <row r="15" spans="2:14" ht="15" customHeight="1" x14ac:dyDescent="0.25">
      <c r="B15" s="1" t="s">
        <v>52</v>
      </c>
      <c r="C15" s="1" t="s">
        <v>41</v>
      </c>
      <c r="D15" s="1" t="s">
        <v>41</v>
      </c>
      <c r="E15" s="3" t="s">
        <v>42</v>
      </c>
      <c r="F15" s="3" t="s">
        <v>34</v>
      </c>
      <c r="G15" s="5">
        <v>0.82986111111111116</v>
      </c>
      <c r="H15" s="5">
        <v>0.93055555555555558</v>
      </c>
      <c r="I15" s="3" t="s">
        <v>23</v>
      </c>
      <c r="J15" s="1" t="s">
        <v>37</v>
      </c>
      <c r="K15" s="1" t="s">
        <v>38</v>
      </c>
      <c r="L15" s="1" t="s">
        <v>18</v>
      </c>
      <c r="M15" s="1" t="s">
        <v>19</v>
      </c>
    </row>
    <row r="16" spans="2:14" ht="15" customHeight="1" x14ac:dyDescent="0.25">
      <c r="B16" s="1" t="s">
        <v>52</v>
      </c>
      <c r="C16" s="1" t="s">
        <v>32</v>
      </c>
      <c r="D16" s="1" t="s">
        <v>31</v>
      </c>
      <c r="E16" s="3" t="s">
        <v>32</v>
      </c>
      <c r="F16" s="3" t="s">
        <v>28</v>
      </c>
      <c r="G16" s="5">
        <v>0.76041666666666663</v>
      </c>
      <c r="H16" s="5">
        <v>0.82291666666666663</v>
      </c>
      <c r="I16" s="3" t="s">
        <v>16</v>
      </c>
      <c r="J16" s="1"/>
      <c r="K16" s="1" t="s">
        <v>17</v>
      </c>
      <c r="L16" s="1" t="s">
        <v>18</v>
      </c>
      <c r="M16" s="1" t="s">
        <v>19</v>
      </c>
    </row>
    <row r="17" spans="2:13" ht="15" customHeight="1" x14ac:dyDescent="0.25">
      <c r="B17" s="2"/>
      <c r="C17" s="1"/>
      <c r="D17" s="1"/>
      <c r="E17" s="3"/>
      <c r="F17" s="3"/>
      <c r="G17" s="5"/>
      <c r="H17" s="5"/>
      <c r="I17" s="3"/>
      <c r="J17" s="1"/>
      <c r="K17" s="1"/>
      <c r="L17" s="1"/>
      <c r="M17" s="1"/>
    </row>
    <row r="18" spans="2:13" ht="15" customHeight="1" x14ac:dyDescent="0.25">
      <c r="B18" s="2"/>
      <c r="C18" s="1"/>
      <c r="D18" s="1"/>
      <c r="E18" s="3"/>
      <c r="F18" s="3"/>
      <c r="G18" s="5"/>
      <c r="H18" s="5"/>
      <c r="I18" s="3"/>
      <c r="J18" s="1"/>
      <c r="K18" s="1"/>
      <c r="L18" s="1"/>
      <c r="M18" s="1"/>
    </row>
    <row r="19" spans="2:13" ht="15" customHeight="1" x14ac:dyDescent="0.25">
      <c r="B19" s="2"/>
      <c r="C19" s="1"/>
      <c r="D19" s="1"/>
      <c r="E19" s="3"/>
      <c r="F19" s="3"/>
      <c r="G19" s="5"/>
      <c r="H19" s="5"/>
      <c r="I19" s="3"/>
      <c r="J19" s="1"/>
      <c r="K19" s="1"/>
      <c r="L19" s="1"/>
      <c r="M19" s="1"/>
    </row>
    <row r="20" spans="2:13" ht="15" customHeight="1" x14ac:dyDescent="0.25">
      <c r="B20" s="2"/>
      <c r="C20" s="1"/>
      <c r="D20" s="1"/>
      <c r="E20" s="3"/>
      <c r="F20" s="3"/>
      <c r="G20" s="5"/>
      <c r="H20" s="5"/>
      <c r="I20" s="3"/>
      <c r="J20" s="1"/>
      <c r="K20" s="1"/>
      <c r="L20" s="1"/>
      <c r="M20" s="1"/>
    </row>
    <row r="21" spans="2:13" ht="15" customHeight="1" x14ac:dyDescent="0.25">
      <c r="B21" s="2"/>
      <c r="C21" s="1"/>
      <c r="D21" s="1"/>
      <c r="E21" s="3"/>
      <c r="F21" s="3"/>
      <c r="G21" s="5"/>
      <c r="H21" s="5"/>
      <c r="I21" s="3"/>
      <c r="J21" s="1"/>
      <c r="K21" s="1"/>
      <c r="L21" s="1"/>
      <c r="M21" s="1"/>
    </row>
    <row r="22" spans="2:13" ht="15" customHeight="1" x14ac:dyDescent="0.25">
      <c r="B22" s="2"/>
      <c r="C22" s="2"/>
      <c r="D22" s="1"/>
      <c r="E22" s="3"/>
      <c r="F22" s="3"/>
      <c r="G22" s="5"/>
      <c r="H22" s="5"/>
      <c r="I22" s="3"/>
      <c r="J22" s="1"/>
      <c r="K22" s="1"/>
      <c r="L22" s="1"/>
      <c r="M22" s="1"/>
    </row>
    <row r="23" spans="2:13" ht="15" customHeight="1" x14ac:dyDescent="0.25">
      <c r="B23" s="2"/>
      <c r="C23" s="2"/>
      <c r="D23" s="1"/>
      <c r="E23" s="3"/>
      <c r="F23" s="3"/>
      <c r="G23" s="5"/>
      <c r="H23" s="5"/>
      <c r="I23" s="3"/>
      <c r="J23" s="1"/>
      <c r="K23" s="1"/>
      <c r="L23" s="1"/>
      <c r="M23" s="1"/>
    </row>
  </sheetData>
  <sortState xmlns:xlrd2="http://schemas.microsoft.com/office/spreadsheetml/2017/richdata2" ref="B3:N23">
    <sortCondition ref="E3:E2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927E-8F67-4C90-876E-DB766E86FAE6}">
  <dimension ref="B2:O23"/>
  <sheetViews>
    <sheetView zoomScale="55" zoomScaleNormal="55" workbookViewId="0">
      <selection activeCell="B2" sqref="B2:O19"/>
    </sheetView>
  </sheetViews>
  <sheetFormatPr baseColWidth="10" defaultRowHeight="15" x14ac:dyDescent="0.25"/>
  <sheetData>
    <row r="2" spans="2:15" ht="15" customHeight="1" x14ac:dyDescent="0.25">
      <c r="B2" s="2" t="s">
        <v>0</v>
      </c>
      <c r="C2" s="2" t="s">
        <v>1</v>
      </c>
      <c r="D2" s="2" t="s">
        <v>2</v>
      </c>
      <c r="E2" s="4" t="s">
        <v>3</v>
      </c>
      <c r="F2" s="4" t="s">
        <v>4</v>
      </c>
      <c r="G2" s="2" t="s">
        <v>5</v>
      </c>
      <c r="H2" s="2" t="s">
        <v>6</v>
      </c>
      <c r="I2" s="4" t="s">
        <v>7</v>
      </c>
      <c r="J2" s="2" t="s">
        <v>50</v>
      </c>
      <c r="K2" s="2" t="s">
        <v>9</v>
      </c>
      <c r="L2" s="2" t="s">
        <v>10</v>
      </c>
      <c r="M2" s="2" t="s">
        <v>11</v>
      </c>
      <c r="N2" s="2" t="s">
        <v>44</v>
      </c>
      <c r="O2" s="2" t="s">
        <v>46</v>
      </c>
    </row>
    <row r="3" spans="2:15" ht="15" customHeight="1" x14ac:dyDescent="0.25">
      <c r="B3" s="1" t="s">
        <v>53</v>
      </c>
      <c r="C3" s="1" t="s">
        <v>39</v>
      </c>
      <c r="D3" s="1" t="s">
        <v>39</v>
      </c>
      <c r="E3" s="3" t="s">
        <v>40</v>
      </c>
      <c r="F3" s="3" t="s">
        <v>15</v>
      </c>
      <c r="G3" s="5">
        <v>0.72222222222222221</v>
      </c>
      <c r="H3" s="5">
        <v>0.82291666666666663</v>
      </c>
      <c r="I3" s="3" t="s">
        <v>23</v>
      </c>
      <c r="J3" s="1" t="s">
        <v>37</v>
      </c>
      <c r="K3" s="1" t="s">
        <v>38</v>
      </c>
      <c r="L3" s="1" t="s">
        <v>18</v>
      </c>
      <c r="M3" s="1" t="s">
        <v>19</v>
      </c>
    </row>
    <row r="4" spans="2:15" ht="15" customHeight="1" x14ac:dyDescent="0.25">
      <c r="B4" s="1" t="s">
        <v>53</v>
      </c>
      <c r="C4" s="1" t="s">
        <v>39</v>
      </c>
      <c r="D4" s="1" t="s">
        <v>39</v>
      </c>
      <c r="E4" s="3" t="s">
        <v>40</v>
      </c>
      <c r="F4" s="3" t="s">
        <v>33</v>
      </c>
      <c r="G4" s="5">
        <v>0.72222222222222221</v>
      </c>
      <c r="H4" s="5">
        <v>0.82291666666666663</v>
      </c>
      <c r="I4" s="3" t="s">
        <v>23</v>
      </c>
      <c r="J4" s="1" t="s">
        <v>37</v>
      </c>
      <c r="K4" s="1" t="s">
        <v>38</v>
      </c>
      <c r="L4" s="1" t="s">
        <v>18</v>
      </c>
      <c r="M4" s="1" t="s">
        <v>19</v>
      </c>
    </row>
    <row r="5" spans="2:15" ht="15" customHeight="1" x14ac:dyDescent="0.25">
      <c r="B5" s="1" t="s">
        <v>53</v>
      </c>
      <c r="C5" s="1" t="s">
        <v>43</v>
      </c>
      <c r="D5" s="1" t="s">
        <v>35</v>
      </c>
      <c r="E5" s="3" t="s">
        <v>36</v>
      </c>
      <c r="F5" s="3" t="s">
        <v>22</v>
      </c>
      <c r="G5" s="5">
        <v>0.82986111111111116</v>
      </c>
      <c r="H5" s="5">
        <v>0.96180555555555558</v>
      </c>
      <c r="I5" s="3" t="s">
        <v>23</v>
      </c>
      <c r="J5" s="1" t="s">
        <v>37</v>
      </c>
      <c r="K5" s="1" t="s">
        <v>38</v>
      </c>
      <c r="L5" s="1" t="s">
        <v>18</v>
      </c>
      <c r="M5" s="1" t="s">
        <v>19</v>
      </c>
      <c r="N5" s="2" t="s">
        <v>45</v>
      </c>
    </row>
    <row r="6" spans="2:15" ht="15" customHeight="1" x14ac:dyDescent="0.25">
      <c r="B6" s="1" t="s">
        <v>53</v>
      </c>
      <c r="C6" s="1" t="s">
        <v>43</v>
      </c>
      <c r="D6" s="1" t="s">
        <v>35</v>
      </c>
      <c r="E6" s="3" t="s">
        <v>36</v>
      </c>
      <c r="F6" s="3" t="s">
        <v>28</v>
      </c>
      <c r="G6" s="5">
        <v>0.82986111111111116</v>
      </c>
      <c r="H6" s="5">
        <v>0.96180555555555558</v>
      </c>
      <c r="I6" s="3" t="s">
        <v>23</v>
      </c>
      <c r="J6" s="1" t="s">
        <v>37</v>
      </c>
      <c r="K6" s="1" t="s">
        <v>38</v>
      </c>
      <c r="L6" s="1" t="s">
        <v>18</v>
      </c>
      <c r="M6" s="1" t="s">
        <v>19</v>
      </c>
      <c r="N6" s="2" t="s">
        <v>45</v>
      </c>
    </row>
    <row r="7" spans="2:15" ht="15" customHeight="1" x14ac:dyDescent="0.25">
      <c r="B7" s="1" t="s">
        <v>53</v>
      </c>
      <c r="C7" s="1" t="s">
        <v>43</v>
      </c>
      <c r="D7" s="1" t="s">
        <v>35</v>
      </c>
      <c r="E7" s="3" t="s">
        <v>36</v>
      </c>
      <c r="F7" s="3" t="s">
        <v>28</v>
      </c>
      <c r="G7" s="5">
        <v>0.82986111111111116</v>
      </c>
      <c r="H7" s="5">
        <v>0.96180555555555558</v>
      </c>
      <c r="I7" s="3" t="s">
        <v>23</v>
      </c>
      <c r="J7" s="1" t="s">
        <v>24</v>
      </c>
      <c r="K7" s="1" t="s">
        <v>25</v>
      </c>
      <c r="L7" s="1" t="s">
        <v>18</v>
      </c>
      <c r="M7" s="1" t="s">
        <v>19</v>
      </c>
      <c r="N7" s="2" t="s">
        <v>45</v>
      </c>
      <c r="O7" s="2" t="s">
        <v>54</v>
      </c>
    </row>
    <row r="8" spans="2:15" ht="15" customHeight="1" x14ac:dyDescent="0.25">
      <c r="B8" s="1" t="s">
        <v>53</v>
      </c>
      <c r="C8" s="1" t="s">
        <v>43</v>
      </c>
      <c r="D8" s="1" t="s">
        <v>35</v>
      </c>
      <c r="E8" s="3" t="s">
        <v>36</v>
      </c>
      <c r="F8" s="3" t="s">
        <v>33</v>
      </c>
      <c r="G8" s="5">
        <v>0.82986111111111116</v>
      </c>
      <c r="H8" s="5">
        <v>0.96180555555555558</v>
      </c>
      <c r="I8" s="3" t="s">
        <v>23</v>
      </c>
      <c r="J8" s="1" t="s">
        <v>24</v>
      </c>
      <c r="K8" s="1" t="s">
        <v>25</v>
      </c>
      <c r="L8" s="1" t="s">
        <v>18</v>
      </c>
      <c r="M8" s="1" t="s">
        <v>19</v>
      </c>
      <c r="N8" s="2" t="s">
        <v>45</v>
      </c>
      <c r="O8" s="2" t="s">
        <v>54</v>
      </c>
    </row>
    <row r="9" spans="2:15" ht="15" customHeight="1" x14ac:dyDescent="0.25">
      <c r="B9" s="1" t="s">
        <v>53</v>
      </c>
      <c r="C9" s="1" t="s">
        <v>26</v>
      </c>
      <c r="D9" s="1" t="s">
        <v>26</v>
      </c>
      <c r="E9" s="3" t="s">
        <v>27</v>
      </c>
      <c r="F9" s="3" t="s">
        <v>22</v>
      </c>
      <c r="G9" s="5">
        <v>0.82986111111111116</v>
      </c>
      <c r="H9" s="5">
        <v>0.96180555555555558</v>
      </c>
      <c r="I9" s="3" t="s">
        <v>23</v>
      </c>
      <c r="J9" s="1" t="s">
        <v>24</v>
      </c>
      <c r="K9" s="1" t="s">
        <v>25</v>
      </c>
      <c r="L9" s="1" t="s">
        <v>18</v>
      </c>
      <c r="M9" s="1" t="s">
        <v>19</v>
      </c>
    </row>
    <row r="10" spans="2:15" ht="15" customHeight="1" x14ac:dyDescent="0.25">
      <c r="B10" s="1" t="s">
        <v>53</v>
      </c>
      <c r="C10" s="1" t="s">
        <v>26</v>
      </c>
      <c r="D10" s="1" t="s">
        <v>26</v>
      </c>
      <c r="E10" s="3" t="s">
        <v>27</v>
      </c>
      <c r="F10" s="3" t="s">
        <v>34</v>
      </c>
      <c r="G10" s="5">
        <v>0.82986111111111116</v>
      </c>
      <c r="H10" s="5">
        <v>0.96180555555555558</v>
      </c>
      <c r="I10" s="3" t="s">
        <v>23</v>
      </c>
      <c r="J10" s="1" t="s">
        <v>24</v>
      </c>
      <c r="K10" s="1" t="s">
        <v>25</v>
      </c>
      <c r="L10" s="1" t="s">
        <v>18</v>
      </c>
      <c r="M10" s="1" t="s">
        <v>19</v>
      </c>
    </row>
    <row r="11" spans="2:15" ht="15" customHeight="1" x14ac:dyDescent="0.25">
      <c r="B11" s="1" t="s">
        <v>53</v>
      </c>
      <c r="C11" s="1" t="s">
        <v>29</v>
      </c>
      <c r="D11" s="1" t="s">
        <v>29</v>
      </c>
      <c r="E11" s="3" t="s">
        <v>30</v>
      </c>
      <c r="F11" s="3" t="s">
        <v>15</v>
      </c>
      <c r="G11" s="5">
        <v>0.82986111111111116</v>
      </c>
      <c r="H11" s="5">
        <v>0.96180555555555558</v>
      </c>
      <c r="I11" s="3" t="s">
        <v>16</v>
      </c>
      <c r="J11" s="1"/>
      <c r="K11" s="1" t="s">
        <v>17</v>
      </c>
      <c r="L11" s="1" t="s">
        <v>18</v>
      </c>
      <c r="M11" s="1" t="s">
        <v>19</v>
      </c>
    </row>
    <row r="12" spans="2:15" ht="15" customHeight="1" x14ac:dyDescent="0.25">
      <c r="B12" s="1" t="s">
        <v>53</v>
      </c>
      <c r="C12" s="1" t="s">
        <v>48</v>
      </c>
      <c r="D12" s="1" t="s">
        <v>20</v>
      </c>
      <c r="E12" s="3" t="s">
        <v>21</v>
      </c>
      <c r="F12" s="3" t="s">
        <v>28</v>
      </c>
      <c r="G12" s="5">
        <v>0.82986111111111116</v>
      </c>
      <c r="H12" s="5">
        <v>0.96180555555555558</v>
      </c>
      <c r="I12" s="3" t="s">
        <v>23</v>
      </c>
      <c r="J12" s="1" t="s">
        <v>24</v>
      </c>
      <c r="K12" s="1" t="s">
        <v>25</v>
      </c>
      <c r="L12" s="1" t="s">
        <v>18</v>
      </c>
      <c r="M12" s="1" t="s">
        <v>19</v>
      </c>
    </row>
    <row r="13" spans="2:15" ht="15" customHeight="1" x14ac:dyDescent="0.25">
      <c r="B13" s="1" t="s">
        <v>53</v>
      </c>
      <c r="C13" s="1" t="s">
        <v>48</v>
      </c>
      <c r="D13" s="1" t="s">
        <v>20</v>
      </c>
      <c r="E13" s="3" t="s">
        <v>21</v>
      </c>
      <c r="F13" s="3" t="s">
        <v>33</v>
      </c>
      <c r="G13" s="5">
        <v>0.82986111111111116</v>
      </c>
      <c r="H13" s="5">
        <v>0.96180555555555558</v>
      </c>
      <c r="I13" s="3" t="s">
        <v>23</v>
      </c>
      <c r="J13" s="1" t="s">
        <v>24</v>
      </c>
      <c r="K13" s="1" t="s">
        <v>25</v>
      </c>
      <c r="L13" s="1" t="s">
        <v>18</v>
      </c>
      <c r="M13" s="1" t="s">
        <v>19</v>
      </c>
    </row>
    <row r="14" spans="2:15" ht="15" customHeight="1" x14ac:dyDescent="0.25">
      <c r="B14" s="1" t="s">
        <v>53</v>
      </c>
      <c r="C14" s="1" t="s">
        <v>13</v>
      </c>
      <c r="D14" s="1" t="s">
        <v>13</v>
      </c>
      <c r="E14" s="3" t="s">
        <v>14</v>
      </c>
      <c r="F14" s="3" t="s">
        <v>15</v>
      </c>
      <c r="G14" s="5">
        <v>0.72222222222222221</v>
      </c>
      <c r="H14" s="5">
        <v>0.82291666666666663</v>
      </c>
      <c r="I14" s="3" t="s">
        <v>16</v>
      </c>
      <c r="J14" s="1"/>
      <c r="K14" s="1" t="s">
        <v>17</v>
      </c>
      <c r="L14" s="1" t="s">
        <v>18</v>
      </c>
      <c r="M14" s="1" t="s">
        <v>19</v>
      </c>
    </row>
    <row r="15" spans="2:15" ht="15" customHeight="1" x14ac:dyDescent="0.25">
      <c r="B15" s="1" t="s">
        <v>53</v>
      </c>
      <c r="C15" s="1" t="s">
        <v>13</v>
      </c>
      <c r="D15" s="1" t="s">
        <v>13</v>
      </c>
      <c r="E15" s="3" t="s">
        <v>14</v>
      </c>
      <c r="F15" s="3" t="s">
        <v>28</v>
      </c>
      <c r="G15" s="5">
        <v>0.72222222222222221</v>
      </c>
      <c r="H15" s="5">
        <v>0.82291666666666663</v>
      </c>
      <c r="I15" s="3" t="s">
        <v>16</v>
      </c>
      <c r="J15" s="1"/>
      <c r="K15" s="1" t="s">
        <v>17</v>
      </c>
      <c r="L15" s="1" t="s">
        <v>18</v>
      </c>
      <c r="M15" s="1" t="s">
        <v>19</v>
      </c>
    </row>
    <row r="16" spans="2:15" ht="15" customHeight="1" x14ac:dyDescent="0.25">
      <c r="B16" s="1" t="s">
        <v>53</v>
      </c>
      <c r="C16" s="1" t="s">
        <v>41</v>
      </c>
      <c r="D16" s="1" t="s">
        <v>41</v>
      </c>
      <c r="E16" s="3" t="s">
        <v>42</v>
      </c>
      <c r="F16" s="3" t="s">
        <v>34</v>
      </c>
      <c r="G16" s="5">
        <v>0.82986111111111116</v>
      </c>
      <c r="H16" s="5">
        <v>0.93055555555555558</v>
      </c>
      <c r="I16" s="3" t="s">
        <v>23</v>
      </c>
      <c r="J16" s="1" t="s">
        <v>37</v>
      </c>
      <c r="K16" s="1" t="s">
        <v>38</v>
      </c>
      <c r="L16" s="1" t="s">
        <v>18</v>
      </c>
      <c r="M16" s="1" t="s">
        <v>19</v>
      </c>
    </row>
    <row r="17" spans="2:13" ht="15" customHeight="1" x14ac:dyDescent="0.25">
      <c r="B17" s="1" t="s">
        <v>53</v>
      </c>
      <c r="C17" s="1" t="s">
        <v>41</v>
      </c>
      <c r="D17" s="1" t="s">
        <v>41</v>
      </c>
      <c r="E17" s="3" t="s">
        <v>42</v>
      </c>
      <c r="F17" s="3" t="s">
        <v>33</v>
      </c>
      <c r="G17" s="5">
        <v>0.82986111111111116</v>
      </c>
      <c r="H17" s="5">
        <v>0.93055555555555558</v>
      </c>
      <c r="I17" s="3" t="s">
        <v>23</v>
      </c>
      <c r="J17" s="1" t="s">
        <v>37</v>
      </c>
      <c r="K17" s="1" t="s">
        <v>38</v>
      </c>
      <c r="L17" s="1" t="s">
        <v>18</v>
      </c>
      <c r="M17" s="1" t="s">
        <v>19</v>
      </c>
    </row>
    <row r="18" spans="2:13" ht="15" customHeight="1" x14ac:dyDescent="0.25">
      <c r="B18" s="1" t="s">
        <v>53</v>
      </c>
      <c r="C18" s="1" t="s">
        <v>31</v>
      </c>
      <c r="D18" s="1" t="s">
        <v>32</v>
      </c>
      <c r="E18" s="3" t="s">
        <v>32</v>
      </c>
      <c r="F18" s="3" t="s">
        <v>34</v>
      </c>
      <c r="G18" s="5">
        <v>0.76041666666666663</v>
      </c>
      <c r="H18" s="5">
        <v>0.82291666666666663</v>
      </c>
      <c r="I18" s="3" t="s">
        <v>16</v>
      </c>
      <c r="J18" s="1"/>
      <c r="K18" s="1" t="s">
        <v>17</v>
      </c>
      <c r="L18" s="1" t="s">
        <v>18</v>
      </c>
      <c r="M18" s="1" t="s">
        <v>19</v>
      </c>
    </row>
    <row r="19" spans="2:13" ht="15" customHeight="1" x14ac:dyDescent="0.25"/>
    <row r="20" spans="2:13" ht="15" customHeight="1" x14ac:dyDescent="0.25"/>
    <row r="21" spans="2:13" ht="15" customHeight="1" x14ac:dyDescent="0.25"/>
    <row r="22" spans="2:13" ht="15" customHeight="1" x14ac:dyDescent="0.25"/>
    <row r="23" spans="2:13" ht="15" customHeight="1" x14ac:dyDescent="0.25"/>
  </sheetData>
  <sortState xmlns:xlrd2="http://schemas.microsoft.com/office/spreadsheetml/2017/richdata2" ref="B3:O23">
    <sortCondition ref="E3:E2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8B07C-B161-4E9D-AFE2-ED6CCB41D309}">
  <dimension ref="B2:N23"/>
  <sheetViews>
    <sheetView zoomScale="70" zoomScaleNormal="70" workbookViewId="0">
      <selection activeCell="B2" sqref="B2:M18"/>
    </sheetView>
  </sheetViews>
  <sheetFormatPr baseColWidth="10" defaultRowHeight="15" x14ac:dyDescent="0.25"/>
  <sheetData>
    <row r="2" spans="2:14" ht="15" customHeight="1" x14ac:dyDescent="0.25">
      <c r="B2" s="2" t="s">
        <v>0</v>
      </c>
      <c r="C2" s="2" t="s">
        <v>55</v>
      </c>
      <c r="D2" s="2" t="s">
        <v>2</v>
      </c>
      <c r="E2" s="4" t="s">
        <v>3</v>
      </c>
      <c r="F2" s="4" t="s">
        <v>4</v>
      </c>
      <c r="G2" s="2" t="s">
        <v>5</v>
      </c>
      <c r="H2" s="2" t="s">
        <v>6</v>
      </c>
      <c r="I2" s="4" t="s">
        <v>56</v>
      </c>
      <c r="J2" s="2" t="s">
        <v>8</v>
      </c>
      <c r="K2" s="2" t="s">
        <v>9</v>
      </c>
      <c r="L2" s="2" t="s">
        <v>10</v>
      </c>
      <c r="M2" s="2" t="s">
        <v>11</v>
      </c>
      <c r="N2" s="2"/>
    </row>
    <row r="3" spans="2:14" ht="15" customHeight="1" x14ac:dyDescent="0.25">
      <c r="B3" s="1" t="s">
        <v>57</v>
      </c>
      <c r="C3" s="1" t="s">
        <v>39</v>
      </c>
      <c r="D3" s="1" t="s">
        <v>39</v>
      </c>
      <c r="E3" s="3" t="s">
        <v>40</v>
      </c>
      <c r="F3" s="3" t="s">
        <v>22</v>
      </c>
      <c r="G3" s="5">
        <v>0.72222222222222221</v>
      </c>
      <c r="H3" s="5">
        <v>0.82291666666666663</v>
      </c>
      <c r="I3" s="3" t="s">
        <v>23</v>
      </c>
      <c r="J3" s="1" t="s">
        <v>24</v>
      </c>
      <c r="K3" s="1" t="s">
        <v>25</v>
      </c>
      <c r="L3" s="1" t="s">
        <v>18</v>
      </c>
      <c r="M3" s="1" t="s">
        <v>19</v>
      </c>
    </row>
    <row r="4" spans="2:14" ht="15" customHeight="1" x14ac:dyDescent="0.25">
      <c r="B4" s="1" t="s">
        <v>57</v>
      </c>
      <c r="C4" s="1" t="s">
        <v>39</v>
      </c>
      <c r="D4" s="1" t="s">
        <v>39</v>
      </c>
      <c r="E4" s="3" t="s">
        <v>40</v>
      </c>
      <c r="F4" s="3" t="s">
        <v>34</v>
      </c>
      <c r="G4" s="5">
        <v>0.76041666666666663</v>
      </c>
      <c r="H4" s="5">
        <v>0.86111111111111116</v>
      </c>
      <c r="I4" s="3" t="s">
        <v>23</v>
      </c>
      <c r="J4" s="1" t="s">
        <v>24</v>
      </c>
      <c r="K4" s="1" t="s">
        <v>25</v>
      </c>
      <c r="L4" s="1" t="s">
        <v>18</v>
      </c>
      <c r="M4" s="1" t="s">
        <v>19</v>
      </c>
    </row>
    <row r="5" spans="2:14" ht="15" customHeight="1" x14ac:dyDescent="0.25">
      <c r="B5" s="1" t="s">
        <v>57</v>
      </c>
      <c r="C5" s="1" t="s">
        <v>26</v>
      </c>
      <c r="D5" s="1" t="s">
        <v>26</v>
      </c>
      <c r="E5" s="3" t="s">
        <v>27</v>
      </c>
      <c r="F5" s="3" t="s">
        <v>15</v>
      </c>
      <c r="G5" s="5">
        <v>0.82986111111111116</v>
      </c>
      <c r="H5" s="5">
        <v>0.96180555555555558</v>
      </c>
      <c r="I5" s="3" t="s">
        <v>23</v>
      </c>
      <c r="J5" s="1" t="s">
        <v>37</v>
      </c>
      <c r="K5" s="1" t="s">
        <v>38</v>
      </c>
      <c r="L5" s="1" t="s">
        <v>18</v>
      </c>
      <c r="M5" s="1" t="s">
        <v>19</v>
      </c>
      <c r="N5" s="2"/>
    </row>
    <row r="6" spans="2:14" ht="15" customHeight="1" x14ac:dyDescent="0.25">
      <c r="B6" s="1" t="s">
        <v>57</v>
      </c>
      <c r="C6" s="1" t="s">
        <v>26</v>
      </c>
      <c r="D6" s="1" t="s">
        <v>26</v>
      </c>
      <c r="E6" s="3" t="s">
        <v>27</v>
      </c>
      <c r="F6" s="3" t="s">
        <v>28</v>
      </c>
      <c r="G6" s="5">
        <v>0.82986111111111116</v>
      </c>
      <c r="H6" s="5">
        <v>0.96180555555555558</v>
      </c>
      <c r="I6" s="3" t="s">
        <v>23</v>
      </c>
      <c r="J6" s="1" t="s">
        <v>37</v>
      </c>
      <c r="K6" s="1" t="s">
        <v>38</v>
      </c>
      <c r="L6" s="1" t="s">
        <v>18</v>
      </c>
      <c r="M6" s="1" t="s">
        <v>19</v>
      </c>
    </row>
    <row r="7" spans="2:14" ht="15" customHeight="1" x14ac:dyDescent="0.25">
      <c r="B7" s="1" t="s">
        <v>57</v>
      </c>
      <c r="C7" s="1" t="s">
        <v>29</v>
      </c>
      <c r="D7" s="1" t="s">
        <v>29</v>
      </c>
      <c r="E7" s="3" t="s">
        <v>30</v>
      </c>
      <c r="F7" s="3" t="s">
        <v>28</v>
      </c>
      <c r="G7" s="5">
        <v>0.72222222222222221</v>
      </c>
      <c r="H7" s="5">
        <v>0.79166666666666663</v>
      </c>
      <c r="I7" s="3" t="s">
        <v>16</v>
      </c>
      <c r="J7" s="1"/>
      <c r="K7" s="1" t="s">
        <v>17</v>
      </c>
      <c r="L7" s="1" t="s">
        <v>18</v>
      </c>
      <c r="M7" s="1" t="s">
        <v>19</v>
      </c>
    </row>
    <row r="8" spans="2:14" ht="15" customHeight="1" x14ac:dyDescent="0.25">
      <c r="B8" s="1" t="s">
        <v>57</v>
      </c>
      <c r="C8" s="1" t="s">
        <v>29</v>
      </c>
      <c r="D8" s="1" t="s">
        <v>29</v>
      </c>
      <c r="E8" s="3" t="s">
        <v>30</v>
      </c>
      <c r="F8" s="3" t="s">
        <v>33</v>
      </c>
      <c r="G8" s="5">
        <v>0.89930555555555558</v>
      </c>
      <c r="H8" s="5">
        <v>0.96180555555555558</v>
      </c>
      <c r="I8" s="3" t="s">
        <v>16</v>
      </c>
      <c r="J8" s="1"/>
      <c r="K8" s="1" t="s">
        <v>17</v>
      </c>
      <c r="L8" s="1" t="s">
        <v>18</v>
      </c>
      <c r="M8" s="1" t="s">
        <v>19</v>
      </c>
    </row>
    <row r="9" spans="2:14" ht="15" customHeight="1" x14ac:dyDescent="0.25">
      <c r="B9" s="1" t="s">
        <v>57</v>
      </c>
      <c r="C9" s="1" t="s">
        <v>48</v>
      </c>
      <c r="D9" s="1" t="s">
        <v>20</v>
      </c>
      <c r="E9" s="3" t="s">
        <v>21</v>
      </c>
      <c r="F9" s="3" t="s">
        <v>22</v>
      </c>
      <c r="G9" s="5">
        <v>0.82986111111111116</v>
      </c>
      <c r="H9" s="5">
        <v>0.96180555555555558</v>
      </c>
      <c r="I9" s="3" t="s">
        <v>23</v>
      </c>
      <c r="J9" s="1" t="s">
        <v>24</v>
      </c>
      <c r="K9" s="1" t="s">
        <v>25</v>
      </c>
      <c r="L9" s="1" t="s">
        <v>18</v>
      </c>
      <c r="M9" s="1" t="s">
        <v>19</v>
      </c>
    </row>
    <row r="10" spans="2:14" ht="15" customHeight="1" x14ac:dyDescent="0.25">
      <c r="B10" s="1" t="s">
        <v>57</v>
      </c>
      <c r="C10" s="1" t="s">
        <v>48</v>
      </c>
      <c r="D10" s="1" t="s">
        <v>20</v>
      </c>
      <c r="E10" s="3" t="s">
        <v>21</v>
      </c>
      <c r="F10" s="3" t="s">
        <v>28</v>
      </c>
      <c r="G10" s="5">
        <v>0.82986111111111116</v>
      </c>
      <c r="H10" s="5">
        <v>0.96180555555555558</v>
      </c>
      <c r="I10" s="3" t="s">
        <v>23</v>
      </c>
      <c r="J10" s="1" t="s">
        <v>24</v>
      </c>
      <c r="K10" s="1" t="s">
        <v>25</v>
      </c>
      <c r="L10" s="1" t="s">
        <v>18</v>
      </c>
      <c r="M10" s="1" t="s">
        <v>19</v>
      </c>
    </row>
    <row r="11" spans="2:14" ht="15" customHeight="1" x14ac:dyDescent="0.25">
      <c r="B11" s="1" t="s">
        <v>57</v>
      </c>
      <c r="C11" s="1" t="s">
        <v>48</v>
      </c>
      <c r="D11" s="1" t="s">
        <v>20</v>
      </c>
      <c r="E11" s="3" t="s">
        <v>21</v>
      </c>
      <c r="F11" s="3" t="s">
        <v>22</v>
      </c>
      <c r="G11" s="5">
        <v>0.82986111111111116</v>
      </c>
      <c r="H11" s="5">
        <v>0.96180555555555558</v>
      </c>
      <c r="I11" s="3" t="s">
        <v>23</v>
      </c>
      <c r="J11" s="1" t="s">
        <v>37</v>
      </c>
      <c r="K11" s="1" t="s">
        <v>38</v>
      </c>
      <c r="L11" s="1" t="s">
        <v>18</v>
      </c>
      <c r="M11" s="1" t="s">
        <v>19</v>
      </c>
    </row>
    <row r="12" spans="2:14" ht="15" customHeight="1" x14ac:dyDescent="0.25">
      <c r="B12" s="1" t="s">
        <v>57</v>
      </c>
      <c r="C12" s="1" t="s">
        <v>48</v>
      </c>
      <c r="D12" s="1" t="s">
        <v>20</v>
      </c>
      <c r="E12" s="3" t="s">
        <v>21</v>
      </c>
      <c r="F12" s="3" t="s">
        <v>33</v>
      </c>
      <c r="G12" s="5">
        <v>0.76041666666666663</v>
      </c>
      <c r="H12" s="5">
        <v>0.89236111111111116</v>
      </c>
      <c r="I12" s="3" t="s">
        <v>23</v>
      </c>
      <c r="J12" s="1" t="s">
        <v>37</v>
      </c>
      <c r="K12" s="1" t="s">
        <v>38</v>
      </c>
      <c r="L12" s="1" t="s">
        <v>18</v>
      </c>
      <c r="M12" s="1" t="s">
        <v>19</v>
      </c>
    </row>
    <row r="13" spans="2:14" ht="15" customHeight="1" x14ac:dyDescent="0.25">
      <c r="B13" s="1" t="s">
        <v>57</v>
      </c>
      <c r="C13" s="1" t="s">
        <v>13</v>
      </c>
      <c r="D13" s="1" t="s">
        <v>13</v>
      </c>
      <c r="E13" s="3" t="s">
        <v>14</v>
      </c>
      <c r="F13" s="3" t="s">
        <v>15</v>
      </c>
      <c r="G13" s="5">
        <v>0.72222222222222221</v>
      </c>
      <c r="H13" s="5">
        <v>0.82291666666666663</v>
      </c>
      <c r="I13" s="3" t="s">
        <v>16</v>
      </c>
      <c r="J13" s="1"/>
      <c r="K13" s="1" t="s">
        <v>17</v>
      </c>
      <c r="L13" s="1" t="s">
        <v>18</v>
      </c>
      <c r="M13" s="1" t="s">
        <v>19</v>
      </c>
    </row>
    <row r="14" spans="2:14" ht="15" customHeight="1" x14ac:dyDescent="0.25">
      <c r="B14" s="1" t="s">
        <v>57</v>
      </c>
      <c r="C14" s="1" t="s">
        <v>13</v>
      </c>
      <c r="D14" s="1" t="s">
        <v>13</v>
      </c>
      <c r="E14" s="3" t="s">
        <v>14</v>
      </c>
      <c r="F14" s="3" t="s">
        <v>34</v>
      </c>
      <c r="G14" s="5">
        <v>0.86111111111111116</v>
      </c>
      <c r="H14" s="5">
        <v>0.96180555555555558</v>
      </c>
      <c r="I14" s="3" t="s">
        <v>16</v>
      </c>
      <c r="J14" s="1"/>
      <c r="K14" s="1" t="s">
        <v>17</v>
      </c>
      <c r="L14" s="1" t="s">
        <v>18</v>
      </c>
      <c r="M14" s="1" t="s">
        <v>19</v>
      </c>
    </row>
    <row r="15" spans="2:14" ht="15" customHeight="1" x14ac:dyDescent="0.25">
      <c r="B15" s="1" t="s">
        <v>57</v>
      </c>
      <c r="C15" s="1" t="s">
        <v>41</v>
      </c>
      <c r="D15" s="1" t="s">
        <v>41</v>
      </c>
      <c r="E15" s="3" t="s">
        <v>42</v>
      </c>
      <c r="F15" s="3" t="s">
        <v>15</v>
      </c>
      <c r="G15" s="5">
        <v>0.82986111111111116</v>
      </c>
      <c r="H15" s="5">
        <v>0.93055555555555558</v>
      </c>
      <c r="I15" s="3" t="s">
        <v>23</v>
      </c>
      <c r="J15" s="1" t="s">
        <v>24</v>
      </c>
      <c r="K15" s="1" t="s">
        <v>25</v>
      </c>
      <c r="L15" s="1" t="s">
        <v>18</v>
      </c>
      <c r="M15" s="1" t="s">
        <v>19</v>
      </c>
    </row>
    <row r="16" spans="2:14" ht="15" customHeight="1" x14ac:dyDescent="0.25">
      <c r="B16" s="1" t="s">
        <v>57</v>
      </c>
      <c r="C16" s="1" t="s">
        <v>41</v>
      </c>
      <c r="D16" s="1" t="s">
        <v>41</v>
      </c>
      <c r="E16" s="3" t="s">
        <v>42</v>
      </c>
      <c r="F16" s="3" t="s">
        <v>33</v>
      </c>
      <c r="G16" s="5">
        <v>0.79166666666666663</v>
      </c>
      <c r="H16" s="5">
        <v>0.89236111111111116</v>
      </c>
      <c r="I16" s="3" t="s">
        <v>23</v>
      </c>
      <c r="J16" s="1" t="s">
        <v>24</v>
      </c>
      <c r="K16" s="1" t="s">
        <v>25</v>
      </c>
      <c r="L16" s="1" t="s">
        <v>18</v>
      </c>
      <c r="M16" s="1" t="s">
        <v>19</v>
      </c>
    </row>
    <row r="17" spans="2:13" ht="15" customHeight="1" x14ac:dyDescent="0.25">
      <c r="B17" s="1" t="s">
        <v>57</v>
      </c>
      <c r="C17" s="1" t="s">
        <v>31</v>
      </c>
      <c r="D17" s="1" t="s">
        <v>32</v>
      </c>
      <c r="E17" s="3" t="s">
        <v>32</v>
      </c>
      <c r="F17" s="3" t="s">
        <v>15</v>
      </c>
      <c r="G17" s="5">
        <v>0.55208333333333337</v>
      </c>
      <c r="H17" s="5">
        <v>0.61458333333333337</v>
      </c>
      <c r="I17" s="3" t="s">
        <v>16</v>
      </c>
      <c r="J17" s="1"/>
      <c r="K17" s="1" t="s">
        <v>17</v>
      </c>
      <c r="L17" s="1" t="s">
        <v>18</v>
      </c>
      <c r="M17" s="1" t="s">
        <v>19</v>
      </c>
    </row>
    <row r="18" spans="2:13" ht="15" customHeight="1" x14ac:dyDescent="0.25"/>
    <row r="19" spans="2:13" ht="15" customHeight="1" x14ac:dyDescent="0.25"/>
    <row r="20" spans="2:13" ht="15" customHeight="1" x14ac:dyDescent="0.25"/>
    <row r="21" spans="2:13" ht="15" customHeight="1" x14ac:dyDescent="0.25"/>
    <row r="22" spans="2:13" ht="15" customHeight="1" x14ac:dyDescent="0.25">
      <c r="B22" s="1"/>
      <c r="C22" s="1"/>
      <c r="D22" s="1"/>
      <c r="E22" s="3"/>
      <c r="F22" s="3"/>
      <c r="G22" s="5"/>
      <c r="H22" s="5"/>
      <c r="I22" s="3"/>
      <c r="J22" s="1"/>
      <c r="K22" s="1"/>
      <c r="L22" s="1"/>
      <c r="M22" s="1"/>
    </row>
    <row r="23" spans="2:13" ht="15" customHeight="1" x14ac:dyDescent="0.25"/>
  </sheetData>
  <sortState xmlns:xlrd2="http://schemas.microsoft.com/office/spreadsheetml/2017/richdata2" ref="B3:M17">
    <sortCondition ref="E3:E1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4442-68ED-4431-B3E1-DF626BB9DBA2}">
  <dimension ref="B2:N24"/>
  <sheetViews>
    <sheetView zoomScale="70" zoomScaleNormal="70" workbookViewId="0">
      <selection activeCell="B5" sqref="B5:N6"/>
    </sheetView>
  </sheetViews>
  <sheetFormatPr baseColWidth="10" defaultRowHeight="15" x14ac:dyDescent="0.25"/>
  <sheetData>
    <row r="2" spans="2:14" ht="15" customHeight="1" x14ac:dyDescent="0.25">
      <c r="B2" s="2" t="s">
        <v>0</v>
      </c>
      <c r="C2" s="2" t="s">
        <v>55</v>
      </c>
      <c r="D2" s="2" t="s">
        <v>2</v>
      </c>
      <c r="E2" s="4" t="s">
        <v>3</v>
      </c>
      <c r="F2" s="4" t="s">
        <v>4</v>
      </c>
      <c r="G2" s="2" t="s">
        <v>5</v>
      </c>
      <c r="H2" s="2" t="s">
        <v>6</v>
      </c>
      <c r="I2" s="4" t="s">
        <v>56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44</v>
      </c>
    </row>
    <row r="3" spans="2:14" ht="15" customHeight="1" x14ac:dyDescent="0.25">
      <c r="B3" s="1" t="s">
        <v>58</v>
      </c>
      <c r="C3" s="1" t="s">
        <v>39</v>
      </c>
      <c r="D3" s="1" t="s">
        <v>39</v>
      </c>
      <c r="E3" s="3" t="s">
        <v>40</v>
      </c>
      <c r="F3" s="3" t="s">
        <v>28</v>
      </c>
      <c r="G3" s="5">
        <v>0.50347222222222221</v>
      </c>
      <c r="H3" s="5">
        <v>0.61458333333333337</v>
      </c>
      <c r="I3" s="3" t="s">
        <v>23</v>
      </c>
      <c r="J3" s="1" t="s">
        <v>24</v>
      </c>
      <c r="K3" s="1" t="s">
        <v>25</v>
      </c>
      <c r="L3" s="1" t="s">
        <v>18</v>
      </c>
      <c r="M3" s="1" t="s">
        <v>19</v>
      </c>
    </row>
    <row r="4" spans="2:14" ht="15" customHeight="1" x14ac:dyDescent="0.25">
      <c r="B4" s="1" t="s">
        <v>58</v>
      </c>
      <c r="C4" s="1" t="s">
        <v>39</v>
      </c>
      <c r="D4" s="1" t="s">
        <v>39</v>
      </c>
      <c r="E4" s="3" t="s">
        <v>40</v>
      </c>
      <c r="F4" s="3" t="s">
        <v>34</v>
      </c>
      <c r="G4" s="5">
        <v>0.55208333333333337</v>
      </c>
      <c r="H4" s="5">
        <v>0.65277777777777779</v>
      </c>
      <c r="I4" s="3" t="s">
        <v>23</v>
      </c>
      <c r="J4" s="1" t="s">
        <v>24</v>
      </c>
      <c r="K4" s="1" t="s">
        <v>25</v>
      </c>
      <c r="L4" s="1" t="s">
        <v>18</v>
      </c>
      <c r="M4" s="1" t="s">
        <v>19</v>
      </c>
    </row>
    <row r="5" spans="2:14" ht="15" customHeight="1" x14ac:dyDescent="0.25">
      <c r="B5" s="1" t="s">
        <v>58</v>
      </c>
      <c r="C5" s="1" t="s">
        <v>43</v>
      </c>
      <c r="D5" s="1" t="s">
        <v>35</v>
      </c>
      <c r="E5" s="3" t="s">
        <v>36</v>
      </c>
      <c r="F5" s="3" t="s">
        <v>33</v>
      </c>
      <c r="G5" s="5">
        <v>0.55208333333333337</v>
      </c>
      <c r="H5" s="5">
        <v>0.68402777777777779</v>
      </c>
      <c r="I5" s="3" t="s">
        <v>23</v>
      </c>
      <c r="J5" s="1" t="s">
        <v>37</v>
      </c>
      <c r="K5" s="1" t="s">
        <v>38</v>
      </c>
      <c r="L5" s="1" t="s">
        <v>18</v>
      </c>
      <c r="M5" s="1" t="s">
        <v>19</v>
      </c>
      <c r="N5" s="2" t="s">
        <v>45</v>
      </c>
    </row>
    <row r="6" spans="2:14" ht="15" customHeight="1" x14ac:dyDescent="0.25">
      <c r="B6" s="1" t="s">
        <v>58</v>
      </c>
      <c r="C6" s="1" t="s">
        <v>43</v>
      </c>
      <c r="D6" s="1" t="s">
        <v>35</v>
      </c>
      <c r="E6" s="3" t="s">
        <v>36</v>
      </c>
      <c r="F6" s="3" t="s">
        <v>22</v>
      </c>
      <c r="G6" s="5">
        <v>0.62152777777777779</v>
      </c>
      <c r="H6" s="5">
        <v>0.75347222222222221</v>
      </c>
      <c r="I6" s="3" t="s">
        <v>23</v>
      </c>
      <c r="J6" s="1" t="s">
        <v>37</v>
      </c>
      <c r="K6" s="1" t="s">
        <v>38</v>
      </c>
      <c r="L6" s="1" t="s">
        <v>18</v>
      </c>
      <c r="M6" s="1" t="s">
        <v>19</v>
      </c>
      <c r="N6" s="2" t="s">
        <v>45</v>
      </c>
    </row>
    <row r="7" spans="2:14" ht="15" customHeight="1" x14ac:dyDescent="0.25">
      <c r="B7" s="1" t="s">
        <v>58</v>
      </c>
      <c r="C7" s="1" t="s">
        <v>26</v>
      </c>
      <c r="D7" s="1" t="s">
        <v>26</v>
      </c>
      <c r="E7" s="3" t="s">
        <v>27</v>
      </c>
      <c r="F7" s="3" t="s">
        <v>15</v>
      </c>
      <c r="G7" s="5">
        <v>0.62152777777777779</v>
      </c>
      <c r="H7" s="5">
        <v>0.75347222222222221</v>
      </c>
      <c r="I7" s="3" t="s">
        <v>23</v>
      </c>
      <c r="J7" s="1" t="s">
        <v>37</v>
      </c>
      <c r="K7" s="1" t="s">
        <v>38</v>
      </c>
      <c r="L7" s="1" t="s">
        <v>18</v>
      </c>
      <c r="M7" s="1" t="s">
        <v>19</v>
      </c>
    </row>
    <row r="8" spans="2:14" ht="15" customHeight="1" x14ac:dyDescent="0.25">
      <c r="B8" s="1" t="s">
        <v>58</v>
      </c>
      <c r="C8" s="1" t="s">
        <v>26</v>
      </c>
      <c r="D8" s="1" t="s">
        <v>26</v>
      </c>
      <c r="E8" s="3" t="s">
        <v>27</v>
      </c>
      <c r="F8" s="3" t="s">
        <v>28</v>
      </c>
      <c r="G8" s="5">
        <v>0.62152777777777779</v>
      </c>
      <c r="H8" s="5">
        <v>0.75347222222222221</v>
      </c>
      <c r="I8" s="3" t="s">
        <v>23</v>
      </c>
      <c r="J8" s="1" t="s">
        <v>37</v>
      </c>
      <c r="K8" s="1" t="s">
        <v>38</v>
      </c>
      <c r="L8" s="1" t="s">
        <v>18</v>
      </c>
      <c r="M8" s="1" t="s">
        <v>19</v>
      </c>
    </row>
    <row r="9" spans="2:14" ht="15" customHeight="1" x14ac:dyDescent="0.25">
      <c r="B9" s="1" t="s">
        <v>58</v>
      </c>
      <c r="C9" s="1" t="s">
        <v>29</v>
      </c>
      <c r="D9" s="1" t="s">
        <v>29</v>
      </c>
      <c r="E9" s="3" t="s">
        <v>30</v>
      </c>
      <c r="F9" s="3" t="s">
        <v>22</v>
      </c>
      <c r="G9" s="5">
        <v>0.55208333333333337</v>
      </c>
      <c r="H9" s="5">
        <v>0.61458333333333337</v>
      </c>
      <c r="I9" s="3" t="s">
        <v>16</v>
      </c>
      <c r="J9" s="1"/>
      <c r="K9" s="1" t="s">
        <v>17</v>
      </c>
      <c r="L9" s="1" t="s">
        <v>18</v>
      </c>
      <c r="M9" s="1" t="s">
        <v>19</v>
      </c>
    </row>
    <row r="10" spans="2:14" ht="15" customHeight="1" x14ac:dyDescent="0.25">
      <c r="B10" s="1" t="s">
        <v>58</v>
      </c>
      <c r="C10" s="1" t="s">
        <v>29</v>
      </c>
      <c r="D10" s="1" t="s">
        <v>29</v>
      </c>
      <c r="E10" s="3" t="s">
        <v>30</v>
      </c>
      <c r="F10" s="3" t="s">
        <v>33</v>
      </c>
      <c r="G10" s="5">
        <v>0.69097222222222221</v>
      </c>
      <c r="H10" s="5">
        <v>0.75347222222222221</v>
      </c>
      <c r="I10" s="3" t="s">
        <v>16</v>
      </c>
      <c r="J10" s="1"/>
      <c r="K10" s="1" t="s">
        <v>17</v>
      </c>
      <c r="L10" s="1" t="s">
        <v>18</v>
      </c>
      <c r="M10" s="1" t="s">
        <v>19</v>
      </c>
    </row>
    <row r="11" spans="2:14" ht="15" customHeight="1" x14ac:dyDescent="0.25">
      <c r="B11" s="1" t="s">
        <v>58</v>
      </c>
      <c r="C11" s="1" t="s">
        <v>48</v>
      </c>
      <c r="D11" s="1" t="s">
        <v>20</v>
      </c>
      <c r="E11" s="3" t="s">
        <v>21</v>
      </c>
      <c r="F11" s="3" t="s">
        <v>22</v>
      </c>
      <c r="G11" s="5">
        <v>0.62152777777777779</v>
      </c>
      <c r="H11" s="5">
        <v>0.75347222222222221</v>
      </c>
      <c r="I11" s="3" t="s">
        <v>23</v>
      </c>
      <c r="J11" s="1" t="s">
        <v>24</v>
      </c>
      <c r="K11" s="1" t="s">
        <v>25</v>
      </c>
      <c r="L11" s="1" t="s">
        <v>18</v>
      </c>
      <c r="M11" s="1" t="s">
        <v>19</v>
      </c>
    </row>
    <row r="12" spans="2:14" ht="15" customHeight="1" x14ac:dyDescent="0.25">
      <c r="B12" s="1" t="s">
        <v>58</v>
      </c>
      <c r="C12" s="1" t="s">
        <v>48</v>
      </c>
      <c r="D12" s="1" t="s">
        <v>20</v>
      </c>
      <c r="E12" s="3" t="s">
        <v>21</v>
      </c>
      <c r="F12" s="3" t="s">
        <v>28</v>
      </c>
      <c r="G12" s="5">
        <v>0.62152777777777779</v>
      </c>
      <c r="H12" s="5">
        <v>0.75347222222222221</v>
      </c>
      <c r="I12" s="3" t="s">
        <v>23</v>
      </c>
      <c r="J12" s="1" t="s">
        <v>24</v>
      </c>
      <c r="K12" s="1" t="s">
        <v>25</v>
      </c>
      <c r="L12" s="1" t="s">
        <v>18</v>
      </c>
      <c r="M12" s="1" t="s">
        <v>19</v>
      </c>
    </row>
    <row r="13" spans="2:14" ht="15" customHeight="1" x14ac:dyDescent="0.25">
      <c r="B13" s="1" t="s">
        <v>58</v>
      </c>
      <c r="C13" s="1" t="s">
        <v>13</v>
      </c>
      <c r="D13" s="1" t="s">
        <v>13</v>
      </c>
      <c r="E13" s="3" t="s">
        <v>14</v>
      </c>
      <c r="F13" s="3" t="s">
        <v>15</v>
      </c>
      <c r="G13" s="5">
        <v>0.50347222222222221</v>
      </c>
      <c r="H13" s="5">
        <v>0.61458333333333337</v>
      </c>
      <c r="I13" s="3" t="s">
        <v>16</v>
      </c>
      <c r="J13" s="1"/>
      <c r="K13" s="1" t="s">
        <v>17</v>
      </c>
      <c r="L13" s="1" t="s">
        <v>18</v>
      </c>
      <c r="M13" s="1" t="s">
        <v>19</v>
      </c>
    </row>
    <row r="14" spans="2:14" ht="15" customHeight="1" x14ac:dyDescent="0.25">
      <c r="B14" s="1" t="s">
        <v>58</v>
      </c>
      <c r="C14" s="1" t="s">
        <v>13</v>
      </c>
      <c r="D14" s="1" t="s">
        <v>13</v>
      </c>
      <c r="E14" s="3" t="s">
        <v>14</v>
      </c>
      <c r="F14" s="3" t="s">
        <v>34</v>
      </c>
      <c r="G14" s="5">
        <v>0.65277777777777779</v>
      </c>
      <c r="H14" s="5">
        <v>0.75347222222222221</v>
      </c>
      <c r="I14" s="3" t="s">
        <v>16</v>
      </c>
      <c r="J14" s="1"/>
      <c r="K14" s="1" t="s">
        <v>17</v>
      </c>
      <c r="L14" s="1" t="s">
        <v>18</v>
      </c>
      <c r="M14" s="1" t="s">
        <v>19</v>
      </c>
    </row>
    <row r="15" spans="2:14" ht="15" customHeight="1" x14ac:dyDescent="0.25">
      <c r="B15" s="1" t="s">
        <v>58</v>
      </c>
      <c r="C15" s="1" t="s">
        <v>41</v>
      </c>
      <c r="D15" s="1" t="s">
        <v>41</v>
      </c>
      <c r="E15" s="3" t="s">
        <v>42</v>
      </c>
      <c r="F15" s="3" t="s">
        <v>15</v>
      </c>
      <c r="G15" s="5">
        <v>0.62152777777777779</v>
      </c>
      <c r="H15" s="5">
        <v>0.72222222222222221</v>
      </c>
      <c r="I15" s="3" t="s">
        <v>23</v>
      </c>
      <c r="J15" s="1" t="s">
        <v>24</v>
      </c>
      <c r="K15" s="1" t="s">
        <v>25</v>
      </c>
      <c r="L15" s="1" t="s">
        <v>18</v>
      </c>
      <c r="M15" s="1" t="s">
        <v>19</v>
      </c>
    </row>
    <row r="16" spans="2:14" ht="15" customHeight="1" x14ac:dyDescent="0.25">
      <c r="B16" s="1" t="s">
        <v>58</v>
      </c>
      <c r="C16" s="1" t="s">
        <v>41</v>
      </c>
      <c r="D16" s="1" t="s">
        <v>41</v>
      </c>
      <c r="E16" s="3" t="s">
        <v>42</v>
      </c>
      <c r="F16" s="3" t="s">
        <v>33</v>
      </c>
      <c r="G16" s="5">
        <v>0.58333333333333337</v>
      </c>
      <c r="H16" s="5">
        <v>0.68402777777777779</v>
      </c>
      <c r="I16" s="3" t="s">
        <v>23</v>
      </c>
      <c r="J16" s="1" t="s">
        <v>24</v>
      </c>
      <c r="K16" s="1" t="s">
        <v>25</v>
      </c>
      <c r="L16" s="1" t="s">
        <v>18</v>
      </c>
      <c r="M16" s="1" t="s">
        <v>19</v>
      </c>
    </row>
    <row r="17" spans="2:14" ht="15" customHeight="1" x14ac:dyDescent="0.25">
      <c r="B17" s="1" t="s">
        <v>58</v>
      </c>
      <c r="C17" s="1" t="s">
        <v>31</v>
      </c>
      <c r="D17" s="1" t="s">
        <v>32</v>
      </c>
      <c r="E17" s="3" t="s">
        <v>32</v>
      </c>
      <c r="F17" s="3" t="s">
        <v>22</v>
      </c>
      <c r="G17" s="5">
        <v>0.47222222222222221</v>
      </c>
      <c r="H17" s="5">
        <v>0.53472222222222221</v>
      </c>
      <c r="I17" s="3" t="s">
        <v>16</v>
      </c>
      <c r="J17" s="1"/>
      <c r="K17" s="1" t="s">
        <v>17</v>
      </c>
      <c r="L17" s="1" t="s">
        <v>18</v>
      </c>
      <c r="M17" s="1" t="s">
        <v>19</v>
      </c>
    </row>
    <row r="18" spans="2:14" ht="15" customHeight="1" x14ac:dyDescent="0.25">
      <c r="B18" s="2"/>
      <c r="C18" s="2"/>
      <c r="D18" s="1"/>
      <c r="E18" s="3"/>
      <c r="F18" s="3"/>
      <c r="G18" s="5"/>
      <c r="H18" s="5"/>
      <c r="I18" s="3"/>
      <c r="J18" s="1"/>
      <c r="K18" s="1"/>
      <c r="L18" s="1"/>
      <c r="M18" s="1"/>
      <c r="N18" s="2"/>
    </row>
    <row r="19" spans="2:14" ht="15" customHeight="1" x14ac:dyDescent="0.25">
      <c r="B19" s="1"/>
      <c r="C19" s="1"/>
      <c r="D19" s="1"/>
      <c r="E19" s="3"/>
      <c r="F19" s="3"/>
      <c r="G19" s="5"/>
      <c r="H19" s="5"/>
      <c r="I19" s="3"/>
      <c r="J19" s="1"/>
      <c r="K19" s="1"/>
      <c r="L19" s="1"/>
      <c r="M19" s="1"/>
    </row>
    <row r="20" spans="2:14" ht="15" customHeight="1" x14ac:dyDescent="0.25"/>
    <row r="21" spans="2:14" ht="15" customHeight="1" x14ac:dyDescent="0.25">
      <c r="B21" s="2"/>
      <c r="C21" s="2"/>
      <c r="D21" s="1"/>
      <c r="E21" s="3"/>
      <c r="F21" s="3"/>
      <c r="G21" s="5"/>
      <c r="H21" s="5"/>
      <c r="I21" s="3"/>
      <c r="J21" s="1"/>
      <c r="K21" s="1"/>
      <c r="L21" s="1"/>
      <c r="M21" s="1"/>
    </row>
    <row r="22" spans="2:14" ht="15" customHeight="1" x14ac:dyDescent="0.25">
      <c r="B22" s="2"/>
      <c r="C22" s="2"/>
      <c r="D22" s="1"/>
      <c r="E22" s="3"/>
      <c r="F22" s="3"/>
      <c r="G22" s="5"/>
      <c r="H22" s="5"/>
      <c r="I22" s="3"/>
      <c r="J22" s="1"/>
      <c r="K22" s="1"/>
      <c r="L22" s="1"/>
      <c r="M22" s="1"/>
    </row>
    <row r="23" spans="2:14" ht="15" customHeight="1" x14ac:dyDescent="0.25"/>
    <row r="24" spans="2:14" ht="15" customHeight="1" x14ac:dyDescent="0.25">
      <c r="B24" s="2"/>
      <c r="C24" s="2"/>
      <c r="D24" s="1"/>
      <c r="E24" s="3"/>
      <c r="F24" s="3"/>
      <c r="G24" s="5"/>
      <c r="H24" s="5"/>
      <c r="I24" s="3"/>
      <c r="J24" s="1"/>
      <c r="K24" s="1"/>
      <c r="L24" s="1"/>
      <c r="M24" s="1"/>
    </row>
  </sheetData>
  <sortState xmlns:xlrd2="http://schemas.microsoft.com/office/spreadsheetml/2017/richdata2" ref="B3:N23">
    <sortCondition ref="E3:E2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36241-CADB-41DF-A344-AD4DE26FD406}">
  <dimension ref="B2:N9"/>
  <sheetViews>
    <sheetView zoomScale="70" zoomScaleNormal="70" workbookViewId="0">
      <selection activeCell="B2" sqref="B2:N4"/>
    </sheetView>
  </sheetViews>
  <sheetFormatPr baseColWidth="10" defaultRowHeight="15" x14ac:dyDescent="0.25"/>
  <sheetData>
    <row r="2" spans="2:14" ht="30" x14ac:dyDescent="0.25">
      <c r="B2" s="2" t="s">
        <v>0</v>
      </c>
      <c r="C2" s="2" t="s">
        <v>55</v>
      </c>
      <c r="D2" s="2" t="s">
        <v>2</v>
      </c>
      <c r="E2" s="4" t="s">
        <v>3</v>
      </c>
      <c r="F2" s="4" t="s">
        <v>4</v>
      </c>
      <c r="G2" s="2" t="s">
        <v>5</v>
      </c>
      <c r="H2" s="2" t="s">
        <v>6</v>
      </c>
      <c r="I2" s="4" t="s">
        <v>56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44</v>
      </c>
    </row>
    <row r="3" spans="2:14" ht="15" customHeight="1" x14ac:dyDescent="0.25">
      <c r="B3" s="1" t="s">
        <v>59</v>
      </c>
      <c r="C3" s="1" t="s">
        <v>43</v>
      </c>
      <c r="D3" s="1" t="s">
        <v>35</v>
      </c>
      <c r="E3" s="3" t="s">
        <v>36</v>
      </c>
      <c r="F3" s="3" t="s">
        <v>15</v>
      </c>
      <c r="G3" s="5">
        <v>0.82986111111111116</v>
      </c>
      <c r="H3" s="5">
        <v>0.96180555555555558</v>
      </c>
      <c r="I3" s="3" t="s">
        <v>23</v>
      </c>
      <c r="J3" s="1" t="s">
        <v>37</v>
      </c>
      <c r="K3" s="1" t="s">
        <v>38</v>
      </c>
      <c r="L3" s="1" t="s">
        <v>18</v>
      </c>
      <c r="M3" s="1" t="s">
        <v>19</v>
      </c>
      <c r="N3" s="2" t="s">
        <v>45</v>
      </c>
    </row>
    <row r="4" spans="2:14" ht="15" customHeight="1" x14ac:dyDescent="0.25">
      <c r="B4" s="1" t="s">
        <v>59</v>
      </c>
      <c r="C4" s="1" t="s">
        <v>43</v>
      </c>
      <c r="D4" s="1" t="s">
        <v>35</v>
      </c>
      <c r="E4" s="3" t="s">
        <v>36</v>
      </c>
      <c r="F4" s="3" t="s">
        <v>34</v>
      </c>
      <c r="G4" s="5">
        <v>0.82986111111111116</v>
      </c>
      <c r="H4" s="5">
        <v>0.96180555555555558</v>
      </c>
      <c r="I4" s="3" t="s">
        <v>23</v>
      </c>
      <c r="J4" s="1" t="s">
        <v>37</v>
      </c>
      <c r="K4" s="1" t="s">
        <v>38</v>
      </c>
      <c r="L4" s="1" t="s">
        <v>18</v>
      </c>
      <c r="M4" s="1" t="s">
        <v>19</v>
      </c>
      <c r="N4" s="2" t="s">
        <v>45</v>
      </c>
    </row>
    <row r="7" spans="2:14" x14ac:dyDescent="0.25">
      <c r="B7" s="2"/>
      <c r="C7" s="2"/>
      <c r="D7" s="2"/>
      <c r="E7" s="4"/>
      <c r="F7" s="4"/>
      <c r="G7" s="2"/>
      <c r="H7" s="2"/>
      <c r="I7" s="4"/>
      <c r="J7" s="2"/>
      <c r="K7" s="2"/>
      <c r="L7" s="2"/>
      <c r="M7" s="2"/>
    </row>
    <row r="8" spans="2:14" x14ac:dyDescent="0.25">
      <c r="B8" s="2"/>
      <c r="C8" s="2"/>
      <c r="D8" s="1"/>
      <c r="E8" s="3"/>
      <c r="F8" s="3"/>
      <c r="G8" s="5"/>
      <c r="H8" s="5"/>
      <c r="I8" s="3"/>
      <c r="J8" s="1"/>
      <c r="K8" s="1"/>
      <c r="L8" s="1"/>
      <c r="M8" s="1"/>
    </row>
    <row r="9" spans="2:14" x14ac:dyDescent="0.25">
      <c r="B9" s="2"/>
      <c r="C9" s="2"/>
      <c r="D9" s="1"/>
      <c r="E9" s="3"/>
      <c r="F9" s="3"/>
      <c r="G9" s="5"/>
      <c r="H9" s="5"/>
      <c r="I9" s="3"/>
      <c r="J9" s="1"/>
      <c r="K9" s="1"/>
      <c r="L9" s="1"/>
      <c r="M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763D-3E16-4425-A828-AEB9D1484654}">
  <dimension ref="A2:AS170"/>
  <sheetViews>
    <sheetView tabSelected="1" topLeftCell="A63" zoomScale="55" zoomScaleNormal="55" workbookViewId="0">
      <selection activeCell="AQ89" sqref="AQ89"/>
    </sheetView>
  </sheetViews>
  <sheetFormatPr baseColWidth="10" defaultRowHeight="15" x14ac:dyDescent="0.25"/>
  <sheetData>
    <row r="2" spans="1:36" ht="15" customHeight="1" thickBot="1" x14ac:dyDescent="0.3">
      <c r="W2" s="6" t="s">
        <v>61</v>
      </c>
      <c r="X2" s="6" t="s">
        <v>62</v>
      </c>
      <c r="Y2" s="2" t="s">
        <v>63</v>
      </c>
      <c r="Z2" s="2" t="s">
        <v>64</v>
      </c>
      <c r="AB2" s="2" t="s">
        <v>65</v>
      </c>
      <c r="AC2" s="2" t="s">
        <v>66</v>
      </c>
      <c r="AD2" s="2" t="s">
        <v>67</v>
      </c>
      <c r="AE2" s="2" t="s">
        <v>68</v>
      </c>
      <c r="AF2" s="2" t="s">
        <v>69</v>
      </c>
      <c r="AH2" s="2" t="s">
        <v>70</v>
      </c>
      <c r="AI2" s="2" t="s">
        <v>71</v>
      </c>
      <c r="AJ2" s="2" t="s">
        <v>72</v>
      </c>
    </row>
    <row r="3" spans="1:36" ht="15" customHeight="1" thickBot="1" x14ac:dyDescent="0.3">
      <c r="A3" s="15"/>
      <c r="B3" s="18" t="s">
        <v>0</v>
      </c>
      <c r="C3" s="11" t="s">
        <v>169</v>
      </c>
      <c r="D3" s="11" t="s">
        <v>65</v>
      </c>
      <c r="E3" s="11" t="s">
        <v>170</v>
      </c>
      <c r="F3" s="18" t="s">
        <v>171</v>
      </c>
      <c r="G3" s="12" t="s">
        <v>2</v>
      </c>
      <c r="H3" s="12" t="s">
        <v>3</v>
      </c>
      <c r="I3" s="12" t="s">
        <v>4</v>
      </c>
      <c r="J3" s="11" t="s">
        <v>61</v>
      </c>
      <c r="K3" s="11" t="s">
        <v>60</v>
      </c>
      <c r="L3" s="11" t="s">
        <v>5</v>
      </c>
      <c r="M3" s="11" t="s">
        <v>6</v>
      </c>
      <c r="N3" s="12" t="s">
        <v>7</v>
      </c>
      <c r="O3" s="12" t="s">
        <v>9</v>
      </c>
      <c r="P3" s="12" t="s">
        <v>10</v>
      </c>
      <c r="Q3" s="12" t="s">
        <v>11</v>
      </c>
      <c r="R3" s="12" t="s">
        <v>44</v>
      </c>
      <c r="S3" s="12" t="s">
        <v>46</v>
      </c>
      <c r="W3">
        <v>1</v>
      </c>
      <c r="X3" s="7">
        <v>1</v>
      </c>
      <c r="Y3" s="8">
        <v>0.33333333333333331</v>
      </c>
      <c r="Z3" s="8">
        <v>0.43402777777777779</v>
      </c>
      <c r="AB3">
        <v>1</v>
      </c>
      <c r="AC3" t="s">
        <v>73</v>
      </c>
      <c r="AD3" t="s">
        <v>74</v>
      </c>
      <c r="AE3">
        <v>1</v>
      </c>
      <c r="AF3" s="9" t="s">
        <v>75</v>
      </c>
      <c r="AH3">
        <v>1</v>
      </c>
      <c r="AI3" t="str" cm="1">
        <f t="array" ref="AI3:AI19">"1K"&amp;_xlfn.SEQUENCE(17, 1, 1, 1)</f>
        <v>1K1</v>
      </c>
      <c r="AJ3" s="10">
        <v>1</v>
      </c>
    </row>
    <row r="4" spans="1:36" ht="15" customHeight="1" thickBot="1" x14ac:dyDescent="0.3">
      <c r="B4" s="20" t="s">
        <v>12</v>
      </c>
      <c r="C4" s="22">
        <f>IFERROR(INDEX($AH$3:$AH$49,MATCH(B4,$AI$3:$AI$49,0)),"")</f>
        <v>29</v>
      </c>
      <c r="D4" s="23">
        <f>IFERROR(INDEX($AB$3:$AB$61,MATCH(F4,$AC$3:$AC$61,0)),"")</f>
        <v>22</v>
      </c>
      <c r="E4" s="24">
        <f>IF(O4="ANUAL", 0,IF(O4="CUAT1", 1,IF(O4="CUAT2", 2,"")))</f>
        <v>2</v>
      </c>
      <c r="F4" s="21" t="s">
        <v>39</v>
      </c>
      <c r="G4" s="16" t="s">
        <v>39</v>
      </c>
      <c r="H4" s="16" t="s">
        <v>40</v>
      </c>
      <c r="I4" s="17" t="s">
        <v>28</v>
      </c>
      <c r="J4" s="22" cm="1">
        <f t="array" ref="J4">INDEX(
  $W$3:$W$170,
  MATCH(
    1,
    ($X$3:$X$170 = K4)
    * ($Y$3:$Y$170 = L4)
    * ($Z$3:$Z$170 = M4),
    0
  )
)</f>
        <v>76</v>
      </c>
      <c r="K4" s="23">
        <f>MATCH(I4,{"Lunes";"Martes";"Miércoles";"Jueves";"Viernes";"Sábado"},0)</f>
        <v>3</v>
      </c>
      <c r="L4" s="31">
        <v>0.47222222222222221</v>
      </c>
      <c r="M4" s="32">
        <v>0.58333333333333337</v>
      </c>
      <c r="N4" s="21" t="s">
        <v>23</v>
      </c>
      <c r="O4" s="16" t="s">
        <v>38</v>
      </c>
      <c r="P4" s="16" t="s">
        <v>18</v>
      </c>
      <c r="Q4" s="16" t="s">
        <v>19</v>
      </c>
      <c r="R4" s="30"/>
      <c r="S4" s="30"/>
      <c r="W4">
        <v>2</v>
      </c>
      <c r="X4" s="7">
        <v>1</v>
      </c>
      <c r="Y4" s="8">
        <v>0.33333333333333331</v>
      </c>
      <c r="Z4" s="8">
        <v>0.46527777777777779</v>
      </c>
      <c r="AB4">
        <v>2</v>
      </c>
      <c r="AC4" t="s">
        <v>76</v>
      </c>
      <c r="AD4" t="s">
        <v>77</v>
      </c>
      <c r="AE4">
        <v>1</v>
      </c>
      <c r="AF4" s="9" t="s">
        <v>75</v>
      </c>
      <c r="AH4">
        <v>2</v>
      </c>
      <c r="AI4" s="10" t="str">
        <v>1K2</v>
      </c>
      <c r="AJ4" s="10">
        <v>1</v>
      </c>
    </row>
    <row r="5" spans="1:36" ht="15" customHeight="1" thickBot="1" x14ac:dyDescent="0.3">
      <c r="B5" s="17" t="s">
        <v>12</v>
      </c>
      <c r="C5" s="25">
        <f t="shared" ref="C5:C68" si="0">IFERROR(INDEX($AH$3:$AH$49,MATCH(B5,$AI$3:$AI$49,0)),"")</f>
        <v>29</v>
      </c>
      <c r="D5" s="19">
        <f t="shared" ref="D5:D68" si="1">IFERROR(INDEX($AB$3:$AB$61,MATCH(F5,$AC$3:$AC$61,0)),"")</f>
        <v>22</v>
      </c>
      <c r="E5" s="26">
        <f t="shared" ref="E5:E68" si="2">IF(O5="ANUAL", 0,IF(O5="CUAT1", 1,IF(O5="CUAT2", 2,"")))</f>
        <v>2</v>
      </c>
      <c r="F5" s="21" t="s">
        <v>39</v>
      </c>
      <c r="G5" s="16" t="s">
        <v>39</v>
      </c>
      <c r="H5" s="16" t="s">
        <v>40</v>
      </c>
      <c r="I5" s="17" t="s">
        <v>34</v>
      </c>
      <c r="J5" s="25" cm="1">
        <f t="array" ref="J5">INDEX(
  $W$3:$W$170,
  MATCH(
    1,
    ($X$3:$X$170 = K5)
    * ($Y$3:$Y$170 = L5)
    * ($Z$3:$Z$170 = M5),
    0
  )
)</f>
        <v>106</v>
      </c>
      <c r="K5" s="19">
        <f>MATCH(I5,{"Lunes";"Martes";"Miércoles";"Jueves";"Viernes";"Sábado"},0)</f>
        <v>4</v>
      </c>
      <c r="L5" s="16">
        <v>0.43402777777777779</v>
      </c>
      <c r="M5" s="33">
        <v>0.53472222222222221</v>
      </c>
      <c r="N5" s="21" t="s">
        <v>23</v>
      </c>
      <c r="O5" s="16" t="s">
        <v>38</v>
      </c>
      <c r="P5" s="16" t="s">
        <v>18</v>
      </c>
      <c r="Q5" s="16" t="s">
        <v>19</v>
      </c>
      <c r="R5" s="30"/>
      <c r="S5" s="30"/>
      <c r="W5">
        <v>3</v>
      </c>
      <c r="X5" s="7">
        <v>1</v>
      </c>
      <c r="Y5" s="8">
        <v>0.33333333333333331</v>
      </c>
      <c r="Z5" s="8">
        <v>0.39583333333333331</v>
      </c>
      <c r="AB5">
        <v>3</v>
      </c>
      <c r="AC5" t="s">
        <v>78</v>
      </c>
      <c r="AD5" t="s">
        <v>79</v>
      </c>
      <c r="AE5">
        <v>1</v>
      </c>
      <c r="AF5" s="9" t="s">
        <v>75</v>
      </c>
      <c r="AH5">
        <v>3</v>
      </c>
      <c r="AI5" s="10" t="str">
        <v>1K3</v>
      </c>
      <c r="AJ5" s="10">
        <v>1</v>
      </c>
    </row>
    <row r="6" spans="1:36" ht="15" customHeight="1" thickBot="1" x14ac:dyDescent="0.3">
      <c r="B6" s="17" t="s">
        <v>12</v>
      </c>
      <c r="C6" s="25">
        <f t="shared" si="0"/>
        <v>29</v>
      </c>
      <c r="D6" s="19">
        <f t="shared" si="1"/>
        <v>24</v>
      </c>
      <c r="E6" s="26">
        <f t="shared" si="2"/>
        <v>2</v>
      </c>
      <c r="F6" s="21" t="s">
        <v>43</v>
      </c>
      <c r="G6" s="16" t="s">
        <v>35</v>
      </c>
      <c r="H6" s="16" t="s">
        <v>36</v>
      </c>
      <c r="I6" s="17" t="s">
        <v>22</v>
      </c>
      <c r="J6" s="25" cm="1">
        <f t="array" ref="J6">INDEX(
  $W$3:$W$170,
  MATCH(
    1,
    ($X$3:$X$170 = K6)
    * ($Y$3:$Y$170 = L6)
    * ($Z$3:$Z$170 = M6),
    0
  )
)</f>
        <v>33</v>
      </c>
      <c r="K6" s="19">
        <f>MATCH(I6,{"Lunes";"Martes";"Miércoles";"Jueves";"Viernes";"Sábado"},0)</f>
        <v>2</v>
      </c>
      <c r="L6" s="16">
        <v>0.33333333333333331</v>
      </c>
      <c r="M6" s="33">
        <v>0.46527777777777779</v>
      </c>
      <c r="N6" s="21" t="s">
        <v>23</v>
      </c>
      <c r="O6" s="16" t="s">
        <v>38</v>
      </c>
      <c r="P6" s="16" t="s">
        <v>18</v>
      </c>
      <c r="Q6" s="16" t="s">
        <v>19</v>
      </c>
      <c r="R6" s="30" t="s">
        <v>45</v>
      </c>
      <c r="S6" s="30"/>
      <c r="W6">
        <v>4</v>
      </c>
      <c r="X6" s="7">
        <v>1</v>
      </c>
      <c r="Y6" s="8">
        <v>0.40277777777777779</v>
      </c>
      <c r="Z6" s="8">
        <v>0.46527777777777779</v>
      </c>
      <c r="AB6">
        <v>4</v>
      </c>
      <c r="AC6" t="s">
        <v>80</v>
      </c>
      <c r="AD6" t="s">
        <v>81</v>
      </c>
      <c r="AE6">
        <v>1</v>
      </c>
      <c r="AF6" s="9" t="s">
        <v>75</v>
      </c>
      <c r="AH6">
        <v>4</v>
      </c>
      <c r="AI6" s="10" t="str">
        <v>1K4</v>
      </c>
      <c r="AJ6" s="10">
        <v>1</v>
      </c>
    </row>
    <row r="7" spans="1:36" ht="15" customHeight="1" thickBot="1" x14ac:dyDescent="0.3">
      <c r="B7" s="17" t="s">
        <v>12</v>
      </c>
      <c r="C7" s="25">
        <f t="shared" si="0"/>
        <v>29</v>
      </c>
      <c r="D7" s="19">
        <f t="shared" si="1"/>
        <v>24</v>
      </c>
      <c r="E7" s="26">
        <f t="shared" si="2"/>
        <v>2</v>
      </c>
      <c r="F7" s="21" t="s">
        <v>43</v>
      </c>
      <c r="G7" s="16" t="s">
        <v>35</v>
      </c>
      <c r="H7" s="16" t="s">
        <v>36</v>
      </c>
      <c r="I7" s="17" t="s">
        <v>28</v>
      </c>
      <c r="J7" s="25" cm="1">
        <f t="array" ref="J7">INDEX(
  $W$3:$W$170,
  MATCH(
    1,
    ($X$3:$X$170 = K7)
    * ($Y$3:$Y$170 = L7)
    * ($Z$3:$Z$170 = M7),
    0
  )
)</f>
        <v>67</v>
      </c>
      <c r="K7" s="19">
        <f>MATCH(I7,{"Lunes";"Martes";"Miércoles";"Jueves";"Viernes";"Sábado"},0)</f>
        <v>3</v>
      </c>
      <c r="L7" s="16">
        <v>0.33333333333333331</v>
      </c>
      <c r="M7" s="33">
        <v>0.46527777777777779</v>
      </c>
      <c r="N7" s="21" t="s">
        <v>23</v>
      </c>
      <c r="O7" s="16" t="s">
        <v>38</v>
      </c>
      <c r="P7" s="16" t="s">
        <v>18</v>
      </c>
      <c r="Q7" s="16" t="s">
        <v>19</v>
      </c>
      <c r="R7" s="30" t="s">
        <v>45</v>
      </c>
      <c r="S7" s="30"/>
      <c r="W7">
        <v>5</v>
      </c>
      <c r="X7" s="7">
        <v>1</v>
      </c>
      <c r="Y7" s="8">
        <v>0.43402777777777779</v>
      </c>
      <c r="Z7" s="8">
        <v>0.50347222222222221</v>
      </c>
      <c r="AB7">
        <v>5</v>
      </c>
      <c r="AC7" t="s">
        <v>82</v>
      </c>
      <c r="AD7" t="s">
        <v>83</v>
      </c>
      <c r="AE7">
        <v>1</v>
      </c>
      <c r="AF7" s="9" t="s">
        <v>75</v>
      </c>
      <c r="AH7">
        <v>5</v>
      </c>
      <c r="AI7" t="str">
        <v>1K5</v>
      </c>
      <c r="AJ7" s="10">
        <v>1</v>
      </c>
    </row>
    <row r="8" spans="1:36" ht="15" customHeight="1" thickBot="1" x14ac:dyDescent="0.3">
      <c r="B8" s="17" t="s">
        <v>12</v>
      </c>
      <c r="C8" s="25">
        <f t="shared" si="0"/>
        <v>29</v>
      </c>
      <c r="D8" s="19">
        <f t="shared" si="1"/>
        <v>19</v>
      </c>
      <c r="E8" s="26">
        <f t="shared" si="2"/>
        <v>1</v>
      </c>
      <c r="F8" s="21" t="s">
        <v>26</v>
      </c>
      <c r="G8" s="16" t="s">
        <v>26</v>
      </c>
      <c r="H8" s="16" t="s">
        <v>27</v>
      </c>
      <c r="I8" s="17" t="s">
        <v>28</v>
      </c>
      <c r="J8" s="25" cm="1">
        <f t="array" ref="J8">INDEX(
  $W$3:$W$170,
  MATCH(
    1,
    ($X$3:$X$170 = K8)
    * ($Y$3:$Y$170 = L8)
    * ($Z$3:$Z$170 = M8),
    0
  )
)</f>
        <v>67</v>
      </c>
      <c r="K8" s="19">
        <f>MATCH(I8,{"Lunes";"Martes";"Miércoles";"Jueves";"Viernes";"Sábado"},0)</f>
        <v>3</v>
      </c>
      <c r="L8" s="16">
        <v>0.33333333333333331</v>
      </c>
      <c r="M8" s="33">
        <v>0.46527777777777779</v>
      </c>
      <c r="N8" s="21" t="s">
        <v>23</v>
      </c>
      <c r="O8" s="16" t="s">
        <v>25</v>
      </c>
      <c r="P8" s="16" t="s">
        <v>18</v>
      </c>
      <c r="Q8" s="16" t="s">
        <v>19</v>
      </c>
      <c r="R8" s="30"/>
      <c r="S8" s="30"/>
      <c r="W8">
        <v>6</v>
      </c>
      <c r="X8" s="7">
        <v>1</v>
      </c>
      <c r="Y8" s="8">
        <v>0.43402777777777779</v>
      </c>
      <c r="Z8" s="8">
        <v>0.53472222222222221</v>
      </c>
      <c r="AB8">
        <v>6</v>
      </c>
      <c r="AC8" t="s">
        <v>84</v>
      </c>
      <c r="AD8" t="s">
        <v>85</v>
      </c>
      <c r="AE8">
        <v>1</v>
      </c>
      <c r="AF8" s="9" t="s">
        <v>75</v>
      </c>
      <c r="AH8">
        <v>6</v>
      </c>
      <c r="AI8" t="str">
        <v>1K6</v>
      </c>
      <c r="AJ8" s="10">
        <v>1</v>
      </c>
    </row>
    <row r="9" spans="1:36" ht="15" customHeight="1" thickBot="1" x14ac:dyDescent="0.3">
      <c r="B9" s="17" t="s">
        <v>12</v>
      </c>
      <c r="C9" s="25">
        <f t="shared" si="0"/>
        <v>29</v>
      </c>
      <c r="D9" s="19">
        <f t="shared" si="1"/>
        <v>19</v>
      </c>
      <c r="E9" s="26">
        <f t="shared" si="2"/>
        <v>1</v>
      </c>
      <c r="F9" s="21" t="s">
        <v>26</v>
      </c>
      <c r="G9" s="16" t="s">
        <v>26</v>
      </c>
      <c r="H9" s="16" t="s">
        <v>27</v>
      </c>
      <c r="I9" s="17" t="s">
        <v>33</v>
      </c>
      <c r="J9" s="25" cm="1">
        <f t="array" ref="J9">INDEX(
  $W$3:$W$170,
  MATCH(
    1,
    ($X$3:$X$170 = K9)
    * ($Y$3:$Y$170 = L9)
    * ($Z$3:$Z$170 = M9),
    0
  )
)</f>
        <v>137</v>
      </c>
      <c r="K9" s="19">
        <f>MATCH(I9,{"Lunes";"Martes";"Miércoles";"Jueves";"Viernes";"Sábado"},0)</f>
        <v>5</v>
      </c>
      <c r="L9" s="16">
        <v>0.40277777777777779</v>
      </c>
      <c r="M9" s="33">
        <v>0.53472222222222221</v>
      </c>
      <c r="N9" s="21" t="s">
        <v>23</v>
      </c>
      <c r="O9" s="16" t="s">
        <v>25</v>
      </c>
      <c r="P9" s="16" t="s">
        <v>18</v>
      </c>
      <c r="Q9" s="16" t="s">
        <v>19</v>
      </c>
      <c r="R9" s="30"/>
      <c r="S9" s="30"/>
      <c r="W9">
        <v>7</v>
      </c>
      <c r="X9" s="7">
        <v>1</v>
      </c>
      <c r="Y9" s="8">
        <v>0.43402777777777779</v>
      </c>
      <c r="Z9" s="8">
        <v>0.58333333333333337</v>
      </c>
      <c r="AB9">
        <v>7</v>
      </c>
      <c r="AC9" t="s">
        <v>86</v>
      </c>
      <c r="AD9" t="s">
        <v>87</v>
      </c>
      <c r="AE9">
        <v>1</v>
      </c>
      <c r="AF9" s="9" t="s">
        <v>75</v>
      </c>
      <c r="AH9">
        <v>7</v>
      </c>
      <c r="AI9" t="str">
        <v>1K7</v>
      </c>
      <c r="AJ9" s="10">
        <v>1</v>
      </c>
    </row>
    <row r="10" spans="1:36" ht="15" customHeight="1" thickBot="1" x14ac:dyDescent="0.3">
      <c r="B10" s="17" t="s">
        <v>12</v>
      </c>
      <c r="C10" s="25">
        <f t="shared" si="0"/>
        <v>29</v>
      </c>
      <c r="D10" s="19">
        <f t="shared" si="1"/>
        <v>18</v>
      </c>
      <c r="E10" s="26">
        <f t="shared" si="2"/>
        <v>0</v>
      </c>
      <c r="F10" s="21" t="s">
        <v>29</v>
      </c>
      <c r="G10" s="16" t="s">
        <v>29</v>
      </c>
      <c r="H10" s="16" t="s">
        <v>30</v>
      </c>
      <c r="I10" s="17" t="s">
        <v>15</v>
      </c>
      <c r="J10" s="25" cm="1">
        <f t="array" ref="J10">INDEX(
  $W$3:$W$170,
  MATCH(
    1,
    ($X$3:$X$170 = K10)
    * ($Y$3:$Y$170 = L10)
    * ($Z$3:$Z$170 = M10),
    0
  )
)</f>
        <v>7</v>
      </c>
      <c r="K10" s="19">
        <f>MATCH(I10,{"Lunes";"Martes";"Miércoles";"Jueves";"Viernes";"Sábado"},0)</f>
        <v>1</v>
      </c>
      <c r="L10" s="16">
        <v>0.43402777777777779</v>
      </c>
      <c r="M10" s="33">
        <v>0.58333333333333337</v>
      </c>
      <c r="N10" s="21" t="s">
        <v>16</v>
      </c>
      <c r="O10" s="16" t="s">
        <v>17</v>
      </c>
      <c r="P10" s="16" t="s">
        <v>18</v>
      </c>
      <c r="Q10" s="16" t="s">
        <v>19</v>
      </c>
      <c r="R10" s="30"/>
      <c r="S10" s="30"/>
      <c r="W10">
        <v>8</v>
      </c>
      <c r="X10" s="7">
        <v>1</v>
      </c>
      <c r="Y10" s="8">
        <v>0.47222222222222221</v>
      </c>
      <c r="Z10" s="8">
        <v>0.53472222222222221</v>
      </c>
      <c r="AB10">
        <v>8</v>
      </c>
      <c r="AC10" t="s">
        <v>88</v>
      </c>
      <c r="AD10" t="s">
        <v>89</v>
      </c>
      <c r="AE10">
        <v>1</v>
      </c>
      <c r="AF10" s="9" t="s">
        <v>75</v>
      </c>
      <c r="AH10">
        <v>8</v>
      </c>
      <c r="AI10" t="str">
        <v>1K8</v>
      </c>
      <c r="AJ10" s="10">
        <v>1</v>
      </c>
    </row>
    <row r="11" spans="1:36" ht="15" customHeight="1" thickBot="1" x14ac:dyDescent="0.3">
      <c r="B11" s="17" t="s">
        <v>12</v>
      </c>
      <c r="C11" s="25">
        <f t="shared" si="0"/>
        <v>29</v>
      </c>
      <c r="D11" s="19">
        <f t="shared" si="1"/>
        <v>21</v>
      </c>
      <c r="E11" s="26">
        <f t="shared" si="2"/>
        <v>2</v>
      </c>
      <c r="F11" s="21" t="s">
        <v>48</v>
      </c>
      <c r="G11" s="16" t="s">
        <v>20</v>
      </c>
      <c r="H11" s="16" t="s">
        <v>21</v>
      </c>
      <c r="I11" s="17" t="s">
        <v>22</v>
      </c>
      <c r="J11" s="25" cm="1">
        <f t="array" ref="J11">INDEX(
  $W$3:$W$170,
  MATCH(
    1,
    ($X$3:$X$170 = K11)
    * ($Y$3:$Y$170 = L11)
    * ($Z$3:$Z$170 = M11),
    0
  )
)</f>
        <v>33</v>
      </c>
      <c r="K11" s="19">
        <f>MATCH(I11,{"Lunes";"Martes";"Miércoles";"Jueves";"Viernes";"Sábado"},0)</f>
        <v>2</v>
      </c>
      <c r="L11" s="16">
        <v>0.33333333333333331</v>
      </c>
      <c r="M11" s="33">
        <v>0.46527777777777779</v>
      </c>
      <c r="N11" s="21" t="s">
        <v>23</v>
      </c>
      <c r="O11" s="16" t="s">
        <v>38</v>
      </c>
      <c r="P11" s="16" t="s">
        <v>18</v>
      </c>
      <c r="Q11" s="16" t="s">
        <v>19</v>
      </c>
      <c r="R11" s="30"/>
      <c r="S11" s="30" t="s">
        <v>47</v>
      </c>
      <c r="W11">
        <v>9</v>
      </c>
      <c r="X11" s="7">
        <v>1</v>
      </c>
      <c r="Y11" s="8">
        <v>0.47222222222222221</v>
      </c>
      <c r="Z11" s="8">
        <v>0.58333333333333337</v>
      </c>
      <c r="AB11">
        <v>9</v>
      </c>
      <c r="AC11" t="s">
        <v>90</v>
      </c>
      <c r="AD11" t="s">
        <v>91</v>
      </c>
      <c r="AE11">
        <v>1</v>
      </c>
      <c r="AF11" s="9" t="s">
        <v>75</v>
      </c>
      <c r="AH11">
        <v>9</v>
      </c>
      <c r="AI11" t="str">
        <v>1K9</v>
      </c>
      <c r="AJ11" s="10">
        <v>1</v>
      </c>
    </row>
    <row r="12" spans="1:36" ht="15" customHeight="1" thickBot="1" x14ac:dyDescent="0.3">
      <c r="B12" s="17" t="s">
        <v>12</v>
      </c>
      <c r="C12" s="25">
        <f t="shared" si="0"/>
        <v>29</v>
      </c>
      <c r="D12" s="19">
        <f t="shared" si="1"/>
        <v>21</v>
      </c>
      <c r="E12" s="26">
        <f t="shared" si="2"/>
        <v>2</v>
      </c>
      <c r="F12" s="21" t="s">
        <v>48</v>
      </c>
      <c r="G12" s="16" t="s">
        <v>20</v>
      </c>
      <c r="H12" s="16" t="s">
        <v>21</v>
      </c>
      <c r="I12" s="17" t="s">
        <v>28</v>
      </c>
      <c r="J12" s="25" cm="1">
        <f t="array" ref="J12">INDEX(
  $W$3:$W$170,
  MATCH(
    1,
    ($X$3:$X$170 = K12)
    * ($Y$3:$Y$170 = L12)
    * ($Z$3:$Z$170 = M12),
    0
  )
)</f>
        <v>67</v>
      </c>
      <c r="K12" s="19">
        <f>MATCH(I12,{"Lunes";"Martes";"Miércoles";"Jueves";"Viernes";"Sábado"},0)</f>
        <v>3</v>
      </c>
      <c r="L12" s="16">
        <v>0.33333333333333331</v>
      </c>
      <c r="M12" s="33">
        <v>0.46527777777777779</v>
      </c>
      <c r="N12" s="21" t="s">
        <v>23</v>
      </c>
      <c r="O12" s="16" t="s">
        <v>38</v>
      </c>
      <c r="P12" s="16" t="s">
        <v>18</v>
      </c>
      <c r="Q12" s="16" t="s">
        <v>19</v>
      </c>
      <c r="R12" s="30"/>
      <c r="S12" s="30" t="s">
        <v>47</v>
      </c>
      <c r="W12">
        <v>10</v>
      </c>
      <c r="X12" s="7">
        <v>1</v>
      </c>
      <c r="Y12" s="8">
        <v>0.50347222222222221</v>
      </c>
      <c r="Z12" s="8">
        <v>0.58333333333333337</v>
      </c>
      <c r="AH12">
        <v>10</v>
      </c>
      <c r="AI12" t="str">
        <v>1K10</v>
      </c>
      <c r="AJ12" s="10">
        <v>1</v>
      </c>
    </row>
    <row r="13" spans="1:36" ht="15" customHeight="1" thickBot="1" x14ac:dyDescent="0.3">
      <c r="B13" s="17" t="s">
        <v>12</v>
      </c>
      <c r="C13" s="25">
        <f t="shared" si="0"/>
        <v>29</v>
      </c>
      <c r="D13" s="19">
        <f t="shared" si="1"/>
        <v>21</v>
      </c>
      <c r="E13" s="26">
        <f t="shared" si="2"/>
        <v>1</v>
      </c>
      <c r="F13" s="21" t="s">
        <v>48</v>
      </c>
      <c r="G13" s="16" t="s">
        <v>20</v>
      </c>
      <c r="H13" s="16" t="s">
        <v>21</v>
      </c>
      <c r="I13" s="17" t="s">
        <v>22</v>
      </c>
      <c r="J13" s="25" cm="1">
        <f t="array" ref="J13">INDEX(
  $W$3:$W$170,
  MATCH(
    1,
    ($X$3:$X$170 = K13)
    * ($Y$3:$Y$170 = L13)
    * ($Z$3:$Z$170 = M13),
    0
  )
)</f>
        <v>33</v>
      </c>
      <c r="K13" s="19">
        <f>MATCH(I13,{"Lunes";"Martes";"Miércoles";"Jueves";"Viernes";"Sábado"},0)</f>
        <v>2</v>
      </c>
      <c r="L13" s="16">
        <v>0.33333333333333331</v>
      </c>
      <c r="M13" s="33">
        <v>0.46527777777777779</v>
      </c>
      <c r="N13" s="21" t="s">
        <v>23</v>
      </c>
      <c r="O13" s="16" t="s">
        <v>25</v>
      </c>
      <c r="P13" s="16" t="s">
        <v>18</v>
      </c>
      <c r="Q13" s="16" t="s">
        <v>19</v>
      </c>
      <c r="R13" s="30"/>
      <c r="S13" s="30"/>
      <c r="W13">
        <v>11</v>
      </c>
      <c r="X13" s="7">
        <v>1</v>
      </c>
      <c r="Y13" s="8">
        <v>0.50347222222222221</v>
      </c>
      <c r="Z13" s="8">
        <v>0.65277777777777779</v>
      </c>
      <c r="AB13">
        <v>10</v>
      </c>
      <c r="AC13" t="s">
        <v>92</v>
      </c>
      <c r="AD13" t="s">
        <v>93</v>
      </c>
      <c r="AE13">
        <v>2</v>
      </c>
      <c r="AF13" s="9" t="s">
        <v>75</v>
      </c>
      <c r="AH13">
        <v>11</v>
      </c>
      <c r="AI13" t="str">
        <v>1K11</v>
      </c>
      <c r="AJ13" s="10">
        <v>1</v>
      </c>
    </row>
    <row r="14" spans="1:36" ht="15" customHeight="1" thickBot="1" x14ac:dyDescent="0.3">
      <c r="B14" s="17" t="s">
        <v>12</v>
      </c>
      <c r="C14" s="25">
        <f t="shared" si="0"/>
        <v>29</v>
      </c>
      <c r="D14" s="19">
        <f t="shared" si="1"/>
        <v>21</v>
      </c>
      <c r="E14" s="26">
        <f t="shared" si="2"/>
        <v>1</v>
      </c>
      <c r="F14" s="21" t="s">
        <v>48</v>
      </c>
      <c r="G14" s="16" t="s">
        <v>20</v>
      </c>
      <c r="H14" s="16" t="s">
        <v>21</v>
      </c>
      <c r="I14" s="17" t="s">
        <v>34</v>
      </c>
      <c r="J14" s="25" cm="1">
        <f t="array" ref="J14">INDEX(
  $W$3:$W$170,
  MATCH(
    1,
    ($X$3:$X$170 = K14)
    * ($Y$3:$Y$170 = L14)
    * ($Z$3:$Z$170 = M14),
    0
  )
)</f>
        <v>107</v>
      </c>
      <c r="K14" s="19">
        <f>MATCH(I14,{"Lunes";"Martes";"Miércoles";"Jueves";"Viernes";"Sábado"},0)</f>
        <v>4</v>
      </c>
      <c r="L14" s="16">
        <v>0.43402777777777779</v>
      </c>
      <c r="M14" s="33">
        <v>0.58333333333333337</v>
      </c>
      <c r="N14" s="21" t="s">
        <v>23</v>
      </c>
      <c r="O14" s="16" t="s">
        <v>25</v>
      </c>
      <c r="P14" s="16" t="s">
        <v>18</v>
      </c>
      <c r="Q14" s="16" t="s">
        <v>19</v>
      </c>
      <c r="R14" s="30"/>
      <c r="S14" s="30"/>
      <c r="W14">
        <v>12</v>
      </c>
      <c r="X14" s="7">
        <v>1</v>
      </c>
      <c r="Y14" s="8">
        <v>0.50347222222222221</v>
      </c>
      <c r="Z14" s="8">
        <v>0.61458333333333337</v>
      </c>
      <c r="AB14">
        <v>11</v>
      </c>
      <c r="AC14" t="s">
        <v>94</v>
      </c>
      <c r="AD14" t="s">
        <v>95</v>
      </c>
      <c r="AE14">
        <v>2</v>
      </c>
      <c r="AF14" s="9" t="s">
        <v>75</v>
      </c>
      <c r="AH14">
        <v>12</v>
      </c>
      <c r="AI14" t="str">
        <v>1K12</v>
      </c>
      <c r="AJ14" s="10">
        <v>1</v>
      </c>
    </row>
    <row r="15" spans="1:36" ht="15" customHeight="1" thickBot="1" x14ac:dyDescent="0.3">
      <c r="B15" s="17" t="s">
        <v>12</v>
      </c>
      <c r="C15" s="25">
        <f t="shared" si="0"/>
        <v>29</v>
      </c>
      <c r="D15" s="19">
        <f t="shared" si="1"/>
        <v>17</v>
      </c>
      <c r="E15" s="26">
        <f t="shared" si="2"/>
        <v>0</v>
      </c>
      <c r="F15" s="21" t="s">
        <v>13</v>
      </c>
      <c r="G15" s="16" t="s">
        <v>13</v>
      </c>
      <c r="H15" s="16" t="s">
        <v>14</v>
      </c>
      <c r="I15" s="17" t="s">
        <v>15</v>
      </c>
      <c r="J15" s="25" cm="1">
        <f t="array" ref="J15">INDEX(
  $W$3:$W$170,
  MATCH(
    1,
    ($X$3:$X$170 = K15)
    * ($Y$3:$Y$170 = L15)
    * ($Z$3:$Z$170 = M15),
    0
  )
)</f>
        <v>1</v>
      </c>
      <c r="K15" s="19">
        <f>MATCH(I15,{"Lunes";"Martes";"Miércoles";"Jueves";"Viernes";"Sábado"},0)</f>
        <v>1</v>
      </c>
      <c r="L15" s="16">
        <v>0.33333333333333331</v>
      </c>
      <c r="M15" s="33">
        <v>0.43402777777777779</v>
      </c>
      <c r="N15" s="21" t="s">
        <v>16</v>
      </c>
      <c r="O15" s="16" t="s">
        <v>17</v>
      </c>
      <c r="P15" s="16" t="s">
        <v>18</v>
      </c>
      <c r="Q15" s="16" t="s">
        <v>19</v>
      </c>
      <c r="R15" s="30"/>
      <c r="S15" s="30"/>
      <c r="W15">
        <v>13</v>
      </c>
      <c r="X15" s="7">
        <v>1</v>
      </c>
      <c r="Y15" s="8">
        <v>0.55208333333333337</v>
      </c>
      <c r="Z15" s="8">
        <v>0.61458333333333337</v>
      </c>
      <c r="AB15">
        <v>12</v>
      </c>
      <c r="AC15" t="s">
        <v>96</v>
      </c>
      <c r="AD15" t="s">
        <v>97</v>
      </c>
      <c r="AE15">
        <v>2</v>
      </c>
      <c r="AF15" s="9" t="s">
        <v>75</v>
      </c>
      <c r="AH15">
        <v>13</v>
      </c>
      <c r="AI15" t="str">
        <v>1K13</v>
      </c>
      <c r="AJ15" s="10">
        <v>1</v>
      </c>
    </row>
    <row r="16" spans="1:36" ht="15" customHeight="1" thickBot="1" x14ac:dyDescent="0.3">
      <c r="B16" s="17" t="s">
        <v>12</v>
      </c>
      <c r="C16" s="25">
        <f t="shared" si="0"/>
        <v>29</v>
      </c>
      <c r="D16" s="19">
        <f t="shared" si="1"/>
        <v>17</v>
      </c>
      <c r="E16" s="26">
        <f t="shared" si="2"/>
        <v>0</v>
      </c>
      <c r="F16" s="21" t="s">
        <v>13</v>
      </c>
      <c r="G16" s="16" t="s">
        <v>13</v>
      </c>
      <c r="H16" s="16" t="s">
        <v>14</v>
      </c>
      <c r="I16" s="17" t="s">
        <v>34</v>
      </c>
      <c r="J16" s="25" cm="1">
        <f t="array" ref="J16">INDEX(
  $W$3:$W$170,
  MATCH(
    1,
    ($X$3:$X$170 = K16)
    * ($Y$3:$Y$170 = L16)
    * ($Z$3:$Z$170 = M16),
    0
  )
)</f>
        <v>100</v>
      </c>
      <c r="K16" s="19">
        <f>MATCH(I16,{"Lunes";"Martes";"Miércoles";"Jueves";"Viernes";"Sábado"},0)</f>
        <v>4</v>
      </c>
      <c r="L16" s="16">
        <v>0.33333333333333331</v>
      </c>
      <c r="M16" s="33">
        <v>0.43402777777777779</v>
      </c>
      <c r="N16" s="21" t="s">
        <v>16</v>
      </c>
      <c r="O16" s="16" t="s">
        <v>17</v>
      </c>
      <c r="P16" s="16" t="s">
        <v>18</v>
      </c>
      <c r="Q16" s="16" t="s">
        <v>19</v>
      </c>
      <c r="R16" s="30"/>
      <c r="S16" s="30"/>
      <c r="W16">
        <v>14</v>
      </c>
      <c r="X16" s="7">
        <v>1</v>
      </c>
      <c r="Y16" s="8">
        <v>0.55208333333333337</v>
      </c>
      <c r="Z16" s="8">
        <v>0.65277777777777779</v>
      </c>
      <c r="AB16">
        <v>13</v>
      </c>
      <c r="AC16" t="s">
        <v>98</v>
      </c>
      <c r="AD16" t="s">
        <v>99</v>
      </c>
      <c r="AE16">
        <v>2</v>
      </c>
      <c r="AF16" s="9" t="s">
        <v>75</v>
      </c>
      <c r="AH16">
        <v>14</v>
      </c>
      <c r="AI16" t="str">
        <v>1K14</v>
      </c>
      <c r="AJ16" s="10">
        <v>1</v>
      </c>
    </row>
    <row r="17" spans="2:36" ht="15" customHeight="1" thickBot="1" x14ac:dyDescent="0.3">
      <c r="B17" s="17" t="s">
        <v>12</v>
      </c>
      <c r="C17" s="25">
        <f t="shared" si="0"/>
        <v>29</v>
      </c>
      <c r="D17" s="19">
        <f t="shared" si="1"/>
        <v>23</v>
      </c>
      <c r="E17" s="26">
        <f t="shared" si="2"/>
        <v>2</v>
      </c>
      <c r="F17" s="21" t="s">
        <v>41</v>
      </c>
      <c r="G17" s="16" t="s">
        <v>41</v>
      </c>
      <c r="H17" s="16" t="s">
        <v>42</v>
      </c>
      <c r="I17" s="17" t="s">
        <v>22</v>
      </c>
      <c r="J17" s="25" cm="1">
        <f t="array" ref="J17">INDEX(
  $W$3:$W$170,
  MATCH(
    1,
    ($X$3:$X$170 = K17)
    * ($Y$3:$Y$170 = L17)
    * ($Z$3:$Z$170 = M17),
    0
  )
)</f>
        <v>41</v>
      </c>
      <c r="K17" s="19">
        <f>MATCH(I17,{"Lunes";"Martes";"Miércoles";"Jueves";"Viernes";"Sábado"},0)</f>
        <v>2</v>
      </c>
      <c r="L17" s="16">
        <v>0.47222222222222221</v>
      </c>
      <c r="M17" s="33">
        <v>0.58333333333333337</v>
      </c>
      <c r="N17" s="21" t="s">
        <v>23</v>
      </c>
      <c r="O17" s="16" t="s">
        <v>38</v>
      </c>
      <c r="P17" s="16" t="s">
        <v>18</v>
      </c>
      <c r="Q17" s="16" t="s">
        <v>19</v>
      </c>
      <c r="R17" s="30"/>
      <c r="S17" s="30"/>
      <c r="W17">
        <v>15</v>
      </c>
      <c r="X17" s="7">
        <v>1</v>
      </c>
      <c r="Y17" s="8">
        <v>0.58333333333333337</v>
      </c>
      <c r="Z17" s="8">
        <v>0.65277777777777779</v>
      </c>
      <c r="AB17">
        <v>14</v>
      </c>
      <c r="AC17" t="s">
        <v>100</v>
      </c>
      <c r="AD17" t="s">
        <v>101</v>
      </c>
      <c r="AE17">
        <v>2</v>
      </c>
      <c r="AF17" s="9" t="s">
        <v>75</v>
      </c>
      <c r="AH17">
        <v>15</v>
      </c>
      <c r="AI17" t="str">
        <v>1K15</v>
      </c>
      <c r="AJ17" s="10">
        <v>1</v>
      </c>
    </row>
    <row r="18" spans="2:36" ht="15" customHeight="1" thickBot="1" x14ac:dyDescent="0.3">
      <c r="B18" s="17" t="s">
        <v>12</v>
      </c>
      <c r="C18" s="25">
        <f t="shared" si="0"/>
        <v>29</v>
      </c>
      <c r="D18" s="19">
        <f t="shared" si="1"/>
        <v>23</v>
      </c>
      <c r="E18" s="26">
        <f t="shared" si="2"/>
        <v>2</v>
      </c>
      <c r="F18" s="21" t="s">
        <v>41</v>
      </c>
      <c r="G18" s="16" t="s">
        <v>41</v>
      </c>
      <c r="H18" s="16" t="s">
        <v>42</v>
      </c>
      <c r="I18" s="17" t="s">
        <v>33</v>
      </c>
      <c r="J18" s="25" cm="1">
        <f t="array" ref="J18">INDEX(
  $W$3:$W$170,
  MATCH(
    1,
    ($X$3:$X$170 = K18)
    * ($Y$3:$Y$170 = L18)
    * ($Z$3:$Z$170 = M18),
    0
  )
)</f>
        <v>138</v>
      </c>
      <c r="K18" s="19">
        <f>MATCH(I18,{"Lunes";"Martes";"Miércoles";"Jueves";"Viernes";"Sábado"},0)</f>
        <v>5</v>
      </c>
      <c r="L18" s="16">
        <v>0.40277777777777779</v>
      </c>
      <c r="M18" s="33">
        <v>0.50347222222222221</v>
      </c>
      <c r="N18" s="21" t="s">
        <v>23</v>
      </c>
      <c r="O18" s="16" t="s">
        <v>38</v>
      </c>
      <c r="P18" s="16" t="s">
        <v>18</v>
      </c>
      <c r="Q18" s="16" t="s">
        <v>19</v>
      </c>
      <c r="R18" s="30"/>
      <c r="S18" s="30"/>
      <c r="W18">
        <v>16</v>
      </c>
      <c r="X18" s="7">
        <v>1</v>
      </c>
      <c r="Y18" s="8">
        <v>0.62152777777777779</v>
      </c>
      <c r="Z18" s="8">
        <v>0.68402777777777779</v>
      </c>
      <c r="AB18">
        <v>15</v>
      </c>
      <c r="AC18" t="s">
        <v>102</v>
      </c>
      <c r="AD18" t="s">
        <v>103</v>
      </c>
      <c r="AE18">
        <v>2</v>
      </c>
      <c r="AF18" s="9" t="s">
        <v>75</v>
      </c>
      <c r="AH18">
        <v>16</v>
      </c>
      <c r="AI18" t="str">
        <v>1K16</v>
      </c>
      <c r="AJ18" s="10">
        <v>1</v>
      </c>
    </row>
    <row r="19" spans="2:36" ht="15" customHeight="1" thickBot="1" x14ac:dyDescent="0.3">
      <c r="B19" s="17" t="s">
        <v>12</v>
      </c>
      <c r="C19" s="27">
        <f t="shared" si="0"/>
        <v>29</v>
      </c>
      <c r="D19" s="28">
        <f t="shared" si="1"/>
        <v>20</v>
      </c>
      <c r="E19" s="29">
        <f t="shared" si="2"/>
        <v>0</v>
      </c>
      <c r="F19" s="21" t="s">
        <v>31</v>
      </c>
      <c r="G19" s="16" t="s">
        <v>32</v>
      </c>
      <c r="H19" s="16" t="s">
        <v>32</v>
      </c>
      <c r="I19" s="17" t="s">
        <v>33</v>
      </c>
      <c r="J19" s="27" cm="1">
        <f t="array" ref="J19">INDEX(
  $W$3:$W$170,
  MATCH(
    1,
    ($X$3:$X$170 = K19)
    * ($Y$3:$Y$170 = L19)
    * ($Z$3:$Z$170 = M19),
    0
  )
)</f>
        <v>133</v>
      </c>
      <c r="K19" s="28">
        <f>MATCH(I19,{"Lunes";"Martes";"Miércoles";"Jueves";"Viernes";"Sábado"},0)</f>
        <v>5</v>
      </c>
      <c r="L19" s="34">
        <v>0.33333333333333331</v>
      </c>
      <c r="M19" s="35">
        <v>0.39583333333333331</v>
      </c>
      <c r="N19" s="21" t="s">
        <v>16</v>
      </c>
      <c r="O19" s="16" t="s">
        <v>17</v>
      </c>
      <c r="P19" s="16" t="s">
        <v>18</v>
      </c>
      <c r="Q19" s="16" t="s">
        <v>19</v>
      </c>
      <c r="R19" s="30"/>
      <c r="S19" s="30"/>
      <c r="W19">
        <v>17</v>
      </c>
      <c r="X19" s="7">
        <v>1</v>
      </c>
      <c r="Y19" s="8">
        <v>0.62152777777777779</v>
      </c>
      <c r="Z19" s="8">
        <v>0.75347222222222221</v>
      </c>
      <c r="AB19">
        <v>16</v>
      </c>
      <c r="AC19" t="s">
        <v>104</v>
      </c>
      <c r="AD19" t="s">
        <v>105</v>
      </c>
      <c r="AE19">
        <v>2</v>
      </c>
      <c r="AF19" s="9" t="s">
        <v>75</v>
      </c>
      <c r="AH19">
        <v>17</v>
      </c>
      <c r="AI19" t="str">
        <v>1K17</v>
      </c>
      <c r="AJ19" s="10">
        <v>1</v>
      </c>
    </row>
    <row r="20" spans="2:36" ht="15" customHeight="1" thickBot="1" x14ac:dyDescent="0.3">
      <c r="W20">
        <v>18</v>
      </c>
      <c r="X20" s="7">
        <v>1</v>
      </c>
      <c r="Y20" s="8">
        <v>0.62152777777777779</v>
      </c>
      <c r="Z20" s="8">
        <v>0.72222222222222221</v>
      </c>
      <c r="AH20">
        <v>18</v>
      </c>
      <c r="AI20" t="str" cm="1">
        <f t="array" ref="AI20:AI30">"2K"&amp;_xlfn.SEQUENCE(11, 1, 1, 1)</f>
        <v>2K1</v>
      </c>
      <c r="AJ20" s="10">
        <v>1</v>
      </c>
    </row>
    <row r="21" spans="2:36" ht="15" customHeight="1" thickBot="1" x14ac:dyDescent="0.3">
      <c r="W21">
        <v>19</v>
      </c>
      <c r="X21" s="7">
        <v>1</v>
      </c>
      <c r="Y21" s="8">
        <v>0.65277777777777779</v>
      </c>
      <c r="Z21" s="8">
        <v>0.75347222222222221</v>
      </c>
      <c r="AB21">
        <v>17</v>
      </c>
      <c r="AC21" t="s">
        <v>13</v>
      </c>
      <c r="AD21" t="s">
        <v>14</v>
      </c>
      <c r="AE21">
        <v>3</v>
      </c>
      <c r="AF21" s="9" t="s">
        <v>75</v>
      </c>
      <c r="AH21">
        <v>19</v>
      </c>
      <c r="AI21" t="str">
        <v>2K2</v>
      </c>
      <c r="AJ21" s="10">
        <v>1</v>
      </c>
    </row>
    <row r="22" spans="2:36" ht="15" customHeight="1" thickBot="1" x14ac:dyDescent="0.3">
      <c r="B22" s="18" t="s">
        <v>0</v>
      </c>
      <c r="C22" s="11" t="s">
        <v>169</v>
      </c>
      <c r="D22" s="11" t="s">
        <v>65</v>
      </c>
      <c r="E22" s="11" t="s">
        <v>170</v>
      </c>
      <c r="F22" s="18" t="s">
        <v>1</v>
      </c>
      <c r="G22" s="12" t="s">
        <v>2</v>
      </c>
      <c r="H22" s="12" t="s">
        <v>3</v>
      </c>
      <c r="I22" s="12" t="s">
        <v>4</v>
      </c>
      <c r="J22" s="12" t="s">
        <v>61</v>
      </c>
      <c r="K22" s="11" t="s">
        <v>60</v>
      </c>
      <c r="L22" s="11" t="s">
        <v>5</v>
      </c>
      <c r="M22" s="11" t="s">
        <v>6</v>
      </c>
      <c r="N22" s="12" t="s">
        <v>7</v>
      </c>
      <c r="O22" s="12" t="s">
        <v>9</v>
      </c>
      <c r="P22" s="12" t="s">
        <v>10</v>
      </c>
      <c r="Q22" s="12" t="s">
        <v>11</v>
      </c>
      <c r="R22" s="12" t="s">
        <v>44</v>
      </c>
      <c r="S22" s="12" t="s">
        <v>46</v>
      </c>
      <c r="W22">
        <v>20</v>
      </c>
      <c r="X22" s="7">
        <v>1</v>
      </c>
      <c r="Y22" s="8">
        <v>0.69097222222222221</v>
      </c>
      <c r="Z22" s="8">
        <v>0.75347222222222221</v>
      </c>
      <c r="AB22">
        <v>18</v>
      </c>
      <c r="AC22" t="s">
        <v>29</v>
      </c>
      <c r="AD22" t="s">
        <v>30</v>
      </c>
      <c r="AE22">
        <v>3</v>
      </c>
      <c r="AF22" s="9" t="s">
        <v>75</v>
      </c>
      <c r="AH22">
        <v>20</v>
      </c>
      <c r="AI22" t="str">
        <v>2K3</v>
      </c>
      <c r="AJ22" s="10">
        <v>1</v>
      </c>
    </row>
    <row r="23" spans="2:36" ht="15" customHeight="1" thickBot="1" x14ac:dyDescent="0.3">
      <c r="B23" s="20" t="s">
        <v>49</v>
      </c>
      <c r="C23" s="22">
        <f t="shared" si="0"/>
        <v>30</v>
      </c>
      <c r="D23" s="23">
        <f t="shared" si="1"/>
        <v>22</v>
      </c>
      <c r="E23" s="24">
        <f t="shared" si="2"/>
        <v>2</v>
      </c>
      <c r="F23" s="21" t="s">
        <v>39</v>
      </c>
      <c r="G23" s="16" t="s">
        <v>39</v>
      </c>
      <c r="H23" s="16" t="s">
        <v>40</v>
      </c>
      <c r="I23" s="17" t="s">
        <v>15</v>
      </c>
      <c r="J23" s="25" cm="1">
        <f t="array" ref="J23">INDEX(
  $W$3:$W$170,
  MATCH(
    1,
    ($X$3:$X$170 = K23)
    * ($Y$3:$Y$170 = L23)
    * ($Z$3:$Z$170 = M23),
    0
  )
)</f>
        <v>1</v>
      </c>
      <c r="K23" s="23">
        <f>MATCH(I23,{"Lunes";"Martes";"Miércoles";"Jueves";"Viernes";"Sábado"},0)</f>
        <v>1</v>
      </c>
      <c r="L23" s="31">
        <v>0.33333333333333331</v>
      </c>
      <c r="M23" s="32">
        <v>0.43402777777777779</v>
      </c>
      <c r="N23" s="21" t="s">
        <v>23</v>
      </c>
      <c r="O23" s="16" t="s">
        <v>38</v>
      </c>
      <c r="P23" s="16" t="s">
        <v>18</v>
      </c>
      <c r="Q23" s="16" t="s">
        <v>19</v>
      </c>
      <c r="R23" s="30"/>
      <c r="S23" s="30"/>
      <c r="W23">
        <v>21</v>
      </c>
      <c r="X23" s="7">
        <v>1</v>
      </c>
      <c r="Y23" s="8">
        <v>0.72222222222222221</v>
      </c>
      <c r="Z23" s="8">
        <v>0.79166666666666663</v>
      </c>
      <c r="AB23">
        <v>19</v>
      </c>
      <c r="AC23" t="s">
        <v>26</v>
      </c>
      <c r="AD23" t="s">
        <v>27</v>
      </c>
      <c r="AE23">
        <v>3</v>
      </c>
      <c r="AF23" s="9" t="s">
        <v>75</v>
      </c>
      <c r="AH23">
        <v>21</v>
      </c>
      <c r="AI23" t="str">
        <v>2K4</v>
      </c>
      <c r="AJ23" s="10">
        <v>1</v>
      </c>
    </row>
    <row r="24" spans="2:36" ht="15" customHeight="1" thickBot="1" x14ac:dyDescent="0.3">
      <c r="B24" s="17" t="s">
        <v>49</v>
      </c>
      <c r="C24" s="25">
        <f t="shared" si="0"/>
        <v>30</v>
      </c>
      <c r="D24" s="19">
        <f t="shared" si="1"/>
        <v>22</v>
      </c>
      <c r="E24" s="26">
        <f t="shared" si="2"/>
        <v>2</v>
      </c>
      <c r="F24" s="21" t="s">
        <v>39</v>
      </c>
      <c r="G24" s="16" t="s">
        <v>39</v>
      </c>
      <c r="H24" s="16" t="s">
        <v>40</v>
      </c>
      <c r="I24" s="17" t="s">
        <v>33</v>
      </c>
      <c r="J24" s="25" cm="1">
        <f t="array" ref="J24">INDEX(
  $W$3:$W$170,
  MATCH(
    1,
    ($X$3:$X$170 = K24)
    * ($Y$3:$Y$170 = L24)
    * ($Z$3:$Z$170 = M24),
    0
  )
)</f>
        <v>134</v>
      </c>
      <c r="K24" s="19">
        <f>MATCH(I24,{"Lunes";"Martes";"Miércoles";"Jueves";"Viernes";"Sábado"},0)</f>
        <v>5</v>
      </c>
      <c r="L24" s="16">
        <v>0.33333333333333331</v>
      </c>
      <c r="M24" s="33">
        <v>0.43402777777777779</v>
      </c>
      <c r="N24" s="21" t="s">
        <v>23</v>
      </c>
      <c r="O24" s="16" t="s">
        <v>38</v>
      </c>
      <c r="P24" s="16" t="s">
        <v>18</v>
      </c>
      <c r="Q24" s="16" t="s">
        <v>19</v>
      </c>
      <c r="R24" s="30"/>
      <c r="S24" s="30"/>
      <c r="W24">
        <v>22</v>
      </c>
      <c r="X24" s="7">
        <v>1</v>
      </c>
      <c r="Y24" s="8">
        <v>0.72222222222222221</v>
      </c>
      <c r="Z24" s="8">
        <v>0.82291666666666663</v>
      </c>
      <c r="AB24">
        <v>20</v>
      </c>
      <c r="AC24" t="s">
        <v>31</v>
      </c>
      <c r="AD24" t="s">
        <v>32</v>
      </c>
      <c r="AE24">
        <v>3</v>
      </c>
      <c r="AF24" s="9" t="s">
        <v>75</v>
      </c>
      <c r="AH24">
        <v>22</v>
      </c>
      <c r="AI24" t="str">
        <v>2K5</v>
      </c>
      <c r="AJ24" s="10">
        <v>1</v>
      </c>
    </row>
    <row r="25" spans="2:36" ht="15" customHeight="1" thickBot="1" x14ac:dyDescent="0.3">
      <c r="B25" s="17" t="s">
        <v>49</v>
      </c>
      <c r="C25" s="25">
        <f t="shared" si="0"/>
        <v>30</v>
      </c>
      <c r="D25" s="19">
        <f t="shared" si="1"/>
        <v>24</v>
      </c>
      <c r="E25" s="26">
        <f t="shared" si="2"/>
        <v>2</v>
      </c>
      <c r="F25" s="21" t="s">
        <v>43</v>
      </c>
      <c r="G25" s="16" t="s">
        <v>35</v>
      </c>
      <c r="H25" s="16" t="s">
        <v>36</v>
      </c>
      <c r="I25" s="17" t="s">
        <v>22</v>
      </c>
      <c r="J25" s="25" cm="1">
        <f t="array" ref="J25">INDEX(
  $W$3:$W$170,
  MATCH(
    1,
    ($X$3:$X$170 = K25)
    * ($Y$3:$Y$170 = L25)
    * ($Z$3:$Z$170 = M25),
    0
  )
)</f>
        <v>39</v>
      </c>
      <c r="K25" s="19">
        <f>MATCH(I25,{"Lunes";"Martes";"Miércoles";"Jueves";"Viernes";"Sábado"},0)</f>
        <v>2</v>
      </c>
      <c r="L25" s="16">
        <v>0.43402777777777779</v>
      </c>
      <c r="M25" s="33">
        <v>0.58333333333333337</v>
      </c>
      <c r="N25" s="21" t="s">
        <v>23</v>
      </c>
      <c r="O25" s="16" t="s">
        <v>38</v>
      </c>
      <c r="P25" s="16" t="s">
        <v>18</v>
      </c>
      <c r="Q25" s="16" t="s">
        <v>19</v>
      </c>
      <c r="R25" s="30" t="s">
        <v>45</v>
      </c>
      <c r="S25" s="30"/>
      <c r="W25">
        <v>23</v>
      </c>
      <c r="X25" s="7">
        <v>1</v>
      </c>
      <c r="Y25" s="8">
        <v>0.76041666666666663</v>
      </c>
      <c r="Z25" s="8">
        <v>0.86111111111111116</v>
      </c>
      <c r="AB25">
        <v>21</v>
      </c>
      <c r="AC25" t="s">
        <v>48</v>
      </c>
      <c r="AD25" t="s">
        <v>21</v>
      </c>
      <c r="AE25">
        <v>3</v>
      </c>
      <c r="AF25" s="9" t="s">
        <v>75</v>
      </c>
      <c r="AH25">
        <v>23</v>
      </c>
      <c r="AI25" t="str">
        <v>2K6</v>
      </c>
      <c r="AJ25" s="10">
        <v>1</v>
      </c>
    </row>
    <row r="26" spans="2:36" ht="15" customHeight="1" thickBot="1" x14ac:dyDescent="0.3">
      <c r="B26" s="17" t="s">
        <v>49</v>
      </c>
      <c r="C26" s="25">
        <f t="shared" si="0"/>
        <v>30</v>
      </c>
      <c r="D26" s="19">
        <f t="shared" si="1"/>
        <v>24</v>
      </c>
      <c r="E26" s="26">
        <f t="shared" si="2"/>
        <v>2</v>
      </c>
      <c r="F26" s="21" t="s">
        <v>43</v>
      </c>
      <c r="G26" s="16" t="s">
        <v>35</v>
      </c>
      <c r="H26" s="16" t="s">
        <v>36</v>
      </c>
      <c r="I26" s="17" t="s">
        <v>34</v>
      </c>
      <c r="J26" s="25" cm="1">
        <f t="array" ref="J26">INDEX(
  $W$3:$W$170,
  MATCH(
    1,
    ($X$3:$X$170 = K26)
    * ($Y$3:$Y$170 = L26)
    * ($Z$3:$Z$170 = M26),
    0
  )
)</f>
        <v>101</v>
      </c>
      <c r="K26" s="19">
        <f>MATCH(I26,{"Lunes";"Martes";"Miércoles";"Jueves";"Viernes";"Sábado"},0)</f>
        <v>4</v>
      </c>
      <c r="L26" s="16">
        <v>0.33333333333333331</v>
      </c>
      <c r="M26" s="33">
        <v>0.46527777777777779</v>
      </c>
      <c r="N26" s="21" t="s">
        <v>23</v>
      </c>
      <c r="O26" s="16" t="s">
        <v>38</v>
      </c>
      <c r="P26" s="16" t="s">
        <v>18</v>
      </c>
      <c r="Q26" s="16" t="s">
        <v>19</v>
      </c>
      <c r="R26" s="30" t="s">
        <v>45</v>
      </c>
      <c r="S26" s="30"/>
      <c r="W26">
        <v>24</v>
      </c>
      <c r="X26" s="7">
        <v>1</v>
      </c>
      <c r="Y26" s="8">
        <v>0.76041666666666663</v>
      </c>
      <c r="Z26" s="8">
        <v>0.89236111111111116</v>
      </c>
      <c r="AB26">
        <v>22</v>
      </c>
      <c r="AC26" t="s">
        <v>39</v>
      </c>
      <c r="AD26" t="s">
        <v>40</v>
      </c>
      <c r="AE26">
        <v>3</v>
      </c>
      <c r="AF26" s="9" t="s">
        <v>75</v>
      </c>
      <c r="AH26">
        <v>24</v>
      </c>
      <c r="AI26" t="str">
        <v>2K7</v>
      </c>
      <c r="AJ26" s="10">
        <v>1</v>
      </c>
    </row>
    <row r="27" spans="2:36" ht="15" customHeight="1" thickBot="1" x14ac:dyDescent="0.3">
      <c r="B27" s="17" t="s">
        <v>49</v>
      </c>
      <c r="C27" s="25">
        <f t="shared" si="0"/>
        <v>30</v>
      </c>
      <c r="D27" s="19">
        <f t="shared" si="1"/>
        <v>19</v>
      </c>
      <c r="E27" s="26">
        <f t="shared" si="2"/>
        <v>1</v>
      </c>
      <c r="F27" s="21" t="s">
        <v>26</v>
      </c>
      <c r="G27" s="16" t="s">
        <v>26</v>
      </c>
      <c r="H27" s="16" t="s">
        <v>27</v>
      </c>
      <c r="I27" s="17" t="s">
        <v>15</v>
      </c>
      <c r="J27" s="25" cm="1">
        <f t="array" ref="J27">INDEX(
  $W$3:$W$170,
  MATCH(
    1,
    ($X$3:$X$170 = K27)
    * ($Y$3:$Y$170 = L27)
    * ($Z$3:$Z$170 = M27),
    0
  )
)</f>
        <v>2</v>
      </c>
      <c r="K27" s="19">
        <f>MATCH(I27,{"Lunes";"Martes";"Miércoles";"Jueves";"Viernes";"Sábado"},0)</f>
        <v>1</v>
      </c>
      <c r="L27" s="16">
        <v>0.33333333333333331</v>
      </c>
      <c r="M27" s="33">
        <v>0.46527777777777779</v>
      </c>
      <c r="N27" s="21" t="s">
        <v>23</v>
      </c>
      <c r="O27" s="16" t="s">
        <v>25</v>
      </c>
      <c r="P27" s="16" t="s">
        <v>18</v>
      </c>
      <c r="Q27" s="16" t="s">
        <v>19</v>
      </c>
      <c r="R27" s="30"/>
      <c r="S27" s="30"/>
      <c r="W27">
        <v>25</v>
      </c>
      <c r="X27" s="7">
        <v>1</v>
      </c>
      <c r="Y27" s="8">
        <v>0.79166666666666663</v>
      </c>
      <c r="Z27" s="8">
        <v>0.86111111111111116</v>
      </c>
      <c r="AB27">
        <v>23</v>
      </c>
      <c r="AC27" t="s">
        <v>41</v>
      </c>
      <c r="AD27" t="s">
        <v>42</v>
      </c>
      <c r="AE27">
        <v>3</v>
      </c>
      <c r="AF27" s="9" t="s">
        <v>75</v>
      </c>
      <c r="AH27">
        <v>25</v>
      </c>
      <c r="AI27" t="str">
        <v>2K8</v>
      </c>
      <c r="AJ27" s="10">
        <v>1</v>
      </c>
    </row>
    <row r="28" spans="2:36" ht="15" customHeight="1" thickBot="1" x14ac:dyDescent="0.3">
      <c r="B28" s="17" t="s">
        <v>49</v>
      </c>
      <c r="C28" s="25">
        <f t="shared" si="0"/>
        <v>30</v>
      </c>
      <c r="D28" s="19">
        <f t="shared" si="1"/>
        <v>19</v>
      </c>
      <c r="E28" s="26">
        <f t="shared" si="2"/>
        <v>1</v>
      </c>
      <c r="F28" s="21" t="s">
        <v>26</v>
      </c>
      <c r="G28" s="16" t="s">
        <v>26</v>
      </c>
      <c r="H28" s="16" t="s">
        <v>27</v>
      </c>
      <c r="I28" s="17" t="s">
        <v>34</v>
      </c>
      <c r="J28" s="25" cm="1">
        <f t="array" ref="J28">INDEX(
  $W$3:$W$170,
  MATCH(
    1,
    ($X$3:$X$170 = K28)
    * ($Y$3:$Y$170 = L28)
    * ($Z$3:$Z$170 = M28),
    0
  )
)</f>
        <v>101</v>
      </c>
      <c r="K28" s="19">
        <f>MATCH(I28,{"Lunes";"Martes";"Miércoles";"Jueves";"Viernes";"Sábado"},0)</f>
        <v>4</v>
      </c>
      <c r="L28" s="16">
        <v>0.33333333333333331</v>
      </c>
      <c r="M28" s="33">
        <v>0.46527777777777779</v>
      </c>
      <c r="N28" s="21" t="s">
        <v>23</v>
      </c>
      <c r="O28" s="16" t="s">
        <v>25</v>
      </c>
      <c r="P28" s="16" t="s">
        <v>18</v>
      </c>
      <c r="Q28" s="16" t="s">
        <v>19</v>
      </c>
      <c r="R28" s="30"/>
      <c r="S28" s="30"/>
      <c r="W28">
        <v>26</v>
      </c>
      <c r="X28" s="7">
        <v>1</v>
      </c>
      <c r="Y28" s="8">
        <v>0.82986111111111116</v>
      </c>
      <c r="Z28" s="8">
        <v>0.89236111111111116</v>
      </c>
      <c r="AB28">
        <v>24</v>
      </c>
      <c r="AC28" t="s">
        <v>43</v>
      </c>
      <c r="AD28" t="s">
        <v>106</v>
      </c>
      <c r="AE28">
        <v>3</v>
      </c>
      <c r="AF28" s="9" t="s">
        <v>107</v>
      </c>
      <c r="AH28">
        <v>26</v>
      </c>
      <c r="AI28" t="str">
        <v>2K9</v>
      </c>
      <c r="AJ28" s="10">
        <v>1</v>
      </c>
    </row>
    <row r="29" spans="2:36" ht="15" customHeight="1" thickBot="1" x14ac:dyDescent="0.3">
      <c r="B29" s="17" t="s">
        <v>49</v>
      </c>
      <c r="C29" s="25">
        <f t="shared" si="0"/>
        <v>30</v>
      </c>
      <c r="D29" s="19">
        <f t="shared" si="1"/>
        <v>18</v>
      </c>
      <c r="E29" s="26">
        <f t="shared" si="2"/>
        <v>0</v>
      </c>
      <c r="F29" s="21" t="s">
        <v>29</v>
      </c>
      <c r="G29" s="16" t="s">
        <v>29</v>
      </c>
      <c r="H29" s="16" t="s">
        <v>30</v>
      </c>
      <c r="I29" s="17" t="s">
        <v>33</v>
      </c>
      <c r="J29" s="25" cm="1">
        <f t="array" ref="J29">INDEX(
  $W$3:$W$170,
  MATCH(
    1,
    ($X$3:$X$170 = K29)
    * ($Y$3:$Y$170 = L29)
    * ($Z$3:$Z$170 = M29),
    0
  )
)</f>
        <v>142</v>
      </c>
      <c r="K29" s="19">
        <f>MATCH(I29,{"Lunes";"Martes";"Miércoles";"Jueves";"Viernes";"Sábado"},0)</f>
        <v>5</v>
      </c>
      <c r="L29" s="16">
        <v>0.43402777777777779</v>
      </c>
      <c r="M29" s="33">
        <v>0.58333333333333337</v>
      </c>
      <c r="N29" s="21" t="s">
        <v>16</v>
      </c>
      <c r="O29" s="16" t="s">
        <v>17</v>
      </c>
      <c r="P29" s="16" t="s">
        <v>18</v>
      </c>
      <c r="Q29" s="16" t="s">
        <v>19</v>
      </c>
      <c r="R29" s="30"/>
      <c r="S29" s="30"/>
      <c r="W29">
        <v>27</v>
      </c>
      <c r="X29" s="7">
        <v>1</v>
      </c>
      <c r="Y29" s="8">
        <v>0.82986111111111116</v>
      </c>
      <c r="Z29" s="8">
        <v>0.96180555555555558</v>
      </c>
      <c r="AB29">
        <v>25</v>
      </c>
      <c r="AC29" t="s">
        <v>108</v>
      </c>
      <c r="AD29" t="s">
        <v>109</v>
      </c>
      <c r="AE29">
        <v>3</v>
      </c>
      <c r="AF29" s="9" t="s">
        <v>107</v>
      </c>
      <c r="AH29">
        <v>27</v>
      </c>
      <c r="AI29" t="str">
        <v>2K10</v>
      </c>
      <c r="AJ29" s="10">
        <v>1</v>
      </c>
    </row>
    <row r="30" spans="2:36" ht="15" customHeight="1" thickBot="1" x14ac:dyDescent="0.3">
      <c r="B30" s="17" t="s">
        <v>49</v>
      </c>
      <c r="C30" s="25">
        <f t="shared" si="0"/>
        <v>30</v>
      </c>
      <c r="D30" s="19">
        <f t="shared" si="1"/>
        <v>21</v>
      </c>
      <c r="E30" s="26">
        <f t="shared" si="2"/>
        <v>1</v>
      </c>
      <c r="F30" s="21" t="s">
        <v>48</v>
      </c>
      <c r="G30" s="16" t="s">
        <v>20</v>
      </c>
      <c r="H30" s="16" t="s">
        <v>21</v>
      </c>
      <c r="I30" s="17" t="s">
        <v>22</v>
      </c>
      <c r="J30" s="25" cm="1">
        <f t="array" ref="J30">INDEX(
  $W$3:$W$170,
  MATCH(
    1,
    ($X$3:$X$170 = K30)
    * ($Y$3:$Y$170 = L30)
    * ($Z$3:$Z$170 = M30),
    0
  )
)</f>
        <v>39</v>
      </c>
      <c r="K30" s="19">
        <f>MATCH(I30,{"Lunes";"Martes";"Miércoles";"Jueves";"Viernes";"Sábado"},0)</f>
        <v>2</v>
      </c>
      <c r="L30" s="16">
        <v>0.43402777777777779</v>
      </c>
      <c r="M30" s="33">
        <v>0.58333333333333337</v>
      </c>
      <c r="N30" s="21" t="s">
        <v>23</v>
      </c>
      <c r="O30" s="16" t="s">
        <v>25</v>
      </c>
      <c r="P30" s="16" t="s">
        <v>18</v>
      </c>
      <c r="Q30" s="16" t="s">
        <v>19</v>
      </c>
      <c r="R30" s="30"/>
      <c r="S30" s="30"/>
      <c r="W30">
        <v>28</v>
      </c>
      <c r="X30" s="7">
        <v>1</v>
      </c>
      <c r="Y30" s="8">
        <v>0.82986111111111116</v>
      </c>
      <c r="Z30" s="8">
        <v>0.93055555555555558</v>
      </c>
      <c r="AH30">
        <v>28</v>
      </c>
      <c r="AI30" t="str">
        <v>2K11</v>
      </c>
      <c r="AJ30" s="10">
        <v>1</v>
      </c>
    </row>
    <row r="31" spans="2:36" ht="15" customHeight="1" thickBot="1" x14ac:dyDescent="0.3">
      <c r="B31" s="17" t="s">
        <v>49</v>
      </c>
      <c r="C31" s="25">
        <f t="shared" si="0"/>
        <v>30</v>
      </c>
      <c r="D31" s="19">
        <f t="shared" si="1"/>
        <v>21</v>
      </c>
      <c r="E31" s="26">
        <f t="shared" si="2"/>
        <v>1</v>
      </c>
      <c r="F31" s="21" t="s">
        <v>48</v>
      </c>
      <c r="G31" s="16" t="s">
        <v>20</v>
      </c>
      <c r="H31" s="16" t="s">
        <v>21</v>
      </c>
      <c r="I31" s="17" t="s">
        <v>28</v>
      </c>
      <c r="J31" s="25" cm="1">
        <f t="array" ref="J31">INDEX(
  $W$3:$W$170,
  MATCH(
    1,
    ($X$3:$X$170 = K31)
    * ($Y$3:$Y$170 = L31)
    * ($Z$3:$Z$170 = M31),
    0
  )
)</f>
        <v>74</v>
      </c>
      <c r="K31" s="19">
        <f>MATCH(I31,{"Lunes";"Martes";"Miércoles";"Jueves";"Viernes";"Sábado"},0)</f>
        <v>3</v>
      </c>
      <c r="L31" s="16">
        <v>0.43402777777777779</v>
      </c>
      <c r="M31" s="33">
        <v>0.58333333333333337</v>
      </c>
      <c r="N31" s="21" t="s">
        <v>23</v>
      </c>
      <c r="O31" s="16" t="s">
        <v>25</v>
      </c>
      <c r="P31" s="16" t="s">
        <v>18</v>
      </c>
      <c r="Q31" s="16" t="s">
        <v>19</v>
      </c>
      <c r="R31" s="30"/>
      <c r="S31" s="30"/>
      <c r="W31">
        <v>29</v>
      </c>
      <c r="X31" s="7">
        <v>1</v>
      </c>
      <c r="Y31" s="8">
        <v>0.86111111111111116</v>
      </c>
      <c r="Z31" s="8">
        <v>0.96180555555555558</v>
      </c>
      <c r="AB31">
        <v>26</v>
      </c>
      <c r="AC31" t="s">
        <v>110</v>
      </c>
      <c r="AD31" t="s">
        <v>111</v>
      </c>
      <c r="AE31">
        <v>4</v>
      </c>
      <c r="AF31" s="9" t="s">
        <v>75</v>
      </c>
      <c r="AH31">
        <v>29</v>
      </c>
      <c r="AI31" t="str" cm="1">
        <f t="array" ref="AI31:AI38">"3K"&amp;_xlfn.SEQUENCE(8, 1, 1, 1)</f>
        <v>3K1</v>
      </c>
      <c r="AJ31" s="10">
        <v>1</v>
      </c>
    </row>
    <row r="32" spans="2:36" ht="15" customHeight="1" thickBot="1" x14ac:dyDescent="0.3">
      <c r="B32" s="17" t="s">
        <v>49</v>
      </c>
      <c r="C32" s="25">
        <f t="shared" si="0"/>
        <v>30</v>
      </c>
      <c r="D32" s="19">
        <f t="shared" si="1"/>
        <v>17</v>
      </c>
      <c r="E32" s="26">
        <f t="shared" si="2"/>
        <v>0</v>
      </c>
      <c r="F32" s="21" t="s">
        <v>13</v>
      </c>
      <c r="G32" s="16" t="s">
        <v>13</v>
      </c>
      <c r="H32" s="16" t="s">
        <v>14</v>
      </c>
      <c r="I32" s="17" t="s">
        <v>22</v>
      </c>
      <c r="J32" s="25" cm="1">
        <f t="array" ref="J32">INDEX(
  $W$3:$W$170,
  MATCH(
    1,
    ($X$3:$X$170 = K32)
    * ($Y$3:$Y$170 = L32)
    * ($Z$3:$Z$170 = M32),
    0
  )
)</f>
        <v>32</v>
      </c>
      <c r="K32" s="19">
        <f>MATCH(I32,{"Lunes";"Martes";"Miércoles";"Jueves";"Viernes";"Sábado"},0)</f>
        <v>2</v>
      </c>
      <c r="L32" s="16">
        <v>0.33333333333333331</v>
      </c>
      <c r="M32" s="33">
        <v>0.43402777777777779</v>
      </c>
      <c r="N32" s="21" t="s">
        <v>16</v>
      </c>
      <c r="O32" s="16" t="s">
        <v>17</v>
      </c>
      <c r="P32" s="16" t="s">
        <v>18</v>
      </c>
      <c r="Q32" s="16" t="s">
        <v>19</v>
      </c>
      <c r="R32" s="30"/>
      <c r="S32" s="30"/>
      <c r="W32">
        <v>30</v>
      </c>
      <c r="X32" s="7">
        <v>1</v>
      </c>
      <c r="Y32" s="8">
        <v>0.89930555555555558</v>
      </c>
      <c r="Z32" s="8">
        <v>0.96180555555555558</v>
      </c>
      <c r="AB32">
        <v>27</v>
      </c>
      <c r="AC32" t="s">
        <v>112</v>
      </c>
      <c r="AD32" t="s">
        <v>113</v>
      </c>
      <c r="AE32">
        <v>4</v>
      </c>
      <c r="AF32" s="9" t="s">
        <v>75</v>
      </c>
      <c r="AH32">
        <v>30</v>
      </c>
      <c r="AI32" t="str">
        <v>3K2</v>
      </c>
      <c r="AJ32" s="10">
        <v>1</v>
      </c>
    </row>
    <row r="33" spans="2:36" ht="15" customHeight="1" thickBot="1" x14ac:dyDescent="0.3">
      <c r="B33" s="17" t="s">
        <v>49</v>
      </c>
      <c r="C33" s="25">
        <f t="shared" si="0"/>
        <v>30</v>
      </c>
      <c r="D33" s="19">
        <f t="shared" si="1"/>
        <v>17</v>
      </c>
      <c r="E33" s="26">
        <f t="shared" si="2"/>
        <v>0</v>
      </c>
      <c r="F33" s="21" t="s">
        <v>13</v>
      </c>
      <c r="G33" s="16" t="s">
        <v>13</v>
      </c>
      <c r="H33" s="16" t="s">
        <v>14</v>
      </c>
      <c r="I33" s="17" t="s">
        <v>28</v>
      </c>
      <c r="J33" s="25" cm="1">
        <f t="array" ref="J33">INDEX(
  $W$3:$W$170,
  MATCH(
    1,
    ($X$3:$X$170 = K33)
    * ($Y$3:$Y$170 = L33)
    * ($Z$3:$Z$170 = M33),
    0
  )
)</f>
        <v>66</v>
      </c>
      <c r="K33" s="19">
        <f>MATCH(I33,{"Lunes";"Martes";"Miércoles";"Jueves";"Viernes";"Sábado"},0)</f>
        <v>3</v>
      </c>
      <c r="L33" s="16">
        <v>0.33333333333333331</v>
      </c>
      <c r="M33" s="33">
        <v>0.43402777777777779</v>
      </c>
      <c r="N33" s="21" t="s">
        <v>16</v>
      </c>
      <c r="O33" s="16" t="s">
        <v>17</v>
      </c>
      <c r="P33" s="16" t="s">
        <v>18</v>
      </c>
      <c r="Q33" s="16" t="s">
        <v>19</v>
      </c>
      <c r="R33" s="30"/>
      <c r="S33" s="30"/>
      <c r="W33">
        <v>31</v>
      </c>
      <c r="X33" s="7">
        <v>2</v>
      </c>
      <c r="Y33" s="8">
        <v>0.33333333333333331</v>
      </c>
      <c r="Z33" s="8">
        <v>0.39583333333333331</v>
      </c>
      <c r="AB33">
        <v>28</v>
      </c>
      <c r="AC33" t="s">
        <v>114</v>
      </c>
      <c r="AD33" t="s">
        <v>115</v>
      </c>
      <c r="AE33">
        <v>4</v>
      </c>
      <c r="AF33" s="9" t="s">
        <v>75</v>
      </c>
      <c r="AH33">
        <v>31</v>
      </c>
      <c r="AI33" t="str">
        <v>3K3</v>
      </c>
      <c r="AJ33" s="10">
        <v>1</v>
      </c>
    </row>
    <row r="34" spans="2:36" ht="15" customHeight="1" thickBot="1" x14ac:dyDescent="0.3">
      <c r="B34" s="17" t="s">
        <v>49</v>
      </c>
      <c r="C34" s="25">
        <f t="shared" si="0"/>
        <v>30</v>
      </c>
      <c r="D34" s="19">
        <f t="shared" si="1"/>
        <v>23</v>
      </c>
      <c r="E34" s="26">
        <f t="shared" si="2"/>
        <v>2</v>
      </c>
      <c r="F34" s="21" t="s">
        <v>41</v>
      </c>
      <c r="G34" s="16" t="s">
        <v>41</v>
      </c>
      <c r="H34" s="16" t="s">
        <v>42</v>
      </c>
      <c r="I34" s="17" t="s">
        <v>15</v>
      </c>
      <c r="J34" s="25" cm="1">
        <f t="array" ref="J34">INDEX(
  $W$3:$W$170,
  MATCH(
    1,
    ($X$3:$X$170 = K34)
    * ($Y$3:$Y$170 = L34)
    * ($Z$3:$Z$170 = M34),
    0
  )
)</f>
        <v>6</v>
      </c>
      <c r="K34" s="19">
        <f>MATCH(I34,{"Lunes";"Martes";"Miércoles";"Jueves";"Viernes";"Sábado"},0)</f>
        <v>1</v>
      </c>
      <c r="L34" s="16">
        <v>0.43402777777777779</v>
      </c>
      <c r="M34" s="33">
        <v>0.53472222222222221</v>
      </c>
      <c r="N34" s="21" t="s">
        <v>23</v>
      </c>
      <c r="O34" s="16" t="s">
        <v>38</v>
      </c>
      <c r="P34" s="16" t="s">
        <v>18</v>
      </c>
      <c r="Q34" s="16" t="s">
        <v>19</v>
      </c>
      <c r="R34" s="30"/>
      <c r="S34" s="30"/>
      <c r="W34">
        <v>32</v>
      </c>
      <c r="X34" s="7">
        <v>2</v>
      </c>
      <c r="Y34" s="8">
        <v>0.33333333333333331</v>
      </c>
      <c r="Z34" s="8">
        <v>0.43402777777777779</v>
      </c>
      <c r="AB34">
        <v>29</v>
      </c>
      <c r="AC34" t="s">
        <v>116</v>
      </c>
      <c r="AD34" t="s">
        <v>117</v>
      </c>
      <c r="AE34">
        <v>4</v>
      </c>
      <c r="AF34" s="9" t="s">
        <v>107</v>
      </c>
      <c r="AH34">
        <v>32</v>
      </c>
      <c r="AI34" t="str">
        <v>3K4</v>
      </c>
      <c r="AJ34" s="10">
        <v>1</v>
      </c>
    </row>
    <row r="35" spans="2:36" ht="15" customHeight="1" thickBot="1" x14ac:dyDescent="0.3">
      <c r="B35" s="17" t="s">
        <v>49</v>
      </c>
      <c r="C35" s="25">
        <f t="shared" si="0"/>
        <v>30</v>
      </c>
      <c r="D35" s="19">
        <f t="shared" si="1"/>
        <v>23</v>
      </c>
      <c r="E35" s="26">
        <f t="shared" si="2"/>
        <v>2</v>
      </c>
      <c r="F35" s="21" t="s">
        <v>41</v>
      </c>
      <c r="G35" s="16" t="s">
        <v>41</v>
      </c>
      <c r="H35" s="16" t="s">
        <v>42</v>
      </c>
      <c r="I35" s="17" t="s">
        <v>28</v>
      </c>
      <c r="J35" s="25" cm="1">
        <f t="array" ref="J35">INDEX(
  $W$3:$W$170,
  MATCH(
    1,
    ($X$3:$X$170 = K35)
    * ($Y$3:$Y$170 = L35)
    * ($Z$3:$Z$170 = M35),
    0
  )
)</f>
        <v>73</v>
      </c>
      <c r="K35" s="19">
        <f>MATCH(I35,{"Lunes";"Martes";"Miércoles";"Jueves";"Viernes";"Sábado"},0)</f>
        <v>3</v>
      </c>
      <c r="L35" s="16">
        <v>0.43402777777777779</v>
      </c>
      <c r="M35" s="33">
        <v>0.53472222222222221</v>
      </c>
      <c r="N35" s="21" t="s">
        <v>23</v>
      </c>
      <c r="O35" s="16" t="s">
        <v>38</v>
      </c>
      <c r="P35" s="16" t="s">
        <v>18</v>
      </c>
      <c r="Q35" s="16" t="s">
        <v>19</v>
      </c>
      <c r="R35" s="30"/>
      <c r="S35" s="30"/>
      <c r="W35">
        <v>33</v>
      </c>
      <c r="X35" s="7">
        <v>2</v>
      </c>
      <c r="Y35" s="8">
        <v>0.33333333333333331</v>
      </c>
      <c r="Z35" s="8">
        <v>0.46527777777777779</v>
      </c>
      <c r="AB35">
        <v>30</v>
      </c>
      <c r="AC35" t="s">
        <v>118</v>
      </c>
      <c r="AD35" t="s">
        <v>119</v>
      </c>
      <c r="AE35">
        <v>4</v>
      </c>
      <c r="AF35" s="9" t="s">
        <v>107</v>
      </c>
      <c r="AH35">
        <v>33</v>
      </c>
      <c r="AI35" t="str">
        <v>3K5</v>
      </c>
      <c r="AJ35" s="10">
        <v>1</v>
      </c>
    </row>
    <row r="36" spans="2:36" ht="15" customHeight="1" thickBot="1" x14ac:dyDescent="0.3">
      <c r="B36" s="17" t="s">
        <v>49</v>
      </c>
      <c r="C36" s="36">
        <f t="shared" si="0"/>
        <v>30</v>
      </c>
      <c r="D36" s="37">
        <f t="shared" si="1"/>
        <v>20</v>
      </c>
      <c r="E36" s="38">
        <f t="shared" si="2"/>
        <v>0</v>
      </c>
      <c r="F36" s="21" t="s">
        <v>31</v>
      </c>
      <c r="G36" s="16" t="s">
        <v>32</v>
      </c>
      <c r="H36" s="16" t="s">
        <v>32</v>
      </c>
      <c r="I36" s="17" t="s">
        <v>34</v>
      </c>
      <c r="J36" s="36" cm="1">
        <f t="array" ref="J36">INDEX(
  $W$3:$W$170,
  MATCH(
    1,
    ($X$3:$X$170 = K36)
    * ($Y$3:$Y$170 = L36)
    * ($Z$3:$Z$170 = M36),
    0
  )
)</f>
        <v>108</v>
      </c>
      <c r="K36" s="37">
        <f>MATCH(I36,{"Lunes";"Martes";"Miércoles";"Jueves";"Viernes";"Sábado"},0)</f>
        <v>4</v>
      </c>
      <c r="L36" s="39">
        <v>0.47222222222222221</v>
      </c>
      <c r="M36" s="40">
        <v>0.53472222222222221</v>
      </c>
      <c r="N36" s="21" t="s">
        <v>16</v>
      </c>
      <c r="O36" s="16" t="s">
        <v>17</v>
      </c>
      <c r="P36" s="16" t="s">
        <v>18</v>
      </c>
      <c r="Q36" s="16" t="s">
        <v>19</v>
      </c>
      <c r="R36" s="30"/>
      <c r="S36" s="30"/>
      <c r="W36">
        <v>34</v>
      </c>
      <c r="X36" s="7">
        <v>2</v>
      </c>
      <c r="Y36" s="8">
        <v>0.33333333333333331</v>
      </c>
      <c r="Z36" s="8">
        <v>0.53472222222222221</v>
      </c>
      <c r="AB36">
        <v>31</v>
      </c>
      <c r="AC36" t="s">
        <v>120</v>
      </c>
      <c r="AD36" t="s">
        <v>121</v>
      </c>
      <c r="AE36">
        <v>4</v>
      </c>
      <c r="AF36" s="9" t="s">
        <v>107</v>
      </c>
      <c r="AH36">
        <v>34</v>
      </c>
      <c r="AI36" t="str">
        <v>3K6</v>
      </c>
      <c r="AJ36" s="10">
        <v>1</v>
      </c>
    </row>
    <row r="37" spans="2:36" ht="15" customHeight="1" thickBot="1" x14ac:dyDescent="0.3">
      <c r="W37">
        <v>35</v>
      </c>
      <c r="X37" s="7">
        <v>2</v>
      </c>
      <c r="Y37" s="8">
        <v>0.40277777777777779</v>
      </c>
      <c r="Z37" s="8">
        <v>0.46527777777777779</v>
      </c>
      <c r="AB37">
        <v>32</v>
      </c>
      <c r="AC37" t="s">
        <v>122</v>
      </c>
      <c r="AD37" t="s">
        <v>123</v>
      </c>
      <c r="AE37">
        <v>4</v>
      </c>
      <c r="AF37" s="9" t="s">
        <v>75</v>
      </c>
      <c r="AH37">
        <v>35</v>
      </c>
      <c r="AI37" t="str">
        <v>3K7</v>
      </c>
      <c r="AJ37" s="10">
        <v>1</v>
      </c>
    </row>
    <row r="38" spans="2:36" ht="15" customHeight="1" thickBot="1" x14ac:dyDescent="0.3">
      <c r="W38">
        <v>36</v>
      </c>
      <c r="X38" s="7">
        <v>2</v>
      </c>
      <c r="Y38" s="8">
        <v>0.40277777777777779</v>
      </c>
      <c r="Z38" s="8">
        <v>0.53472222222222221</v>
      </c>
      <c r="AB38">
        <v>33</v>
      </c>
      <c r="AC38" t="s">
        <v>124</v>
      </c>
      <c r="AD38" t="s">
        <v>125</v>
      </c>
      <c r="AE38">
        <v>4</v>
      </c>
      <c r="AF38" s="9" t="s">
        <v>75</v>
      </c>
      <c r="AH38">
        <v>36</v>
      </c>
      <c r="AI38" t="str">
        <v>3K8</v>
      </c>
      <c r="AJ38" s="10">
        <v>1</v>
      </c>
    </row>
    <row r="39" spans="2:36" ht="15" customHeight="1" thickBot="1" x14ac:dyDescent="0.3">
      <c r="B39" s="18" t="s">
        <v>0</v>
      </c>
      <c r="C39" s="11" t="s">
        <v>169</v>
      </c>
      <c r="D39" s="11" t="s">
        <v>65</v>
      </c>
      <c r="E39" s="11" t="s">
        <v>170</v>
      </c>
      <c r="F39" s="18" t="s">
        <v>1</v>
      </c>
      <c r="G39" s="12" t="s">
        <v>2</v>
      </c>
      <c r="H39" s="12" t="s">
        <v>3</v>
      </c>
      <c r="I39" s="12" t="s">
        <v>4</v>
      </c>
      <c r="J39" s="12" t="s">
        <v>61</v>
      </c>
      <c r="K39" s="11" t="s">
        <v>60</v>
      </c>
      <c r="L39" s="11" t="s">
        <v>5</v>
      </c>
      <c r="M39" s="11" t="s">
        <v>6</v>
      </c>
      <c r="N39" s="12" t="s">
        <v>7</v>
      </c>
      <c r="O39" s="12" t="s">
        <v>9</v>
      </c>
      <c r="P39" s="12" t="s">
        <v>10</v>
      </c>
      <c r="Q39" s="12" t="s">
        <v>11</v>
      </c>
      <c r="R39" s="12" t="s">
        <v>44</v>
      </c>
      <c r="S39" s="12" t="s">
        <v>46</v>
      </c>
      <c r="W39">
        <v>37</v>
      </c>
      <c r="X39" s="7">
        <v>2</v>
      </c>
      <c r="Y39" s="8">
        <v>0.43402777777777779</v>
      </c>
      <c r="Z39" s="8">
        <v>0.50347222222222221</v>
      </c>
      <c r="AB39">
        <v>34</v>
      </c>
      <c r="AC39" t="s">
        <v>126</v>
      </c>
      <c r="AD39" t="s">
        <v>127</v>
      </c>
      <c r="AE39">
        <v>4</v>
      </c>
      <c r="AF39" s="9" t="s">
        <v>107</v>
      </c>
      <c r="AH39">
        <v>37</v>
      </c>
      <c r="AI39" t="s">
        <v>47</v>
      </c>
      <c r="AJ39" s="10">
        <v>1</v>
      </c>
    </row>
    <row r="40" spans="2:36" ht="15" customHeight="1" thickBot="1" x14ac:dyDescent="0.3">
      <c r="B40" s="20" t="s">
        <v>51</v>
      </c>
      <c r="C40" s="22">
        <f t="shared" si="0"/>
        <v>31</v>
      </c>
      <c r="D40" s="23">
        <f t="shared" si="1"/>
        <v>22</v>
      </c>
      <c r="E40" s="24">
        <f t="shared" si="2"/>
        <v>2</v>
      </c>
      <c r="F40" s="21" t="s">
        <v>39</v>
      </c>
      <c r="G40" s="16" t="s">
        <v>39</v>
      </c>
      <c r="H40" s="16" t="s">
        <v>40</v>
      </c>
      <c r="I40" s="17" t="s">
        <v>28</v>
      </c>
      <c r="J40" s="25" cm="1">
        <f t="array" ref="J40">INDEX(
  $W$3:$W$170,
  MATCH(
    1,
    ($X$3:$X$170 = K40)
    * ($Y$3:$Y$170 = L40)
    * ($Z$3:$Z$170 = M40),
    0
  )
)</f>
        <v>78</v>
      </c>
      <c r="K40" s="23">
        <f>MATCH(I40,{"Lunes";"Martes";"Miércoles";"Jueves";"Viernes";"Sábado"},0)</f>
        <v>3</v>
      </c>
      <c r="L40" s="31">
        <v>0.50347222222222221</v>
      </c>
      <c r="M40" s="32">
        <v>0.61458333333333337</v>
      </c>
      <c r="N40" s="21" t="s">
        <v>23</v>
      </c>
      <c r="O40" s="16" t="s">
        <v>38</v>
      </c>
      <c r="P40" s="16" t="s">
        <v>18</v>
      </c>
      <c r="Q40" s="16" t="s">
        <v>19</v>
      </c>
      <c r="R40" s="30"/>
      <c r="S40" s="30"/>
      <c r="W40">
        <v>38</v>
      </c>
      <c r="X40" s="7">
        <v>2</v>
      </c>
      <c r="Y40" s="8">
        <v>0.43402777777777779</v>
      </c>
      <c r="Z40" s="8">
        <v>0.53472222222222221</v>
      </c>
      <c r="AB40">
        <v>35</v>
      </c>
      <c r="AC40" t="s">
        <v>82</v>
      </c>
      <c r="AD40" t="s">
        <v>128</v>
      </c>
      <c r="AE40">
        <v>4</v>
      </c>
      <c r="AF40" s="9" t="s">
        <v>75</v>
      </c>
      <c r="AH40">
        <v>38</v>
      </c>
      <c r="AI40" t="s">
        <v>54</v>
      </c>
      <c r="AJ40" s="10">
        <v>1</v>
      </c>
    </row>
    <row r="41" spans="2:36" ht="15" customHeight="1" thickBot="1" x14ac:dyDescent="0.3">
      <c r="B41" s="17" t="s">
        <v>51</v>
      </c>
      <c r="C41" s="25">
        <f t="shared" si="0"/>
        <v>31</v>
      </c>
      <c r="D41" s="19">
        <f t="shared" si="1"/>
        <v>22</v>
      </c>
      <c r="E41" s="26">
        <f t="shared" si="2"/>
        <v>2</v>
      </c>
      <c r="F41" s="21" t="s">
        <v>39</v>
      </c>
      <c r="G41" s="16" t="s">
        <v>39</v>
      </c>
      <c r="H41" s="16" t="s">
        <v>40</v>
      </c>
      <c r="I41" s="17" t="s">
        <v>34</v>
      </c>
      <c r="J41" s="25" cm="1">
        <f t="array" ref="J41">INDEX(
  $W$3:$W$170,
  MATCH(
    1,
    ($X$3:$X$170 = K41)
    * ($Y$3:$Y$170 = L41)
    * ($Z$3:$Z$170 = M41),
    0
  )
)</f>
        <v>114</v>
      </c>
      <c r="K41" s="19">
        <f>MATCH(I41,{"Lunes";"Martes";"Miércoles";"Jueves";"Viernes";"Sábado"},0)</f>
        <v>4</v>
      </c>
      <c r="L41" s="16">
        <v>0.55208333333333337</v>
      </c>
      <c r="M41" s="33">
        <v>0.65277777777777779</v>
      </c>
      <c r="N41" s="21" t="s">
        <v>23</v>
      </c>
      <c r="O41" s="16" t="s">
        <v>38</v>
      </c>
      <c r="P41" s="16" t="s">
        <v>18</v>
      </c>
      <c r="Q41" s="16" t="s">
        <v>19</v>
      </c>
      <c r="R41" s="30"/>
      <c r="S41" s="30"/>
      <c r="W41">
        <v>39</v>
      </c>
      <c r="X41" s="7">
        <v>2</v>
      </c>
      <c r="Y41" s="8">
        <v>0.43402777777777779</v>
      </c>
      <c r="Z41" s="8">
        <v>0.58333333333333337</v>
      </c>
      <c r="AB41">
        <v>36</v>
      </c>
      <c r="AC41" t="s">
        <v>129</v>
      </c>
      <c r="AD41" t="s">
        <v>130</v>
      </c>
      <c r="AE41">
        <v>4</v>
      </c>
      <c r="AF41" s="9" t="s">
        <v>75</v>
      </c>
      <c r="AH41">
        <v>39</v>
      </c>
      <c r="AI41" t="str" cm="1">
        <f t="array" ref="AI41:AI44">"4K"&amp;_xlfn.SEQUENCE(4, 1, 1, 1)</f>
        <v>4K1</v>
      </c>
      <c r="AJ41" s="10">
        <v>1</v>
      </c>
    </row>
    <row r="42" spans="2:36" ht="15" customHeight="1" thickBot="1" x14ac:dyDescent="0.3">
      <c r="B42" s="17" t="s">
        <v>51</v>
      </c>
      <c r="C42" s="25">
        <f t="shared" si="0"/>
        <v>31</v>
      </c>
      <c r="D42" s="19">
        <f t="shared" si="1"/>
        <v>24</v>
      </c>
      <c r="E42" s="26">
        <f t="shared" si="2"/>
        <v>2</v>
      </c>
      <c r="F42" s="21" t="s">
        <v>43</v>
      </c>
      <c r="G42" s="16" t="s">
        <v>35</v>
      </c>
      <c r="H42" s="16" t="s">
        <v>36</v>
      </c>
      <c r="I42" s="17" t="s">
        <v>22</v>
      </c>
      <c r="J42" s="25" cm="1">
        <f t="array" ref="J42">INDEX(
  $W$3:$W$170,
  MATCH(
    1,
    ($X$3:$X$170 = K42)
    * ($Y$3:$Y$170 = L42)
    * ($Z$3:$Z$170 = M42),
    0
  )
)</f>
        <v>51</v>
      </c>
      <c r="K42" s="19">
        <f>MATCH(I42,{"Lunes";"Martes";"Miércoles";"Jueves";"Viernes";"Sábado"},0)</f>
        <v>2</v>
      </c>
      <c r="L42" s="16">
        <v>0.62152777777777779</v>
      </c>
      <c r="M42" s="33">
        <v>0.75347222222222221</v>
      </c>
      <c r="N42" s="21" t="s">
        <v>23</v>
      </c>
      <c r="O42" s="16" t="s">
        <v>38</v>
      </c>
      <c r="P42" s="16" t="s">
        <v>18</v>
      </c>
      <c r="Q42" s="16" t="s">
        <v>19</v>
      </c>
      <c r="R42" s="30" t="s">
        <v>45</v>
      </c>
      <c r="S42" s="30"/>
      <c r="W42">
        <v>40</v>
      </c>
      <c r="X42" s="7">
        <v>2</v>
      </c>
      <c r="Y42" s="8">
        <v>0.47222222222222221</v>
      </c>
      <c r="Z42" s="8">
        <v>0.53472222222222221</v>
      </c>
      <c r="AB42">
        <v>37</v>
      </c>
      <c r="AC42" t="s">
        <v>131</v>
      </c>
      <c r="AD42" t="s">
        <v>132</v>
      </c>
      <c r="AE42">
        <v>4</v>
      </c>
      <c r="AF42" s="9" t="s">
        <v>107</v>
      </c>
      <c r="AH42">
        <v>40</v>
      </c>
      <c r="AI42" t="str">
        <v>4K2</v>
      </c>
      <c r="AJ42" s="10">
        <v>1</v>
      </c>
    </row>
    <row r="43" spans="2:36" ht="15" customHeight="1" thickBot="1" x14ac:dyDescent="0.3">
      <c r="B43" s="17" t="s">
        <v>51</v>
      </c>
      <c r="C43" s="25">
        <f t="shared" si="0"/>
        <v>31</v>
      </c>
      <c r="D43" s="19">
        <f t="shared" si="1"/>
        <v>24</v>
      </c>
      <c r="E43" s="26">
        <f t="shared" si="2"/>
        <v>2</v>
      </c>
      <c r="F43" s="21" t="s">
        <v>43</v>
      </c>
      <c r="G43" s="16" t="s">
        <v>35</v>
      </c>
      <c r="H43" s="16" t="s">
        <v>36</v>
      </c>
      <c r="I43" s="17" t="s">
        <v>33</v>
      </c>
      <c r="J43" s="25" cm="1">
        <f t="array" ref="J43">INDEX(
  $W$3:$W$170,
  MATCH(
    1,
    ($X$3:$X$170 = K43)
    * ($Y$3:$Y$170 = L43)
    * ($Z$3:$Z$170 = M43),
    0
  )
)</f>
        <v>152</v>
      </c>
      <c r="K43" s="19">
        <f>MATCH(I43,{"Lunes";"Martes";"Miércoles";"Jueves";"Viernes";"Sábado"},0)</f>
        <v>5</v>
      </c>
      <c r="L43" s="16">
        <v>0.62152777777777779</v>
      </c>
      <c r="M43" s="33">
        <v>0.75347222222222221</v>
      </c>
      <c r="N43" s="21" t="s">
        <v>23</v>
      </c>
      <c r="O43" s="16" t="s">
        <v>38</v>
      </c>
      <c r="P43" s="16" t="s">
        <v>18</v>
      </c>
      <c r="Q43" s="16" t="s">
        <v>19</v>
      </c>
      <c r="R43" s="30" t="s">
        <v>45</v>
      </c>
      <c r="S43" s="30"/>
      <c r="W43">
        <v>41</v>
      </c>
      <c r="X43" s="7">
        <v>2</v>
      </c>
      <c r="Y43" s="8">
        <v>0.47222222222222221</v>
      </c>
      <c r="Z43" s="8">
        <v>0.58333333333333337</v>
      </c>
      <c r="AB43">
        <v>38</v>
      </c>
      <c r="AC43" t="s">
        <v>133</v>
      </c>
      <c r="AD43" t="s">
        <v>134</v>
      </c>
      <c r="AE43">
        <v>4</v>
      </c>
      <c r="AF43" s="9" t="s">
        <v>107</v>
      </c>
      <c r="AH43">
        <v>41</v>
      </c>
      <c r="AI43" t="str">
        <v>4K3</v>
      </c>
      <c r="AJ43" s="10">
        <v>1</v>
      </c>
    </row>
    <row r="44" spans="2:36" ht="15" customHeight="1" thickBot="1" x14ac:dyDescent="0.3">
      <c r="B44" s="17" t="s">
        <v>51</v>
      </c>
      <c r="C44" s="25">
        <f t="shared" si="0"/>
        <v>31</v>
      </c>
      <c r="D44" s="19">
        <f t="shared" si="1"/>
        <v>19</v>
      </c>
      <c r="E44" s="26">
        <f t="shared" si="2"/>
        <v>1</v>
      </c>
      <c r="F44" s="21" t="s">
        <v>26</v>
      </c>
      <c r="G44" s="16" t="s">
        <v>26</v>
      </c>
      <c r="H44" s="16" t="s">
        <v>27</v>
      </c>
      <c r="I44" s="17" t="s">
        <v>15</v>
      </c>
      <c r="J44" s="25" cm="1">
        <f t="array" ref="J44">INDEX(
  $W$3:$W$170,
  MATCH(
    1,
    ($X$3:$X$170 = K44)
    * ($Y$3:$Y$170 = L44)
    * ($Z$3:$Z$170 = M44),
    0
  )
)</f>
        <v>17</v>
      </c>
      <c r="K44" s="19">
        <f>MATCH(I44,{"Lunes";"Martes";"Miércoles";"Jueves";"Viernes";"Sábado"},0)</f>
        <v>1</v>
      </c>
      <c r="L44" s="16">
        <v>0.62152777777777779</v>
      </c>
      <c r="M44" s="33">
        <v>0.75347222222222221</v>
      </c>
      <c r="N44" s="21" t="s">
        <v>23</v>
      </c>
      <c r="O44" s="16" t="s">
        <v>25</v>
      </c>
      <c r="P44" s="16" t="s">
        <v>18</v>
      </c>
      <c r="Q44" s="16" t="s">
        <v>19</v>
      </c>
      <c r="R44" s="30"/>
      <c r="S44" s="30"/>
      <c r="W44">
        <v>42</v>
      </c>
      <c r="X44" s="7">
        <v>2</v>
      </c>
      <c r="Y44" s="8">
        <v>0.50347222222222221</v>
      </c>
      <c r="Z44" s="8">
        <v>0.58333333333333337</v>
      </c>
      <c r="AH44">
        <v>42</v>
      </c>
      <c r="AI44" t="str">
        <v>4K4</v>
      </c>
      <c r="AJ44" s="10">
        <v>1</v>
      </c>
    </row>
    <row r="45" spans="2:36" ht="15" customHeight="1" thickBot="1" x14ac:dyDescent="0.3">
      <c r="B45" s="17" t="s">
        <v>51</v>
      </c>
      <c r="C45" s="25">
        <f t="shared" si="0"/>
        <v>31</v>
      </c>
      <c r="D45" s="19">
        <f t="shared" si="1"/>
        <v>19</v>
      </c>
      <c r="E45" s="26">
        <f t="shared" si="2"/>
        <v>1</v>
      </c>
      <c r="F45" s="21" t="s">
        <v>26</v>
      </c>
      <c r="G45" s="16" t="s">
        <v>26</v>
      </c>
      <c r="H45" s="16" t="s">
        <v>27</v>
      </c>
      <c r="I45" s="17" t="s">
        <v>34</v>
      </c>
      <c r="J45" s="25" cm="1">
        <f t="array" ref="J45">INDEX(
  $W$3:$W$170,
  MATCH(
    1,
    ($X$3:$X$170 = K45)
    * ($Y$3:$Y$170 = L45)
    * ($Z$3:$Z$170 = M45),
    0
  )
)</f>
        <v>118</v>
      </c>
      <c r="K45" s="19">
        <f>MATCH(I45,{"Lunes";"Martes";"Miércoles";"Jueves";"Viernes";"Sábado"},0)</f>
        <v>4</v>
      </c>
      <c r="L45" s="16">
        <v>0.62152777777777779</v>
      </c>
      <c r="M45" s="33">
        <v>0.75347222222222221</v>
      </c>
      <c r="N45" s="21" t="s">
        <v>23</v>
      </c>
      <c r="O45" s="16" t="s">
        <v>25</v>
      </c>
      <c r="P45" s="16" t="s">
        <v>18</v>
      </c>
      <c r="Q45" s="16" t="s">
        <v>19</v>
      </c>
      <c r="R45" s="30"/>
      <c r="S45" s="30"/>
      <c r="W45">
        <v>43</v>
      </c>
      <c r="X45" s="7">
        <v>2</v>
      </c>
      <c r="Y45" s="8">
        <v>0.50347222222222221</v>
      </c>
      <c r="Z45" s="8">
        <v>0.61458333333333337</v>
      </c>
      <c r="AB45">
        <v>39</v>
      </c>
      <c r="AC45" t="s">
        <v>135</v>
      </c>
      <c r="AD45" t="s">
        <v>136</v>
      </c>
      <c r="AE45">
        <v>5</v>
      </c>
      <c r="AF45" s="9" t="s">
        <v>75</v>
      </c>
      <c r="AH45">
        <v>43</v>
      </c>
      <c r="AI45" t="str" cm="1">
        <f t="array" ref="AI45:AI49">"5K"&amp;_xlfn.SEQUENCE(5, 1, 1, 1)</f>
        <v>5K1</v>
      </c>
      <c r="AJ45" s="10">
        <v>1</v>
      </c>
    </row>
    <row r="46" spans="2:36" ht="15" customHeight="1" thickBot="1" x14ac:dyDescent="0.3">
      <c r="B46" s="17" t="s">
        <v>51</v>
      </c>
      <c r="C46" s="25">
        <f t="shared" si="0"/>
        <v>31</v>
      </c>
      <c r="D46" s="19">
        <f t="shared" si="1"/>
        <v>18</v>
      </c>
      <c r="E46" s="26">
        <f t="shared" si="2"/>
        <v>0</v>
      </c>
      <c r="F46" s="21" t="s">
        <v>29</v>
      </c>
      <c r="G46" s="16" t="s">
        <v>29</v>
      </c>
      <c r="H46" s="16" t="s">
        <v>30</v>
      </c>
      <c r="I46" s="17" t="s">
        <v>15</v>
      </c>
      <c r="J46" s="25" cm="1">
        <f t="array" ref="J46">INDEX(
  $W$3:$W$170,
  MATCH(
    1,
    ($X$3:$X$170 = K46)
    * ($Y$3:$Y$170 = L46)
    * ($Z$3:$Z$170 = M46),
    0
  )
)</f>
        <v>13</v>
      </c>
      <c r="K46" s="19">
        <f>MATCH(I46,{"Lunes";"Martes";"Miércoles";"Jueves";"Viernes";"Sábado"},0)</f>
        <v>1</v>
      </c>
      <c r="L46" s="16">
        <v>0.55208333333333337</v>
      </c>
      <c r="M46" s="33">
        <v>0.61458333333333337</v>
      </c>
      <c r="N46" s="21" t="s">
        <v>16</v>
      </c>
      <c r="O46" s="16" t="s">
        <v>17</v>
      </c>
      <c r="P46" s="16" t="s">
        <v>18</v>
      </c>
      <c r="Q46" s="16" t="s">
        <v>19</v>
      </c>
      <c r="R46" s="30"/>
      <c r="S46" s="30"/>
      <c r="W46">
        <v>44</v>
      </c>
      <c r="X46" s="7">
        <v>2</v>
      </c>
      <c r="Y46" s="8">
        <v>0.50347222222222221</v>
      </c>
      <c r="Z46" s="8">
        <v>0.65277777777777779</v>
      </c>
      <c r="AB46">
        <v>40</v>
      </c>
      <c r="AC46" t="s">
        <v>137</v>
      </c>
      <c r="AD46" t="s">
        <v>138</v>
      </c>
      <c r="AE46">
        <v>5</v>
      </c>
      <c r="AF46" s="9" t="s">
        <v>75</v>
      </c>
      <c r="AH46">
        <v>44</v>
      </c>
      <c r="AI46" t="str">
        <v>5K2</v>
      </c>
      <c r="AJ46" s="10">
        <v>1</v>
      </c>
    </row>
    <row r="47" spans="2:36" ht="15" customHeight="1" thickBot="1" x14ac:dyDescent="0.3">
      <c r="B47" s="17" t="s">
        <v>51</v>
      </c>
      <c r="C47" s="25">
        <f t="shared" si="0"/>
        <v>31</v>
      </c>
      <c r="D47" s="19">
        <f t="shared" si="1"/>
        <v>18</v>
      </c>
      <c r="E47" s="26">
        <f t="shared" si="2"/>
        <v>0</v>
      </c>
      <c r="F47" s="21" t="s">
        <v>29</v>
      </c>
      <c r="G47" s="16" t="s">
        <v>29</v>
      </c>
      <c r="H47" s="16" t="s">
        <v>30</v>
      </c>
      <c r="I47" s="17" t="s">
        <v>28</v>
      </c>
      <c r="J47" s="25" cm="1">
        <f t="array" ref="J47">INDEX(
  $W$3:$W$170,
  MATCH(
    1,
    ($X$3:$X$170 = K47)
    * ($Y$3:$Y$170 = L47)
    * ($Z$3:$Z$170 = M47),
    0
  )
)</f>
        <v>84</v>
      </c>
      <c r="K47" s="19">
        <f>MATCH(I47,{"Lunes";"Martes";"Miércoles";"Jueves";"Viernes";"Sábado"},0)</f>
        <v>3</v>
      </c>
      <c r="L47" s="16">
        <v>0.62152777777777779</v>
      </c>
      <c r="M47" s="33">
        <v>0.68402777777777779</v>
      </c>
      <c r="N47" s="21" t="s">
        <v>16</v>
      </c>
      <c r="O47" s="16" t="s">
        <v>17</v>
      </c>
      <c r="P47" s="16" t="s">
        <v>18</v>
      </c>
      <c r="Q47" s="16" t="s">
        <v>19</v>
      </c>
      <c r="R47" s="30"/>
      <c r="S47" s="30"/>
      <c r="W47">
        <v>45</v>
      </c>
      <c r="X47" s="7">
        <v>2</v>
      </c>
      <c r="Y47" s="8">
        <v>0.50347222222222221</v>
      </c>
      <c r="Z47" s="8">
        <v>0.68402777777777779</v>
      </c>
      <c r="AB47">
        <v>41</v>
      </c>
      <c r="AC47" t="s">
        <v>139</v>
      </c>
      <c r="AD47" t="s">
        <v>140</v>
      </c>
      <c r="AE47">
        <v>5</v>
      </c>
      <c r="AF47" s="9" t="s">
        <v>75</v>
      </c>
      <c r="AH47">
        <v>45</v>
      </c>
      <c r="AI47" t="str">
        <v>5K3</v>
      </c>
      <c r="AJ47" s="10">
        <v>1</v>
      </c>
    </row>
    <row r="48" spans="2:36" ht="15" customHeight="1" thickBot="1" x14ac:dyDescent="0.3">
      <c r="B48" s="17" t="s">
        <v>51</v>
      </c>
      <c r="C48" s="25">
        <f t="shared" si="0"/>
        <v>31</v>
      </c>
      <c r="D48" s="19">
        <f t="shared" si="1"/>
        <v>21</v>
      </c>
      <c r="E48" s="26">
        <f t="shared" si="2"/>
        <v>1</v>
      </c>
      <c r="F48" s="21" t="s">
        <v>48</v>
      </c>
      <c r="G48" s="16" t="s">
        <v>20</v>
      </c>
      <c r="H48" s="16" t="s">
        <v>21</v>
      </c>
      <c r="I48" s="17" t="s">
        <v>22</v>
      </c>
      <c r="J48" s="25" cm="1">
        <f t="array" ref="J48">INDEX(
  $W$3:$W$170,
  MATCH(
    1,
    ($X$3:$X$170 = K48)
    * ($Y$3:$Y$170 = L48)
    * ($Z$3:$Z$170 = M48),
    0
  )
)</f>
        <v>51</v>
      </c>
      <c r="K48" s="19">
        <f>MATCH(I48,{"Lunes";"Martes";"Miércoles";"Jueves";"Viernes";"Sábado"},0)</f>
        <v>2</v>
      </c>
      <c r="L48" s="16">
        <v>0.62152777777777779</v>
      </c>
      <c r="M48" s="33">
        <v>0.75347222222222221</v>
      </c>
      <c r="N48" s="21" t="s">
        <v>23</v>
      </c>
      <c r="O48" s="16" t="s">
        <v>25</v>
      </c>
      <c r="P48" s="16" t="s">
        <v>18</v>
      </c>
      <c r="Q48" s="16" t="s">
        <v>19</v>
      </c>
      <c r="R48" s="30"/>
      <c r="S48" s="30"/>
      <c r="W48">
        <v>46</v>
      </c>
      <c r="X48" s="7">
        <v>2</v>
      </c>
      <c r="Y48" s="8">
        <v>0.55208333333333337</v>
      </c>
      <c r="Z48" s="8">
        <v>0.61458333333333337</v>
      </c>
      <c r="AB48">
        <v>42</v>
      </c>
      <c r="AC48" t="s">
        <v>141</v>
      </c>
      <c r="AD48" t="s">
        <v>142</v>
      </c>
      <c r="AE48">
        <v>5</v>
      </c>
      <c r="AF48" s="9" t="s">
        <v>107</v>
      </c>
      <c r="AH48">
        <v>46</v>
      </c>
      <c r="AI48" t="str">
        <v>5K4</v>
      </c>
      <c r="AJ48" s="10">
        <v>1</v>
      </c>
    </row>
    <row r="49" spans="2:36" ht="15" customHeight="1" thickBot="1" x14ac:dyDescent="0.3">
      <c r="B49" s="17" t="s">
        <v>51</v>
      </c>
      <c r="C49" s="25">
        <f t="shared" si="0"/>
        <v>31</v>
      </c>
      <c r="D49" s="19">
        <f t="shared" si="1"/>
        <v>21</v>
      </c>
      <c r="E49" s="26">
        <f t="shared" si="2"/>
        <v>1</v>
      </c>
      <c r="F49" s="21" t="s">
        <v>48</v>
      </c>
      <c r="G49" s="16" t="s">
        <v>20</v>
      </c>
      <c r="H49" s="16" t="s">
        <v>21</v>
      </c>
      <c r="I49" s="17" t="s">
        <v>33</v>
      </c>
      <c r="J49" s="25" cm="1">
        <f t="array" ref="J49">INDEX(
  $W$3:$W$170,
  MATCH(
    1,
    ($X$3:$X$170 = K49)
    * ($Y$3:$Y$170 = L49)
    * ($Z$3:$Z$170 = M49),
    0
  )
)</f>
        <v>152</v>
      </c>
      <c r="K49" s="19">
        <f>MATCH(I49,{"Lunes";"Martes";"Miércoles";"Jueves";"Viernes";"Sábado"},0)</f>
        <v>5</v>
      </c>
      <c r="L49" s="16">
        <v>0.62152777777777779</v>
      </c>
      <c r="M49" s="33">
        <v>0.75347222222222221</v>
      </c>
      <c r="N49" s="21" t="s">
        <v>23</v>
      </c>
      <c r="O49" s="16" t="s">
        <v>25</v>
      </c>
      <c r="P49" s="16" t="s">
        <v>18</v>
      </c>
      <c r="Q49" s="16" t="s">
        <v>19</v>
      </c>
      <c r="R49" s="30"/>
      <c r="S49" s="30"/>
      <c r="W49">
        <v>47</v>
      </c>
      <c r="X49" s="7">
        <v>2</v>
      </c>
      <c r="Y49" s="8">
        <v>0.55208333333333337</v>
      </c>
      <c r="Z49" s="8">
        <v>0.75347222222222221</v>
      </c>
      <c r="AB49">
        <v>43</v>
      </c>
      <c r="AC49" t="s">
        <v>143</v>
      </c>
      <c r="AD49" t="s">
        <v>144</v>
      </c>
      <c r="AE49">
        <v>5</v>
      </c>
      <c r="AF49" s="9" t="s">
        <v>107</v>
      </c>
      <c r="AH49">
        <v>47</v>
      </c>
      <c r="AI49" t="str">
        <v>5K5</v>
      </c>
      <c r="AJ49" s="10">
        <v>1</v>
      </c>
    </row>
    <row r="50" spans="2:36" ht="15" customHeight="1" thickBot="1" x14ac:dyDescent="0.3">
      <c r="B50" s="17" t="s">
        <v>51</v>
      </c>
      <c r="C50" s="25">
        <f t="shared" si="0"/>
        <v>31</v>
      </c>
      <c r="D50" s="19">
        <f t="shared" si="1"/>
        <v>17</v>
      </c>
      <c r="E50" s="26">
        <f t="shared" si="2"/>
        <v>0</v>
      </c>
      <c r="F50" s="21" t="s">
        <v>13</v>
      </c>
      <c r="G50" s="16" t="s">
        <v>13</v>
      </c>
      <c r="H50" s="16" t="s">
        <v>14</v>
      </c>
      <c r="I50" s="17" t="s">
        <v>22</v>
      </c>
      <c r="J50" s="25" cm="1">
        <f t="array" ref="J50">INDEX(
  $W$3:$W$170,
  MATCH(
    1,
    ($X$3:$X$170 = K50)
    * ($Y$3:$Y$170 = L50)
    * ($Z$3:$Z$170 = M50),
    0
  )
)</f>
        <v>43</v>
      </c>
      <c r="K50" s="19">
        <f>MATCH(I50,{"Lunes";"Martes";"Miércoles";"Jueves";"Viernes";"Sábado"},0)</f>
        <v>2</v>
      </c>
      <c r="L50" s="16">
        <v>0.50347222222222221</v>
      </c>
      <c r="M50" s="33">
        <v>0.61458333333333337</v>
      </c>
      <c r="N50" s="21" t="s">
        <v>16</v>
      </c>
      <c r="O50" s="16" t="s">
        <v>17</v>
      </c>
      <c r="P50" s="16" t="s">
        <v>18</v>
      </c>
      <c r="Q50" s="16" t="s">
        <v>19</v>
      </c>
      <c r="R50" s="30"/>
      <c r="S50" s="30"/>
      <c r="W50">
        <v>48</v>
      </c>
      <c r="X50" s="7">
        <v>2</v>
      </c>
      <c r="Y50" s="8">
        <v>0.58333333333333337</v>
      </c>
      <c r="Z50" s="8">
        <v>0.65277777777777779</v>
      </c>
      <c r="AB50">
        <v>44</v>
      </c>
      <c r="AC50" t="s">
        <v>145</v>
      </c>
      <c r="AD50" t="s">
        <v>146</v>
      </c>
      <c r="AE50">
        <v>5</v>
      </c>
      <c r="AF50" s="9" t="s">
        <v>107</v>
      </c>
    </row>
    <row r="51" spans="2:36" ht="15" customHeight="1" thickBot="1" x14ac:dyDescent="0.3">
      <c r="B51" s="17" t="s">
        <v>51</v>
      </c>
      <c r="C51" s="25">
        <f t="shared" si="0"/>
        <v>31</v>
      </c>
      <c r="D51" s="19">
        <f t="shared" si="1"/>
        <v>17</v>
      </c>
      <c r="E51" s="26">
        <f t="shared" si="2"/>
        <v>0</v>
      </c>
      <c r="F51" s="21" t="s">
        <v>13</v>
      </c>
      <c r="G51" s="16" t="s">
        <v>13</v>
      </c>
      <c r="H51" s="16" t="s">
        <v>14</v>
      </c>
      <c r="I51" s="17" t="s">
        <v>33</v>
      </c>
      <c r="J51" s="25" cm="1">
        <f t="array" ref="J51">INDEX(
  $W$3:$W$170,
  MATCH(
    1,
    ($X$3:$X$170 = K51)
    * ($Y$3:$Y$170 = L51)
    * ($Z$3:$Z$170 = M51),
    0
  )
)</f>
        <v>146</v>
      </c>
      <c r="K51" s="19">
        <f>MATCH(I51,{"Lunes";"Martes";"Miércoles";"Jueves";"Viernes";"Sábado"},0)</f>
        <v>5</v>
      </c>
      <c r="L51" s="16">
        <v>0.50347222222222221</v>
      </c>
      <c r="M51" s="33">
        <v>0.61458333333333337</v>
      </c>
      <c r="N51" s="21" t="s">
        <v>16</v>
      </c>
      <c r="O51" s="16" t="s">
        <v>17</v>
      </c>
      <c r="P51" s="16" t="s">
        <v>18</v>
      </c>
      <c r="Q51" s="16" t="s">
        <v>19</v>
      </c>
      <c r="R51" s="30"/>
      <c r="S51" s="30"/>
      <c r="W51">
        <v>49</v>
      </c>
      <c r="X51" s="7">
        <v>2</v>
      </c>
      <c r="Y51" s="8">
        <v>0.58333333333333337</v>
      </c>
      <c r="Z51" s="8">
        <v>0.66666666666666663</v>
      </c>
      <c r="AB51">
        <v>45</v>
      </c>
      <c r="AC51" t="s">
        <v>147</v>
      </c>
      <c r="AD51" t="s">
        <v>148</v>
      </c>
      <c r="AE51">
        <v>5</v>
      </c>
      <c r="AF51" s="9" t="s">
        <v>107</v>
      </c>
    </row>
    <row r="52" spans="2:36" ht="15" customHeight="1" thickBot="1" x14ac:dyDescent="0.3">
      <c r="B52" s="17" t="s">
        <v>51</v>
      </c>
      <c r="C52" s="25">
        <f t="shared" si="0"/>
        <v>31</v>
      </c>
      <c r="D52" s="19">
        <f t="shared" si="1"/>
        <v>23</v>
      </c>
      <c r="E52" s="26">
        <f t="shared" si="2"/>
        <v>2</v>
      </c>
      <c r="F52" s="21" t="s">
        <v>41</v>
      </c>
      <c r="G52" s="16" t="s">
        <v>41</v>
      </c>
      <c r="H52" s="16" t="s">
        <v>42</v>
      </c>
      <c r="I52" s="17" t="s">
        <v>15</v>
      </c>
      <c r="J52" s="25" cm="1">
        <f t="array" ref="J52">INDEX(
  $W$3:$W$170,
  MATCH(
    1,
    ($X$3:$X$170 = K52)
    * ($Y$3:$Y$170 = L52)
    * ($Z$3:$Z$170 = M52),
    0
  )
)</f>
        <v>18</v>
      </c>
      <c r="K52" s="19">
        <f>MATCH(I52,{"Lunes";"Martes";"Miércoles";"Jueves";"Viernes";"Sábado"},0)</f>
        <v>1</v>
      </c>
      <c r="L52" s="16">
        <v>0.62152777777777779</v>
      </c>
      <c r="M52" s="33">
        <v>0.72222222222222221</v>
      </c>
      <c r="N52" s="21" t="s">
        <v>23</v>
      </c>
      <c r="O52" s="16" t="s">
        <v>38</v>
      </c>
      <c r="P52" s="16" t="s">
        <v>18</v>
      </c>
      <c r="Q52" s="16" t="s">
        <v>19</v>
      </c>
      <c r="R52" s="30"/>
      <c r="S52" s="30"/>
      <c r="W52">
        <v>50</v>
      </c>
      <c r="X52" s="7">
        <v>2</v>
      </c>
      <c r="Y52" s="8">
        <v>0.62152777777777779</v>
      </c>
      <c r="Z52" s="8">
        <v>0.68402777777777779</v>
      </c>
      <c r="AB52">
        <v>46</v>
      </c>
      <c r="AC52" t="s">
        <v>149</v>
      </c>
      <c r="AD52" t="s">
        <v>150</v>
      </c>
      <c r="AE52">
        <v>5</v>
      </c>
      <c r="AF52" s="9" t="s">
        <v>107</v>
      </c>
    </row>
    <row r="53" spans="2:36" ht="15" customHeight="1" thickBot="1" x14ac:dyDescent="0.3">
      <c r="B53" s="17" t="s">
        <v>51</v>
      </c>
      <c r="C53" s="25">
        <f t="shared" si="0"/>
        <v>31</v>
      </c>
      <c r="D53" s="19">
        <f t="shared" si="1"/>
        <v>23</v>
      </c>
      <c r="E53" s="26">
        <f t="shared" si="2"/>
        <v>2</v>
      </c>
      <c r="F53" s="21" t="s">
        <v>41</v>
      </c>
      <c r="G53" s="16" t="s">
        <v>41</v>
      </c>
      <c r="H53" s="16" t="s">
        <v>42</v>
      </c>
      <c r="I53" s="17" t="s">
        <v>34</v>
      </c>
      <c r="J53" s="25" cm="1">
        <f t="array" ref="J53">INDEX(
  $W$3:$W$170,
  MATCH(
    1,
    ($X$3:$X$170 = K53)
    * ($Y$3:$Y$170 = L53)
    * ($Z$3:$Z$170 = M53),
    0
  )
)</f>
        <v>119</v>
      </c>
      <c r="K53" s="19">
        <f>MATCH(I53,{"Lunes";"Martes";"Miércoles";"Jueves";"Viernes";"Sábado"},0)</f>
        <v>4</v>
      </c>
      <c r="L53" s="16">
        <v>0.65277777777777779</v>
      </c>
      <c r="M53" s="33">
        <v>0.75347222222222221</v>
      </c>
      <c r="N53" s="21" t="s">
        <v>23</v>
      </c>
      <c r="O53" s="16" t="s">
        <v>38</v>
      </c>
      <c r="P53" s="16" t="s">
        <v>18</v>
      </c>
      <c r="Q53" s="16" t="s">
        <v>19</v>
      </c>
      <c r="R53" s="30"/>
      <c r="S53" s="30"/>
      <c r="W53">
        <v>51</v>
      </c>
      <c r="X53" s="7">
        <v>2</v>
      </c>
      <c r="Y53" s="8">
        <v>0.62152777777777779</v>
      </c>
      <c r="Z53" s="8">
        <v>0.75347222222222221</v>
      </c>
      <c r="AB53">
        <v>47</v>
      </c>
      <c r="AC53" t="s">
        <v>151</v>
      </c>
      <c r="AD53" t="s">
        <v>152</v>
      </c>
      <c r="AE53">
        <v>5</v>
      </c>
      <c r="AF53" s="9" t="s">
        <v>107</v>
      </c>
    </row>
    <row r="54" spans="2:36" ht="15" customHeight="1" thickBot="1" x14ac:dyDescent="0.3">
      <c r="B54" s="17" t="s">
        <v>51</v>
      </c>
      <c r="C54" s="36">
        <f t="shared" si="0"/>
        <v>31</v>
      </c>
      <c r="D54" s="37">
        <f t="shared" si="1"/>
        <v>20</v>
      </c>
      <c r="E54" s="38">
        <f t="shared" si="2"/>
        <v>0</v>
      </c>
      <c r="F54" s="21" t="s">
        <v>31</v>
      </c>
      <c r="G54" s="16" t="s">
        <v>32</v>
      </c>
      <c r="H54" s="16" t="s">
        <v>32</v>
      </c>
      <c r="I54" s="17" t="s">
        <v>28</v>
      </c>
      <c r="J54" s="36" cm="1">
        <f t="array" ref="J54">INDEX(
  $W$3:$W$170,
  MATCH(
    1,
    ($X$3:$X$170 = K54)
    * ($Y$3:$Y$170 = L54)
    * ($Z$3:$Z$170 = M54),
    0
  )
)</f>
        <v>88</v>
      </c>
      <c r="K54" s="37">
        <f>MATCH(I54,{"Lunes";"Martes";"Miércoles";"Jueves";"Viernes";"Sábado"},0)</f>
        <v>3</v>
      </c>
      <c r="L54" s="39">
        <v>0.69097222222222221</v>
      </c>
      <c r="M54" s="40">
        <v>0.75347222222222221</v>
      </c>
      <c r="N54" s="21" t="s">
        <v>16</v>
      </c>
      <c r="O54" s="16" t="s">
        <v>17</v>
      </c>
      <c r="P54" s="16" t="s">
        <v>18</v>
      </c>
      <c r="Q54" s="16" t="s">
        <v>19</v>
      </c>
      <c r="R54" s="30"/>
      <c r="S54" s="30"/>
      <c r="W54">
        <v>52</v>
      </c>
      <c r="X54" s="7">
        <v>2</v>
      </c>
      <c r="Y54" s="8">
        <v>0.65277777777777779</v>
      </c>
      <c r="Z54" s="8">
        <v>0.75347222222222221</v>
      </c>
      <c r="AB54">
        <v>48</v>
      </c>
      <c r="AC54" t="s">
        <v>153</v>
      </c>
      <c r="AD54" t="s">
        <v>154</v>
      </c>
      <c r="AE54">
        <v>5</v>
      </c>
      <c r="AF54" s="9" t="s">
        <v>75</v>
      </c>
    </row>
    <row r="55" spans="2:36" ht="15" customHeight="1" thickBot="1" x14ac:dyDescent="0.3">
      <c r="W55">
        <v>53</v>
      </c>
      <c r="X55" s="7">
        <v>2</v>
      </c>
      <c r="Y55" s="8">
        <v>0.66666666666666663</v>
      </c>
      <c r="Z55" s="8">
        <v>0.75</v>
      </c>
      <c r="AB55">
        <v>49</v>
      </c>
      <c r="AC55" t="s">
        <v>155</v>
      </c>
      <c r="AD55" t="s">
        <v>156</v>
      </c>
      <c r="AE55">
        <v>5</v>
      </c>
      <c r="AF55" s="9" t="s">
        <v>75</v>
      </c>
    </row>
    <row r="56" spans="2:36" ht="15" customHeight="1" thickBot="1" x14ac:dyDescent="0.3">
      <c r="W56">
        <v>54</v>
      </c>
      <c r="X56" s="7">
        <v>2</v>
      </c>
      <c r="Y56" s="8">
        <v>0.69097222222222221</v>
      </c>
      <c r="Z56" s="8">
        <v>0.75347222222222221</v>
      </c>
      <c r="AB56">
        <v>50</v>
      </c>
      <c r="AC56" t="s">
        <v>157</v>
      </c>
      <c r="AD56" t="s">
        <v>158</v>
      </c>
      <c r="AE56">
        <v>5</v>
      </c>
      <c r="AF56" s="9" t="s">
        <v>107</v>
      </c>
    </row>
    <row r="57" spans="2:36" ht="15" customHeight="1" thickBot="1" x14ac:dyDescent="0.3">
      <c r="B57" s="18" t="s">
        <v>0</v>
      </c>
      <c r="C57" s="11" t="s">
        <v>169</v>
      </c>
      <c r="D57" s="11" t="s">
        <v>65</v>
      </c>
      <c r="E57" s="11" t="s">
        <v>170</v>
      </c>
      <c r="F57" s="18" t="s">
        <v>1</v>
      </c>
      <c r="G57" s="12" t="s">
        <v>2</v>
      </c>
      <c r="H57" s="12" t="s">
        <v>3</v>
      </c>
      <c r="I57" s="12" t="s">
        <v>4</v>
      </c>
      <c r="J57" s="12" t="s">
        <v>61</v>
      </c>
      <c r="K57" s="11" t="s">
        <v>60</v>
      </c>
      <c r="L57" s="11" t="s">
        <v>5</v>
      </c>
      <c r="M57" s="11" t="s">
        <v>6</v>
      </c>
      <c r="N57" s="12" t="s">
        <v>7</v>
      </c>
      <c r="O57" s="12" t="s">
        <v>9</v>
      </c>
      <c r="P57" s="12" t="s">
        <v>10</v>
      </c>
      <c r="Q57" s="12" t="s">
        <v>11</v>
      </c>
      <c r="R57" s="12" t="s">
        <v>44</v>
      </c>
      <c r="S57" s="12" t="s">
        <v>46</v>
      </c>
      <c r="W57">
        <v>55</v>
      </c>
      <c r="X57" s="7">
        <v>2</v>
      </c>
      <c r="Y57" s="8">
        <v>0.72222222222222221</v>
      </c>
      <c r="Z57" s="8">
        <v>0.86111111111111116</v>
      </c>
      <c r="AB57">
        <v>51</v>
      </c>
      <c r="AC57" t="s">
        <v>159</v>
      </c>
      <c r="AD57" t="s">
        <v>160</v>
      </c>
      <c r="AE57">
        <v>5</v>
      </c>
      <c r="AF57" s="9" t="s">
        <v>75</v>
      </c>
    </row>
    <row r="58" spans="2:36" ht="15" customHeight="1" thickBot="1" x14ac:dyDescent="0.3">
      <c r="B58" s="20" t="s">
        <v>52</v>
      </c>
      <c r="C58" s="22">
        <f t="shared" si="0"/>
        <v>32</v>
      </c>
      <c r="D58" s="23">
        <f t="shared" si="1"/>
        <v>22</v>
      </c>
      <c r="E58" s="24">
        <f t="shared" si="2"/>
        <v>2</v>
      </c>
      <c r="F58" s="21" t="s">
        <v>39</v>
      </c>
      <c r="G58" s="16" t="s">
        <v>39</v>
      </c>
      <c r="H58" s="16" t="s">
        <v>40</v>
      </c>
      <c r="I58" s="17" t="s">
        <v>15</v>
      </c>
      <c r="J58" s="25" cm="1">
        <f t="array" ref="J58">INDEX(
  $W$3:$W$170,
  MATCH(
    1,
    ($X$3:$X$170 = K58)
    * ($Y$3:$Y$170 = L58)
    * ($Z$3:$Z$170 = M58),
    0
  )
)</f>
        <v>22</v>
      </c>
      <c r="K58" s="23">
        <f>MATCH(I58,{"Lunes";"Martes";"Miércoles";"Jueves";"Viernes";"Sábado"},0)</f>
        <v>1</v>
      </c>
      <c r="L58" s="31">
        <v>0.72222222222222221</v>
      </c>
      <c r="M58" s="32">
        <v>0.82291666666666663</v>
      </c>
      <c r="N58" s="21" t="s">
        <v>23</v>
      </c>
      <c r="O58" s="16" t="s">
        <v>38</v>
      </c>
      <c r="P58" s="16" t="s">
        <v>18</v>
      </c>
      <c r="Q58" s="16" t="s">
        <v>19</v>
      </c>
      <c r="R58" s="30"/>
      <c r="S58" s="30"/>
      <c r="W58">
        <v>56</v>
      </c>
      <c r="X58" s="7">
        <v>2</v>
      </c>
      <c r="Y58" s="8">
        <v>0.72222222222222221</v>
      </c>
      <c r="Z58" s="8">
        <v>0.82291666666666663</v>
      </c>
      <c r="AB58">
        <v>52</v>
      </c>
      <c r="AC58" t="s">
        <v>161</v>
      </c>
      <c r="AD58" t="s">
        <v>162</v>
      </c>
      <c r="AE58">
        <v>5</v>
      </c>
      <c r="AF58" s="9" t="s">
        <v>107</v>
      </c>
    </row>
    <row r="59" spans="2:36" ht="15" customHeight="1" thickBot="1" x14ac:dyDescent="0.3">
      <c r="B59" s="17" t="s">
        <v>52</v>
      </c>
      <c r="C59" s="25">
        <f t="shared" si="0"/>
        <v>32</v>
      </c>
      <c r="D59" s="19">
        <f t="shared" si="1"/>
        <v>22</v>
      </c>
      <c r="E59" s="26">
        <f t="shared" si="2"/>
        <v>2</v>
      </c>
      <c r="F59" s="21" t="s">
        <v>39</v>
      </c>
      <c r="G59" s="16" t="s">
        <v>39</v>
      </c>
      <c r="H59" s="16" t="s">
        <v>40</v>
      </c>
      <c r="I59" s="17" t="s">
        <v>34</v>
      </c>
      <c r="J59" s="25" cm="1">
        <f t="array" ref="J59">INDEX(
  $W$3:$W$170,
  MATCH(
    1,
    ($X$3:$X$170 = K59)
    * ($Y$3:$Y$170 = L59)
    * ($Z$3:$Z$170 = M59),
    0
  )
)</f>
        <v>121</v>
      </c>
      <c r="K59" s="19">
        <f>MATCH(I59,{"Lunes";"Martes";"Miércoles";"Jueves";"Viernes";"Sábado"},0)</f>
        <v>4</v>
      </c>
      <c r="L59" s="16">
        <v>0.72222222222222221</v>
      </c>
      <c r="M59" s="33">
        <v>0.82291666666666663</v>
      </c>
      <c r="N59" s="21" t="s">
        <v>23</v>
      </c>
      <c r="O59" s="16" t="s">
        <v>38</v>
      </c>
      <c r="P59" s="16" t="s">
        <v>18</v>
      </c>
      <c r="Q59" s="16" t="s">
        <v>19</v>
      </c>
      <c r="R59" s="30"/>
      <c r="S59" s="30"/>
      <c r="W59">
        <v>57</v>
      </c>
      <c r="X59" s="7">
        <v>2</v>
      </c>
      <c r="Y59" s="8">
        <v>0.75347222222222221</v>
      </c>
      <c r="Z59" s="8">
        <v>0.86111111111111116</v>
      </c>
      <c r="AB59">
        <v>53</v>
      </c>
      <c r="AC59" t="s">
        <v>163</v>
      </c>
      <c r="AD59" t="s">
        <v>164</v>
      </c>
      <c r="AE59">
        <v>5</v>
      </c>
      <c r="AF59" s="9" t="s">
        <v>107</v>
      </c>
    </row>
    <row r="60" spans="2:36" ht="15" customHeight="1" thickBot="1" x14ac:dyDescent="0.3">
      <c r="B60" s="17" t="s">
        <v>52</v>
      </c>
      <c r="C60" s="25">
        <f t="shared" si="0"/>
        <v>32</v>
      </c>
      <c r="D60" s="19">
        <f t="shared" si="1"/>
        <v>24</v>
      </c>
      <c r="E60" s="26">
        <f t="shared" si="2"/>
        <v>2</v>
      </c>
      <c r="F60" s="21" t="s">
        <v>43</v>
      </c>
      <c r="G60" s="16" t="s">
        <v>35</v>
      </c>
      <c r="H60" s="16" t="s">
        <v>36</v>
      </c>
      <c r="I60" s="17" t="s">
        <v>22</v>
      </c>
      <c r="J60" s="25" cm="1">
        <f t="array" ref="J60">INDEX(
  $W$3:$W$170,
  MATCH(
    1,
    ($X$3:$X$170 = K60)
    * ($Y$3:$Y$170 = L60)
    * ($Z$3:$Z$170 = M60),
    0
  )
)</f>
        <v>62</v>
      </c>
      <c r="K60" s="19">
        <f>MATCH(I60,{"Lunes";"Martes";"Miércoles";"Jueves";"Viernes";"Sábado"},0)</f>
        <v>2</v>
      </c>
      <c r="L60" s="16">
        <v>0.82986111111111116</v>
      </c>
      <c r="M60" s="33">
        <v>0.96180555555555558</v>
      </c>
      <c r="N60" s="21" t="s">
        <v>23</v>
      </c>
      <c r="O60" s="16" t="s">
        <v>38</v>
      </c>
      <c r="P60" s="16" t="s">
        <v>18</v>
      </c>
      <c r="Q60" s="16" t="s">
        <v>19</v>
      </c>
      <c r="R60" s="30" t="s">
        <v>45</v>
      </c>
      <c r="S60" s="30"/>
      <c r="W60">
        <v>58</v>
      </c>
      <c r="X60" s="7">
        <v>2</v>
      </c>
      <c r="Y60" s="8">
        <v>0.76041666666666663</v>
      </c>
      <c r="Z60" s="8">
        <v>0.86111111111111116</v>
      </c>
      <c r="AB60">
        <v>54</v>
      </c>
      <c r="AC60" t="s">
        <v>165</v>
      </c>
      <c r="AD60" t="s">
        <v>166</v>
      </c>
      <c r="AE60">
        <v>5</v>
      </c>
      <c r="AF60" s="9" t="s">
        <v>107</v>
      </c>
    </row>
    <row r="61" spans="2:36" ht="15" customHeight="1" thickBot="1" x14ac:dyDescent="0.3">
      <c r="B61" s="17" t="s">
        <v>52</v>
      </c>
      <c r="C61" s="25">
        <f t="shared" si="0"/>
        <v>32</v>
      </c>
      <c r="D61" s="19">
        <f t="shared" si="1"/>
        <v>24</v>
      </c>
      <c r="E61" s="26">
        <f t="shared" si="2"/>
        <v>2</v>
      </c>
      <c r="F61" s="21" t="s">
        <v>43</v>
      </c>
      <c r="G61" s="16" t="s">
        <v>35</v>
      </c>
      <c r="H61" s="16" t="s">
        <v>36</v>
      </c>
      <c r="I61" s="17" t="s">
        <v>28</v>
      </c>
      <c r="J61" s="25" cm="1">
        <f t="array" ref="J61">INDEX(
  $W$3:$W$170,
  MATCH(
    1,
    ($X$3:$X$170 = K61)
    * ($Y$3:$Y$170 = L61)
    * ($Z$3:$Z$170 = M61),
    0
  )
)</f>
        <v>95</v>
      </c>
      <c r="K61" s="19">
        <f>MATCH(I61,{"Lunes";"Martes";"Miércoles";"Jueves";"Viernes";"Sábado"},0)</f>
        <v>3</v>
      </c>
      <c r="L61" s="16">
        <v>0.82986111111111116</v>
      </c>
      <c r="M61" s="33">
        <v>0.96180555555555558</v>
      </c>
      <c r="N61" s="21" t="s">
        <v>23</v>
      </c>
      <c r="O61" s="16" t="s">
        <v>38</v>
      </c>
      <c r="P61" s="16" t="s">
        <v>18</v>
      </c>
      <c r="Q61" s="16" t="s">
        <v>19</v>
      </c>
      <c r="R61" s="30" t="s">
        <v>45</v>
      </c>
      <c r="S61" s="30"/>
      <c r="W61">
        <v>59</v>
      </c>
      <c r="X61" s="7">
        <v>2</v>
      </c>
      <c r="Y61" s="8">
        <v>0.76041666666666663</v>
      </c>
      <c r="Z61" s="8">
        <v>0.89236111111111116</v>
      </c>
      <c r="AB61">
        <v>55</v>
      </c>
      <c r="AC61" t="s">
        <v>167</v>
      </c>
      <c r="AD61" t="s">
        <v>168</v>
      </c>
      <c r="AE61">
        <v>5</v>
      </c>
      <c r="AF61" s="9" t="s">
        <v>107</v>
      </c>
    </row>
    <row r="62" spans="2:36" ht="15" customHeight="1" thickBot="1" x14ac:dyDescent="0.3">
      <c r="B62" s="17" t="s">
        <v>52</v>
      </c>
      <c r="C62" s="25">
        <f t="shared" si="0"/>
        <v>32</v>
      </c>
      <c r="D62" s="19">
        <f t="shared" si="1"/>
        <v>19</v>
      </c>
      <c r="E62" s="26">
        <f t="shared" si="2"/>
        <v>1</v>
      </c>
      <c r="F62" s="21" t="s">
        <v>26</v>
      </c>
      <c r="G62" s="16" t="s">
        <v>26</v>
      </c>
      <c r="H62" s="16" t="s">
        <v>27</v>
      </c>
      <c r="I62" s="17" t="s">
        <v>22</v>
      </c>
      <c r="J62" s="25" cm="1">
        <f t="array" ref="J62">INDEX(
  $W$3:$W$170,
  MATCH(
    1,
    ($X$3:$X$170 = K62)
    * ($Y$3:$Y$170 = L62)
    * ($Z$3:$Z$170 = M62),
    0
  )
)</f>
        <v>62</v>
      </c>
      <c r="K62" s="19">
        <f>MATCH(I62,{"Lunes";"Martes";"Miércoles";"Jueves";"Viernes";"Sábado"},0)</f>
        <v>2</v>
      </c>
      <c r="L62" s="16">
        <v>0.82986111111111116</v>
      </c>
      <c r="M62" s="33">
        <v>0.96180555555555558</v>
      </c>
      <c r="N62" s="21" t="s">
        <v>23</v>
      </c>
      <c r="O62" s="16" t="s">
        <v>25</v>
      </c>
      <c r="P62" s="16" t="s">
        <v>18</v>
      </c>
      <c r="Q62" s="16" t="s">
        <v>19</v>
      </c>
      <c r="R62" s="30"/>
      <c r="S62" s="30"/>
      <c r="W62">
        <v>60</v>
      </c>
      <c r="X62" s="7">
        <v>2</v>
      </c>
      <c r="Y62" s="8">
        <v>0.76041666666666663</v>
      </c>
      <c r="Z62" s="8">
        <v>0.96180555555555558</v>
      </c>
    </row>
    <row r="63" spans="2:36" ht="15" customHeight="1" thickBot="1" x14ac:dyDescent="0.3">
      <c r="B63" s="17" t="s">
        <v>52</v>
      </c>
      <c r="C63" s="25">
        <f t="shared" si="0"/>
        <v>32</v>
      </c>
      <c r="D63" s="19">
        <f t="shared" si="1"/>
        <v>19</v>
      </c>
      <c r="E63" s="26">
        <f t="shared" si="2"/>
        <v>1</v>
      </c>
      <c r="F63" s="21" t="s">
        <v>26</v>
      </c>
      <c r="G63" s="16" t="s">
        <v>26</v>
      </c>
      <c r="H63" s="16" t="s">
        <v>27</v>
      </c>
      <c r="I63" s="17" t="s">
        <v>28</v>
      </c>
      <c r="J63" s="25" cm="1">
        <f t="array" ref="J63">INDEX(
  $W$3:$W$170,
  MATCH(
    1,
    ($X$3:$X$170 = K63)
    * ($Y$3:$Y$170 = L63)
    * ($Z$3:$Z$170 = M63),
    0
  )
)</f>
        <v>95</v>
      </c>
      <c r="K63" s="19">
        <f>MATCH(I63,{"Lunes";"Martes";"Miércoles";"Jueves";"Viernes";"Sábado"},0)</f>
        <v>3</v>
      </c>
      <c r="L63" s="16">
        <v>0.82986111111111116</v>
      </c>
      <c r="M63" s="33">
        <v>0.96180555555555558</v>
      </c>
      <c r="N63" s="21" t="s">
        <v>23</v>
      </c>
      <c r="O63" s="16" t="s">
        <v>25</v>
      </c>
      <c r="P63" s="16" t="s">
        <v>18</v>
      </c>
      <c r="Q63" s="16" t="s">
        <v>19</v>
      </c>
      <c r="R63" s="30"/>
      <c r="S63" s="30"/>
      <c r="W63">
        <v>61</v>
      </c>
      <c r="X63" s="7">
        <v>2</v>
      </c>
      <c r="Y63" s="8">
        <v>0.82986111111111116</v>
      </c>
      <c r="Z63" s="8">
        <v>0.93055555555555558</v>
      </c>
    </row>
    <row r="64" spans="2:36" ht="15" customHeight="1" thickBot="1" x14ac:dyDescent="0.3">
      <c r="B64" s="17" t="s">
        <v>52</v>
      </c>
      <c r="C64" s="25">
        <f t="shared" si="0"/>
        <v>32</v>
      </c>
      <c r="D64" s="19">
        <f t="shared" si="1"/>
        <v>18</v>
      </c>
      <c r="E64" s="26">
        <f t="shared" si="2"/>
        <v>0</v>
      </c>
      <c r="F64" s="21" t="s">
        <v>29</v>
      </c>
      <c r="G64" s="16" t="s">
        <v>29</v>
      </c>
      <c r="H64" s="16" t="s">
        <v>30</v>
      </c>
      <c r="I64" s="17" t="s">
        <v>33</v>
      </c>
      <c r="J64" s="25" cm="1">
        <f t="array" ref="J64">INDEX(
  $W$3:$W$170,
  MATCH(
    1,
    ($X$3:$X$170 = K64)
    * ($Y$3:$Y$170 = L64)
    * ($Z$3:$Z$170 = M64),
    0
  )
)</f>
        <v>162</v>
      </c>
      <c r="K64" s="19">
        <f>MATCH(I64,{"Lunes";"Martes";"Miércoles";"Jueves";"Viernes";"Sábado"},0)</f>
        <v>5</v>
      </c>
      <c r="L64" s="16">
        <v>0.82986111111111116</v>
      </c>
      <c r="M64" s="33">
        <v>0.96180555555555558</v>
      </c>
      <c r="N64" s="21" t="s">
        <v>16</v>
      </c>
      <c r="O64" s="16" t="s">
        <v>17</v>
      </c>
      <c r="P64" s="16" t="s">
        <v>18</v>
      </c>
      <c r="Q64" s="16" t="s">
        <v>19</v>
      </c>
      <c r="R64" s="30"/>
      <c r="S64" s="30"/>
      <c r="W64">
        <v>62</v>
      </c>
      <c r="X64" s="7">
        <v>2</v>
      </c>
      <c r="Y64" s="8">
        <v>0.82986111111111116</v>
      </c>
      <c r="Z64" s="8">
        <v>0.96180555555555558</v>
      </c>
    </row>
    <row r="65" spans="2:45" ht="15" customHeight="1" thickBot="1" x14ac:dyDescent="0.3">
      <c r="B65" s="17" t="s">
        <v>52</v>
      </c>
      <c r="C65" s="25">
        <f t="shared" si="0"/>
        <v>32</v>
      </c>
      <c r="D65" s="19">
        <f t="shared" si="1"/>
        <v>21</v>
      </c>
      <c r="E65" s="26">
        <f t="shared" si="2"/>
        <v>1</v>
      </c>
      <c r="F65" s="21" t="s">
        <v>48</v>
      </c>
      <c r="G65" s="16" t="s">
        <v>20</v>
      </c>
      <c r="H65" s="16" t="s">
        <v>21</v>
      </c>
      <c r="I65" s="17" t="s">
        <v>15</v>
      </c>
      <c r="J65" s="25" cm="1">
        <f t="array" ref="J65">INDEX(
  $W$3:$W$170,
  MATCH(
    1,
    ($X$3:$X$170 = K65)
    * ($Y$3:$Y$170 = L65)
    * ($Z$3:$Z$170 = M65),
    0
  )
)</f>
        <v>24</v>
      </c>
      <c r="K65" s="19">
        <f>MATCH(I65,{"Lunes";"Martes";"Miércoles";"Jueves";"Viernes";"Sábado"},0)</f>
        <v>1</v>
      </c>
      <c r="L65" s="16">
        <v>0.76041666666666663</v>
      </c>
      <c r="M65" s="33">
        <v>0.89236111111111116</v>
      </c>
      <c r="N65" s="21" t="s">
        <v>23</v>
      </c>
      <c r="O65" s="16" t="s">
        <v>25</v>
      </c>
      <c r="P65" s="16" t="s">
        <v>18</v>
      </c>
      <c r="Q65" s="16" t="s">
        <v>19</v>
      </c>
      <c r="R65" s="30"/>
      <c r="S65" s="30"/>
      <c r="W65">
        <v>63</v>
      </c>
      <c r="X65" s="7">
        <v>2</v>
      </c>
      <c r="Y65" s="8">
        <v>0.86111111111111116</v>
      </c>
      <c r="Z65" s="8">
        <v>0.96180555555555558</v>
      </c>
    </row>
    <row r="66" spans="2:45" ht="15" customHeight="1" thickBot="1" x14ac:dyDescent="0.3">
      <c r="B66" s="17" t="s">
        <v>52</v>
      </c>
      <c r="C66" s="25">
        <f t="shared" si="0"/>
        <v>32</v>
      </c>
      <c r="D66" s="19">
        <f t="shared" si="1"/>
        <v>21</v>
      </c>
      <c r="E66" s="26">
        <f t="shared" si="2"/>
        <v>1</v>
      </c>
      <c r="F66" s="21" t="s">
        <v>48</v>
      </c>
      <c r="G66" s="16" t="s">
        <v>20</v>
      </c>
      <c r="H66" s="16" t="s">
        <v>21</v>
      </c>
      <c r="I66" s="17" t="s">
        <v>34</v>
      </c>
      <c r="J66" s="25" cm="1">
        <f t="array" ref="J66">INDEX(
  $W$3:$W$170,
  MATCH(
    1,
    ($X$3:$X$170 = K66)
    * ($Y$3:$Y$170 = L66)
    * ($Z$3:$Z$170 = M66),
    0
  )
)</f>
        <v>125</v>
      </c>
      <c r="K66" s="19">
        <f>MATCH(I66,{"Lunes";"Martes";"Miércoles";"Jueves";"Viernes";"Sábado"},0)</f>
        <v>4</v>
      </c>
      <c r="L66" s="16">
        <v>0.76041666666666663</v>
      </c>
      <c r="M66" s="33">
        <v>0.89236111111111116</v>
      </c>
      <c r="N66" s="21" t="s">
        <v>23</v>
      </c>
      <c r="O66" s="16" t="s">
        <v>25</v>
      </c>
      <c r="P66" s="16" t="s">
        <v>18</v>
      </c>
      <c r="Q66" s="16" t="s">
        <v>19</v>
      </c>
      <c r="R66" s="30"/>
      <c r="S66" s="30"/>
      <c r="W66">
        <v>64</v>
      </c>
      <c r="X66" s="7">
        <v>2</v>
      </c>
      <c r="Y66" s="8">
        <v>0.89930555555555558</v>
      </c>
      <c r="Z66" s="8">
        <v>0.96180555555555558</v>
      </c>
      <c r="AB66" s="18" t="s">
        <v>0</v>
      </c>
      <c r="AC66" s="11" t="s">
        <v>169</v>
      </c>
      <c r="AD66" s="11" t="s">
        <v>65</v>
      </c>
      <c r="AE66" s="11" t="s">
        <v>170</v>
      </c>
      <c r="AF66" s="18" t="s">
        <v>171</v>
      </c>
      <c r="AG66" s="12" t="s">
        <v>2</v>
      </c>
      <c r="AH66" s="12" t="s">
        <v>3</v>
      </c>
      <c r="AI66" s="12" t="s">
        <v>4</v>
      </c>
      <c r="AJ66" s="11" t="s">
        <v>61</v>
      </c>
      <c r="AK66" s="11" t="s">
        <v>60</v>
      </c>
      <c r="AL66" s="11" t="s">
        <v>5</v>
      </c>
      <c r="AM66" s="11" t="s">
        <v>6</v>
      </c>
      <c r="AN66" s="12" t="s">
        <v>7</v>
      </c>
      <c r="AO66" s="12" t="s">
        <v>9</v>
      </c>
      <c r="AP66" s="12" t="s">
        <v>10</v>
      </c>
      <c r="AQ66" s="12" t="s">
        <v>11</v>
      </c>
      <c r="AR66" s="12" t="s">
        <v>44</v>
      </c>
      <c r="AS66" s="12" t="s">
        <v>46</v>
      </c>
    </row>
    <row r="67" spans="2:45" ht="15" customHeight="1" thickBot="1" x14ac:dyDescent="0.3">
      <c r="B67" s="17" t="s">
        <v>52</v>
      </c>
      <c r="C67" s="25">
        <f t="shared" si="0"/>
        <v>32</v>
      </c>
      <c r="D67" s="19">
        <f t="shared" si="1"/>
        <v>17</v>
      </c>
      <c r="E67" s="26">
        <f t="shared" si="2"/>
        <v>0</v>
      </c>
      <c r="F67" s="21" t="s">
        <v>13</v>
      </c>
      <c r="G67" s="16" t="s">
        <v>13</v>
      </c>
      <c r="H67" s="16" t="s">
        <v>14</v>
      </c>
      <c r="I67" s="17" t="s">
        <v>22</v>
      </c>
      <c r="J67" s="25" cm="1">
        <f t="array" ref="J67">INDEX(
  $W$3:$W$170,
  MATCH(
    1,
    ($X$3:$X$170 = K67)
    * ($Y$3:$Y$170 = L67)
    * ($Z$3:$Z$170 = M67),
    0
  )
)</f>
        <v>56</v>
      </c>
      <c r="K67" s="19">
        <f>MATCH(I67,{"Lunes";"Martes";"Miércoles";"Jueves";"Viernes";"Sábado"},0)</f>
        <v>2</v>
      </c>
      <c r="L67" s="16">
        <v>0.72222222222222221</v>
      </c>
      <c r="M67" s="33">
        <v>0.82291666666666663</v>
      </c>
      <c r="N67" s="21" t="s">
        <v>16</v>
      </c>
      <c r="O67" s="16" t="s">
        <v>17</v>
      </c>
      <c r="P67" s="16" t="s">
        <v>18</v>
      </c>
      <c r="Q67" s="16" t="s">
        <v>19</v>
      </c>
      <c r="R67" s="30"/>
      <c r="S67" s="30"/>
      <c r="W67">
        <v>65</v>
      </c>
      <c r="X67" s="7">
        <v>3</v>
      </c>
      <c r="Y67" s="8">
        <v>0.33333333333333331</v>
      </c>
      <c r="Z67" s="8">
        <v>0.39583333333333331</v>
      </c>
      <c r="AB67" s="20" t="s">
        <v>12</v>
      </c>
      <c r="AC67" s="22">
        <f>IFERROR(INDEX($AH$3:$AH$49,MATCH(AB67,$AI$3:$AI$49,0)),"")</f>
        <v>29</v>
      </c>
      <c r="AD67" s="23">
        <f>IFERROR(INDEX($AB$3:$AB$61,MATCH(AF67,$AC$3:$AC$61,0)),"")</f>
        <v>22</v>
      </c>
      <c r="AE67" s="24">
        <f>IF(AO67="ANUAL", 0,IF(AO67="CUAT1", 1,IF(AO67="CUAT2", 2,"")))</f>
        <v>2</v>
      </c>
      <c r="AF67" s="21" t="s">
        <v>39</v>
      </c>
      <c r="AG67" s="16" t="s">
        <v>39</v>
      </c>
      <c r="AH67" s="16" t="s">
        <v>40</v>
      </c>
      <c r="AI67" s="17" t="s">
        <v>28</v>
      </c>
      <c r="AJ67" s="22" cm="1">
        <f t="array" ref="AJ67">INDEX(
  $W$3:$W$170,
  MATCH(
    1,
    ($X$3:$X$170 = AK67)
    * ($Y$3:$Y$170 = AL67)
    * ($Z$3:$Z$170 = AM67),
    0
  )
)</f>
        <v>76</v>
      </c>
      <c r="AK67" s="23">
        <f>MATCH(AI67,{"Lunes";"Martes";"Miércoles";"Jueves";"Viernes";"Sábado"},0)</f>
        <v>3</v>
      </c>
      <c r="AL67" s="31">
        <v>0.47222222222222221</v>
      </c>
      <c r="AM67" s="32">
        <v>0.58333333333333337</v>
      </c>
      <c r="AN67" s="21" t="s">
        <v>23</v>
      </c>
      <c r="AO67" s="16" t="s">
        <v>38</v>
      </c>
      <c r="AP67" s="16" t="s">
        <v>18</v>
      </c>
      <c r="AQ67" s="16" t="s">
        <v>19</v>
      </c>
      <c r="AR67" s="30"/>
      <c r="AS67" s="30"/>
    </row>
    <row r="68" spans="2:45" ht="15" customHeight="1" thickBot="1" x14ac:dyDescent="0.3">
      <c r="B68" s="17" t="s">
        <v>52</v>
      </c>
      <c r="C68" s="25">
        <f t="shared" si="0"/>
        <v>32</v>
      </c>
      <c r="D68" s="19">
        <f t="shared" si="1"/>
        <v>17</v>
      </c>
      <c r="E68" s="26">
        <f t="shared" si="2"/>
        <v>0</v>
      </c>
      <c r="F68" s="21" t="s">
        <v>13</v>
      </c>
      <c r="G68" s="16" t="s">
        <v>13</v>
      </c>
      <c r="H68" s="16" t="s">
        <v>14</v>
      </c>
      <c r="I68" s="17" t="s">
        <v>33</v>
      </c>
      <c r="J68" s="25" cm="1">
        <f t="array" ref="J68">INDEX(
  $W$3:$W$170,
  MATCH(
    1,
    ($X$3:$X$170 = K68)
    * ($Y$3:$Y$170 = L68)
    * ($Z$3:$Z$170 = M68),
    0
  )
)</f>
        <v>156</v>
      </c>
      <c r="K68" s="19">
        <f>MATCH(I68,{"Lunes";"Martes";"Miércoles";"Jueves";"Viernes";"Sábado"},0)</f>
        <v>5</v>
      </c>
      <c r="L68" s="16">
        <v>0.72222222222222221</v>
      </c>
      <c r="M68" s="33">
        <v>0.82291666666666663</v>
      </c>
      <c r="N68" s="21" t="s">
        <v>16</v>
      </c>
      <c r="O68" s="16" t="s">
        <v>17</v>
      </c>
      <c r="P68" s="16" t="s">
        <v>18</v>
      </c>
      <c r="Q68" s="16" t="s">
        <v>19</v>
      </c>
      <c r="R68" s="30"/>
      <c r="S68" s="30"/>
      <c r="W68">
        <v>66</v>
      </c>
      <c r="X68" s="7">
        <v>3</v>
      </c>
      <c r="Y68" s="8">
        <v>0.33333333333333331</v>
      </c>
      <c r="Z68" s="8">
        <v>0.43402777777777779</v>
      </c>
      <c r="AB68" s="17" t="s">
        <v>12</v>
      </c>
      <c r="AC68" s="25">
        <f t="shared" ref="AC68:AC82" si="3">IFERROR(INDEX($AH$3:$AH$49,MATCH(AB68,$AI$3:$AI$49,0)),"")</f>
        <v>29</v>
      </c>
      <c r="AD68" s="19">
        <f t="shared" ref="AD68:AD82" si="4">IFERROR(INDEX($AB$3:$AB$61,MATCH(AF68,$AC$3:$AC$61,0)),"")</f>
        <v>22</v>
      </c>
      <c r="AE68" s="26">
        <f t="shared" ref="AE68:AE82" si="5">IF(AO68="ANUAL", 0,IF(AO68="CUAT1", 1,IF(AO68="CUAT2", 2,"")))</f>
        <v>2</v>
      </c>
      <c r="AF68" s="21" t="s">
        <v>39</v>
      </c>
      <c r="AG68" s="16" t="s">
        <v>39</v>
      </c>
      <c r="AH68" s="16" t="s">
        <v>40</v>
      </c>
      <c r="AI68" s="17" t="s">
        <v>34</v>
      </c>
      <c r="AJ68" s="25" cm="1">
        <f t="array" ref="AJ68">INDEX(
  $W$3:$W$170,
  MATCH(
    1,
    ($X$3:$X$170 = AK68)
    * ($Y$3:$Y$170 = AL68)
    * ($Z$3:$Z$170 = AM68),
    0
  )
)</f>
        <v>106</v>
      </c>
      <c r="AK68" s="19">
        <f>MATCH(AI68,{"Lunes";"Martes";"Miércoles";"Jueves";"Viernes";"Sábado"},0)</f>
        <v>4</v>
      </c>
      <c r="AL68" s="16">
        <v>0.43402777777777779</v>
      </c>
      <c r="AM68" s="33">
        <v>0.53472222222222221</v>
      </c>
      <c r="AN68" s="21" t="s">
        <v>23</v>
      </c>
      <c r="AO68" s="16" t="s">
        <v>38</v>
      </c>
      <c r="AP68" s="16" t="s">
        <v>18</v>
      </c>
      <c r="AQ68" s="16" t="s">
        <v>19</v>
      </c>
      <c r="AR68" s="30"/>
      <c r="AS68" s="30"/>
    </row>
    <row r="69" spans="2:45" ht="15" customHeight="1" thickBot="1" x14ac:dyDescent="0.3">
      <c r="B69" s="17" t="s">
        <v>52</v>
      </c>
      <c r="C69" s="25">
        <f t="shared" ref="C69:C132" si="6">IFERROR(INDEX($AH$3:$AH$49,MATCH(B69,$AI$3:$AI$49,0)),"")</f>
        <v>32</v>
      </c>
      <c r="D69" s="19">
        <f t="shared" ref="D69:D132" si="7">IFERROR(INDEX($AB$3:$AB$61,MATCH(F69,$AC$3:$AC$61,0)),"")</f>
        <v>23</v>
      </c>
      <c r="E69" s="26">
        <f t="shared" ref="E69:E132" si="8">IF(O69="ANUAL", 0,IF(O69="CUAT1", 1,IF(O69="CUAT2", 2,"")))</f>
        <v>2</v>
      </c>
      <c r="F69" s="21" t="s">
        <v>41</v>
      </c>
      <c r="G69" s="16" t="s">
        <v>41</v>
      </c>
      <c r="H69" s="16" t="s">
        <v>42</v>
      </c>
      <c r="I69" s="17" t="s">
        <v>15</v>
      </c>
      <c r="J69" s="25" cm="1">
        <f t="array" ref="J69">INDEX(
  $W$3:$W$170,
  MATCH(
    1,
    ($X$3:$X$170 = K69)
    * ($Y$3:$Y$170 = L69)
    * ($Z$3:$Z$170 = M69),
    0
  )
)</f>
        <v>28</v>
      </c>
      <c r="K69" s="19">
        <f>MATCH(I69,{"Lunes";"Martes";"Miércoles";"Jueves";"Viernes";"Sábado"},0)</f>
        <v>1</v>
      </c>
      <c r="L69" s="16">
        <v>0.82986111111111116</v>
      </c>
      <c r="M69" s="33">
        <v>0.93055555555555558</v>
      </c>
      <c r="N69" s="21" t="s">
        <v>23</v>
      </c>
      <c r="O69" s="16" t="s">
        <v>38</v>
      </c>
      <c r="P69" s="16" t="s">
        <v>18</v>
      </c>
      <c r="Q69" s="16" t="s">
        <v>19</v>
      </c>
      <c r="R69" s="30"/>
      <c r="S69" s="30"/>
      <c r="W69">
        <v>67</v>
      </c>
      <c r="X69" s="7">
        <v>3</v>
      </c>
      <c r="Y69" s="8">
        <v>0.33333333333333331</v>
      </c>
      <c r="Z69" s="8">
        <v>0.46527777777777779</v>
      </c>
      <c r="AB69" s="17" t="s">
        <v>12</v>
      </c>
      <c r="AC69" s="25">
        <f t="shared" si="3"/>
        <v>29</v>
      </c>
      <c r="AD69" s="19">
        <f t="shared" si="4"/>
        <v>24</v>
      </c>
      <c r="AE69" s="26">
        <f t="shared" si="5"/>
        <v>2</v>
      </c>
      <c r="AF69" s="21" t="s">
        <v>43</v>
      </c>
      <c r="AG69" s="16" t="s">
        <v>35</v>
      </c>
      <c r="AH69" s="16" t="s">
        <v>36</v>
      </c>
      <c r="AI69" s="17" t="s">
        <v>22</v>
      </c>
      <c r="AJ69" s="25" cm="1">
        <f t="array" ref="AJ69">INDEX(
  $W$3:$W$170,
  MATCH(
    1,
    ($X$3:$X$170 = AK69)
    * ($Y$3:$Y$170 = AL69)
    * ($Z$3:$Z$170 = AM69),
    0
  )
)</f>
        <v>33</v>
      </c>
      <c r="AK69" s="19">
        <f>MATCH(AI69,{"Lunes";"Martes";"Miércoles";"Jueves";"Viernes";"Sábado"},0)</f>
        <v>2</v>
      </c>
      <c r="AL69" s="16">
        <v>0.33333333333333331</v>
      </c>
      <c r="AM69" s="33">
        <v>0.46527777777777779</v>
      </c>
      <c r="AN69" s="21" t="s">
        <v>23</v>
      </c>
      <c r="AO69" s="16" t="s">
        <v>38</v>
      </c>
      <c r="AP69" s="16" t="s">
        <v>18</v>
      </c>
      <c r="AQ69" s="16" t="s">
        <v>19</v>
      </c>
      <c r="AR69" s="30" t="s">
        <v>45</v>
      </c>
      <c r="AS69" s="30"/>
    </row>
    <row r="70" spans="2:45" ht="15" customHeight="1" thickBot="1" x14ac:dyDescent="0.3">
      <c r="B70" s="17" t="s">
        <v>52</v>
      </c>
      <c r="C70" s="25">
        <f t="shared" si="6"/>
        <v>32</v>
      </c>
      <c r="D70" s="19">
        <f t="shared" si="7"/>
        <v>23</v>
      </c>
      <c r="E70" s="26">
        <f t="shared" si="8"/>
        <v>2</v>
      </c>
      <c r="F70" s="21" t="s">
        <v>41</v>
      </c>
      <c r="G70" s="16" t="s">
        <v>41</v>
      </c>
      <c r="H70" s="16" t="s">
        <v>42</v>
      </c>
      <c r="I70" s="17" t="s">
        <v>34</v>
      </c>
      <c r="J70" s="25" cm="1">
        <f t="array" ref="J70">INDEX(
  $W$3:$W$170,
  MATCH(
    1,
    ($X$3:$X$170 = K70)
    * ($Y$3:$Y$170 = L70)
    * ($Z$3:$Z$170 = M70),
    0
  )
)</f>
        <v>129</v>
      </c>
      <c r="K70" s="19">
        <f>MATCH(I70,{"Lunes";"Martes";"Miércoles";"Jueves";"Viernes";"Sábado"},0)</f>
        <v>4</v>
      </c>
      <c r="L70" s="16">
        <v>0.82986111111111116</v>
      </c>
      <c r="M70" s="33">
        <v>0.93055555555555558</v>
      </c>
      <c r="N70" s="21" t="s">
        <v>23</v>
      </c>
      <c r="O70" s="16" t="s">
        <v>38</v>
      </c>
      <c r="P70" s="16" t="s">
        <v>18</v>
      </c>
      <c r="Q70" s="16" t="s">
        <v>19</v>
      </c>
      <c r="R70" s="30"/>
      <c r="S70" s="30"/>
      <c r="W70">
        <v>68</v>
      </c>
      <c r="X70" s="7">
        <v>3</v>
      </c>
      <c r="Y70" s="8">
        <v>0.33333333333333331</v>
      </c>
      <c r="Z70" s="8">
        <v>0.36458333333333331</v>
      </c>
      <c r="AB70" s="17" t="s">
        <v>12</v>
      </c>
      <c r="AC70" s="25">
        <f t="shared" si="3"/>
        <v>29</v>
      </c>
      <c r="AD70" s="19">
        <f t="shared" si="4"/>
        <v>24</v>
      </c>
      <c r="AE70" s="26">
        <f t="shared" si="5"/>
        <v>2</v>
      </c>
      <c r="AF70" s="21" t="s">
        <v>43</v>
      </c>
      <c r="AG70" s="16" t="s">
        <v>35</v>
      </c>
      <c r="AH70" s="16" t="s">
        <v>36</v>
      </c>
      <c r="AI70" s="17" t="s">
        <v>28</v>
      </c>
      <c r="AJ70" s="25" cm="1">
        <f t="array" ref="AJ70">INDEX(
  $W$3:$W$170,
  MATCH(
    1,
    ($X$3:$X$170 = AK70)
    * ($Y$3:$Y$170 = AL70)
    * ($Z$3:$Z$170 = AM70),
    0
  )
)</f>
        <v>67</v>
      </c>
      <c r="AK70" s="19">
        <f>MATCH(AI70,{"Lunes";"Martes";"Miércoles";"Jueves";"Viernes";"Sábado"},0)</f>
        <v>3</v>
      </c>
      <c r="AL70" s="16">
        <v>0.33333333333333331</v>
      </c>
      <c r="AM70" s="33">
        <v>0.46527777777777779</v>
      </c>
      <c r="AN70" s="21" t="s">
        <v>23</v>
      </c>
      <c r="AO70" s="16" t="s">
        <v>38</v>
      </c>
      <c r="AP70" s="16" t="s">
        <v>18</v>
      </c>
      <c r="AQ70" s="16" t="s">
        <v>19</v>
      </c>
      <c r="AR70" s="30" t="s">
        <v>45</v>
      </c>
      <c r="AS70" s="30"/>
    </row>
    <row r="71" spans="2:45" ht="15" customHeight="1" thickBot="1" x14ac:dyDescent="0.3">
      <c r="B71" s="17" t="s">
        <v>52</v>
      </c>
      <c r="C71" s="36">
        <f t="shared" si="6"/>
        <v>32</v>
      </c>
      <c r="D71" s="37" t="str">
        <f t="shared" si="7"/>
        <v/>
      </c>
      <c r="E71" s="38">
        <f t="shared" si="8"/>
        <v>0</v>
      </c>
      <c r="F71" s="21" t="s">
        <v>32</v>
      </c>
      <c r="G71" s="16" t="s">
        <v>31</v>
      </c>
      <c r="H71" s="16" t="s">
        <v>32</v>
      </c>
      <c r="I71" s="17" t="s">
        <v>28</v>
      </c>
      <c r="J71" s="36" cm="1">
        <f t="array" ref="J71">INDEX(
  $W$3:$W$170,
  MATCH(
    1,
    ($X$3:$X$170 = K71)
    * ($Y$3:$Y$170 = L71)
    * ($Z$3:$Z$170 = M71),
    0
  )
)</f>
        <v>92</v>
      </c>
      <c r="K71" s="37">
        <f>MATCH(I71,{"Lunes";"Martes";"Miércoles";"Jueves";"Viernes";"Sábado"},0)</f>
        <v>3</v>
      </c>
      <c r="L71" s="39">
        <v>0.76041666666666663</v>
      </c>
      <c r="M71" s="40">
        <v>0.82291666666666663</v>
      </c>
      <c r="N71" s="21" t="s">
        <v>16</v>
      </c>
      <c r="O71" s="16" t="s">
        <v>17</v>
      </c>
      <c r="P71" s="16" t="s">
        <v>18</v>
      </c>
      <c r="Q71" s="16" t="s">
        <v>19</v>
      </c>
      <c r="R71" s="30"/>
      <c r="S71" s="30"/>
      <c r="W71">
        <v>69</v>
      </c>
      <c r="X71" s="7">
        <v>3</v>
      </c>
      <c r="Y71" s="8">
        <v>0.40277777777777779</v>
      </c>
      <c r="Z71" s="8">
        <v>0.46527777777777779</v>
      </c>
      <c r="AB71" s="17" t="s">
        <v>12</v>
      </c>
      <c r="AC71" s="25">
        <f t="shared" si="3"/>
        <v>29</v>
      </c>
      <c r="AD71" s="19">
        <f t="shared" si="4"/>
        <v>19</v>
      </c>
      <c r="AE71" s="26">
        <f t="shared" si="5"/>
        <v>1</v>
      </c>
      <c r="AF71" s="21" t="s">
        <v>26</v>
      </c>
      <c r="AG71" s="16" t="s">
        <v>26</v>
      </c>
      <c r="AH71" s="16" t="s">
        <v>27</v>
      </c>
      <c r="AI71" s="17" t="s">
        <v>28</v>
      </c>
      <c r="AJ71" s="25" cm="1">
        <f t="array" ref="AJ71">INDEX(
  $W$3:$W$170,
  MATCH(
    1,
    ($X$3:$X$170 = AK71)
    * ($Y$3:$Y$170 = AL71)
    * ($Z$3:$Z$170 = AM71),
    0
  )
)</f>
        <v>67</v>
      </c>
      <c r="AK71" s="19">
        <f>MATCH(AI71,{"Lunes";"Martes";"Miércoles";"Jueves";"Viernes";"Sábado"},0)</f>
        <v>3</v>
      </c>
      <c r="AL71" s="16">
        <v>0.33333333333333331</v>
      </c>
      <c r="AM71" s="33">
        <v>0.46527777777777779</v>
      </c>
      <c r="AN71" s="21" t="s">
        <v>23</v>
      </c>
      <c r="AO71" s="16" t="s">
        <v>25</v>
      </c>
      <c r="AP71" s="16" t="s">
        <v>18</v>
      </c>
      <c r="AQ71" s="16" t="s">
        <v>19</v>
      </c>
      <c r="AR71" s="30"/>
      <c r="AS71" s="30"/>
    </row>
    <row r="72" spans="2:45" ht="15" customHeight="1" thickBot="1" x14ac:dyDescent="0.3">
      <c r="W72">
        <v>70</v>
      </c>
      <c r="X72" s="7">
        <v>3</v>
      </c>
      <c r="Y72" s="8">
        <v>0.40277777777777779</v>
      </c>
      <c r="Z72" s="8">
        <v>0.50347222222222221</v>
      </c>
      <c r="AB72" s="17" t="s">
        <v>12</v>
      </c>
      <c r="AC72" s="25">
        <f t="shared" si="3"/>
        <v>29</v>
      </c>
      <c r="AD72" s="19">
        <f t="shared" si="4"/>
        <v>19</v>
      </c>
      <c r="AE72" s="26">
        <f t="shared" si="5"/>
        <v>1</v>
      </c>
      <c r="AF72" s="21" t="s">
        <v>26</v>
      </c>
      <c r="AG72" s="16" t="s">
        <v>26</v>
      </c>
      <c r="AH72" s="16" t="s">
        <v>27</v>
      </c>
      <c r="AI72" s="17" t="s">
        <v>33</v>
      </c>
      <c r="AJ72" s="25" cm="1">
        <f t="array" ref="AJ72">INDEX(
  $W$3:$W$170,
  MATCH(
    1,
    ($X$3:$X$170 = AK72)
    * ($Y$3:$Y$170 = AL72)
    * ($Z$3:$Z$170 = AM72),
    0
  )
)</f>
        <v>137</v>
      </c>
      <c r="AK72" s="19">
        <f>MATCH(AI72,{"Lunes";"Martes";"Miércoles";"Jueves";"Viernes";"Sábado"},0)</f>
        <v>5</v>
      </c>
      <c r="AL72" s="16">
        <v>0.40277777777777779</v>
      </c>
      <c r="AM72" s="33">
        <v>0.53472222222222221</v>
      </c>
      <c r="AN72" s="21" t="s">
        <v>23</v>
      </c>
      <c r="AO72" s="16" t="s">
        <v>25</v>
      </c>
      <c r="AP72" s="16" t="s">
        <v>18</v>
      </c>
      <c r="AQ72" s="16" t="s">
        <v>19</v>
      </c>
      <c r="AR72" s="30"/>
      <c r="AS72" s="30"/>
    </row>
    <row r="73" spans="2:45" ht="15" customHeight="1" thickBot="1" x14ac:dyDescent="0.3">
      <c r="W73">
        <v>71</v>
      </c>
      <c r="X73" s="7">
        <v>3</v>
      </c>
      <c r="Y73" s="8">
        <v>0.40277777777777779</v>
      </c>
      <c r="Z73" s="8">
        <v>0.53472222222222221</v>
      </c>
      <c r="AB73" s="17" t="s">
        <v>12</v>
      </c>
      <c r="AC73" s="25">
        <f t="shared" si="3"/>
        <v>29</v>
      </c>
      <c r="AD73" s="19">
        <f t="shared" si="4"/>
        <v>18</v>
      </c>
      <c r="AE73" s="26">
        <f t="shared" si="5"/>
        <v>0</v>
      </c>
      <c r="AF73" s="21" t="s">
        <v>29</v>
      </c>
      <c r="AG73" s="16" t="s">
        <v>29</v>
      </c>
      <c r="AH73" s="16" t="s">
        <v>30</v>
      </c>
      <c r="AI73" s="17" t="s">
        <v>15</v>
      </c>
      <c r="AJ73" s="25" cm="1">
        <f t="array" ref="AJ73">INDEX(
  $W$3:$W$170,
  MATCH(
    1,
    ($X$3:$X$170 = AK73)
    * ($Y$3:$Y$170 = AL73)
    * ($Z$3:$Z$170 = AM73),
    0
  )
)</f>
        <v>7</v>
      </c>
      <c r="AK73" s="19">
        <f>MATCH(AI73,{"Lunes";"Martes";"Miércoles";"Jueves";"Viernes";"Sábado"},0)</f>
        <v>1</v>
      </c>
      <c r="AL73" s="16">
        <v>0.43402777777777779</v>
      </c>
      <c r="AM73" s="33">
        <v>0.58333333333333337</v>
      </c>
      <c r="AN73" s="21" t="s">
        <v>16</v>
      </c>
      <c r="AO73" s="16" t="s">
        <v>17</v>
      </c>
      <c r="AP73" s="16" t="s">
        <v>18</v>
      </c>
      <c r="AQ73" s="16" t="s">
        <v>19</v>
      </c>
      <c r="AR73" s="30"/>
      <c r="AS73" s="30"/>
    </row>
    <row r="74" spans="2:45" ht="15" customHeight="1" thickBot="1" x14ac:dyDescent="0.3">
      <c r="W74">
        <v>72</v>
      </c>
      <c r="X74" s="7">
        <v>3</v>
      </c>
      <c r="Y74" s="8">
        <v>0.43402777777777779</v>
      </c>
      <c r="Z74" s="8">
        <v>0.50347222222222221</v>
      </c>
      <c r="AB74" s="17" t="s">
        <v>12</v>
      </c>
      <c r="AC74" s="25">
        <f t="shared" si="3"/>
        <v>29</v>
      </c>
      <c r="AD74" s="19">
        <f t="shared" si="4"/>
        <v>21</v>
      </c>
      <c r="AE74" s="26">
        <f t="shared" si="5"/>
        <v>2</v>
      </c>
      <c r="AF74" s="21" t="s">
        <v>48</v>
      </c>
      <c r="AG74" s="16" t="s">
        <v>20</v>
      </c>
      <c r="AH74" s="16" t="s">
        <v>21</v>
      </c>
      <c r="AI74" s="17" t="s">
        <v>22</v>
      </c>
      <c r="AJ74" s="25" cm="1">
        <f t="array" ref="AJ74">INDEX(
  $W$3:$W$170,
  MATCH(
    1,
    ($X$3:$X$170 = AK74)
    * ($Y$3:$Y$170 = AL74)
    * ($Z$3:$Z$170 = AM74),
    0
  )
)</f>
        <v>33</v>
      </c>
      <c r="AK74" s="19">
        <f>MATCH(AI74,{"Lunes";"Martes";"Miércoles";"Jueves";"Viernes";"Sábado"},0)</f>
        <v>2</v>
      </c>
      <c r="AL74" s="16">
        <v>0.33333333333333331</v>
      </c>
      <c r="AM74" s="33">
        <v>0.46527777777777779</v>
      </c>
      <c r="AN74" s="21" t="s">
        <v>23</v>
      </c>
      <c r="AO74" s="16" t="s">
        <v>38</v>
      </c>
      <c r="AP74" s="16" t="s">
        <v>18</v>
      </c>
      <c r="AQ74" s="16" t="s">
        <v>19</v>
      </c>
      <c r="AR74" s="30"/>
      <c r="AS74" s="30" t="s">
        <v>47</v>
      </c>
    </row>
    <row r="75" spans="2:45" ht="15" customHeight="1" thickBot="1" x14ac:dyDescent="0.3">
      <c r="B75" s="18" t="s">
        <v>0</v>
      </c>
      <c r="C75" s="11" t="s">
        <v>169</v>
      </c>
      <c r="D75" s="11" t="s">
        <v>65</v>
      </c>
      <c r="E75" s="11" t="s">
        <v>170</v>
      </c>
      <c r="F75" s="18" t="s">
        <v>1</v>
      </c>
      <c r="G75" s="12" t="s">
        <v>2</v>
      </c>
      <c r="H75" s="12" t="s">
        <v>3</v>
      </c>
      <c r="I75" s="12" t="s">
        <v>4</v>
      </c>
      <c r="J75" s="12" t="s">
        <v>61</v>
      </c>
      <c r="K75" s="11" t="s">
        <v>60</v>
      </c>
      <c r="L75" s="11" t="s">
        <v>5</v>
      </c>
      <c r="M75" s="11" t="s">
        <v>6</v>
      </c>
      <c r="N75" s="12" t="s">
        <v>7</v>
      </c>
      <c r="O75" s="12" t="s">
        <v>9</v>
      </c>
      <c r="P75" s="12" t="s">
        <v>10</v>
      </c>
      <c r="Q75" s="12" t="s">
        <v>11</v>
      </c>
      <c r="R75" s="12" t="s">
        <v>44</v>
      </c>
      <c r="S75" s="12" t="s">
        <v>46</v>
      </c>
      <c r="W75">
        <v>73</v>
      </c>
      <c r="X75" s="7">
        <v>3</v>
      </c>
      <c r="Y75" s="8">
        <v>0.43402777777777779</v>
      </c>
      <c r="Z75" s="8">
        <v>0.53472222222222221</v>
      </c>
      <c r="AB75" s="17" t="s">
        <v>12</v>
      </c>
      <c r="AC75" s="25">
        <f t="shared" si="3"/>
        <v>29</v>
      </c>
      <c r="AD75" s="19">
        <f t="shared" si="4"/>
        <v>21</v>
      </c>
      <c r="AE75" s="26">
        <f t="shared" si="5"/>
        <v>2</v>
      </c>
      <c r="AF75" s="21" t="s">
        <v>48</v>
      </c>
      <c r="AG75" s="16" t="s">
        <v>20</v>
      </c>
      <c r="AH75" s="16" t="s">
        <v>21</v>
      </c>
      <c r="AI75" s="17" t="s">
        <v>28</v>
      </c>
      <c r="AJ75" s="25" cm="1">
        <f t="array" ref="AJ75">INDEX(
  $W$3:$W$170,
  MATCH(
    1,
    ($X$3:$X$170 = AK75)
    * ($Y$3:$Y$170 = AL75)
    * ($Z$3:$Z$170 = AM75),
    0
  )
)</f>
        <v>67</v>
      </c>
      <c r="AK75" s="19">
        <f>MATCH(AI75,{"Lunes";"Martes";"Miércoles";"Jueves";"Viernes";"Sábado"},0)</f>
        <v>3</v>
      </c>
      <c r="AL75" s="16">
        <v>0.33333333333333331</v>
      </c>
      <c r="AM75" s="33">
        <v>0.46527777777777779</v>
      </c>
      <c r="AN75" s="21" t="s">
        <v>23</v>
      </c>
      <c r="AO75" s="16" t="s">
        <v>38</v>
      </c>
      <c r="AP75" s="16" t="s">
        <v>18</v>
      </c>
      <c r="AQ75" s="16" t="s">
        <v>19</v>
      </c>
      <c r="AR75" s="30"/>
      <c r="AS75" s="30" t="s">
        <v>47</v>
      </c>
    </row>
    <row r="76" spans="2:45" ht="15" customHeight="1" thickBot="1" x14ac:dyDescent="0.3">
      <c r="B76" s="20" t="s">
        <v>53</v>
      </c>
      <c r="C76" s="22">
        <f t="shared" si="6"/>
        <v>33</v>
      </c>
      <c r="D76" s="23">
        <f t="shared" si="7"/>
        <v>22</v>
      </c>
      <c r="E76" s="24">
        <f t="shared" si="8"/>
        <v>2</v>
      </c>
      <c r="F76" s="21" t="s">
        <v>39</v>
      </c>
      <c r="G76" s="16" t="s">
        <v>39</v>
      </c>
      <c r="H76" s="16" t="s">
        <v>40</v>
      </c>
      <c r="I76" s="17" t="s">
        <v>22</v>
      </c>
      <c r="J76" s="25" cm="1">
        <f t="array" ref="J76">INDEX(
  $W$3:$W$170,
  MATCH(
    1,
    ($X$3:$X$170 = K76)
    * ($Y$3:$Y$170 = L76)
    * ($Z$3:$Z$170 = M76),
    0
  )
)</f>
        <v>56</v>
      </c>
      <c r="K76" s="23">
        <f>MATCH(I76,{"Lunes";"Martes";"Miércoles";"Jueves";"Viernes";"Sábado"},0)</f>
        <v>2</v>
      </c>
      <c r="L76" s="31">
        <v>0.72222222222222221</v>
      </c>
      <c r="M76" s="32">
        <v>0.82291666666666663</v>
      </c>
      <c r="N76" s="21" t="s">
        <v>23</v>
      </c>
      <c r="O76" s="16" t="s">
        <v>38</v>
      </c>
      <c r="P76" s="16" t="s">
        <v>18</v>
      </c>
      <c r="Q76" s="16" t="s">
        <v>19</v>
      </c>
      <c r="R76" s="30"/>
      <c r="S76" s="30"/>
      <c r="W76">
        <v>74</v>
      </c>
      <c r="X76" s="7">
        <v>3</v>
      </c>
      <c r="Y76" s="8">
        <v>0.43402777777777779</v>
      </c>
      <c r="Z76" s="8">
        <v>0.58333333333333337</v>
      </c>
      <c r="AB76" s="17" t="s">
        <v>12</v>
      </c>
      <c r="AC76" s="25">
        <f t="shared" si="3"/>
        <v>29</v>
      </c>
      <c r="AD76" s="19">
        <f t="shared" si="4"/>
        <v>21</v>
      </c>
      <c r="AE76" s="26">
        <f t="shared" si="5"/>
        <v>1</v>
      </c>
      <c r="AF76" s="21" t="s">
        <v>48</v>
      </c>
      <c r="AG76" s="16" t="s">
        <v>20</v>
      </c>
      <c r="AH76" s="16" t="s">
        <v>21</v>
      </c>
      <c r="AI76" s="17" t="s">
        <v>22</v>
      </c>
      <c r="AJ76" s="25" cm="1">
        <f t="array" ref="AJ76">INDEX(
  $W$3:$W$170,
  MATCH(
    1,
    ($X$3:$X$170 = AK76)
    * ($Y$3:$Y$170 = AL76)
    * ($Z$3:$Z$170 = AM76),
    0
  )
)</f>
        <v>33</v>
      </c>
      <c r="AK76" s="19">
        <f>MATCH(AI76,{"Lunes";"Martes";"Miércoles";"Jueves";"Viernes";"Sábado"},0)</f>
        <v>2</v>
      </c>
      <c r="AL76" s="16">
        <v>0.33333333333333331</v>
      </c>
      <c r="AM76" s="33">
        <v>0.46527777777777779</v>
      </c>
      <c r="AN76" s="21" t="s">
        <v>23</v>
      </c>
      <c r="AO76" s="16" t="s">
        <v>25</v>
      </c>
      <c r="AP76" s="16" t="s">
        <v>18</v>
      </c>
      <c r="AQ76" s="16" t="s">
        <v>19</v>
      </c>
      <c r="AR76" s="30"/>
      <c r="AS76" s="30"/>
    </row>
    <row r="77" spans="2:45" ht="15" customHeight="1" thickBot="1" x14ac:dyDescent="0.3">
      <c r="B77" s="17" t="s">
        <v>53</v>
      </c>
      <c r="C77" s="25">
        <f t="shared" si="6"/>
        <v>33</v>
      </c>
      <c r="D77" s="19">
        <f t="shared" si="7"/>
        <v>22</v>
      </c>
      <c r="E77" s="26">
        <f t="shared" si="8"/>
        <v>2</v>
      </c>
      <c r="F77" s="21" t="s">
        <v>39</v>
      </c>
      <c r="G77" s="16" t="s">
        <v>39</v>
      </c>
      <c r="H77" s="16" t="s">
        <v>40</v>
      </c>
      <c r="I77" s="17" t="s">
        <v>33</v>
      </c>
      <c r="J77" s="25" cm="1">
        <f t="array" ref="J77">INDEX(
  $W$3:$W$170,
  MATCH(
    1,
    ($X$3:$X$170 = K77)
    * ($Y$3:$Y$170 = L77)
    * ($Z$3:$Z$170 = M77),
    0
  )
)</f>
        <v>156</v>
      </c>
      <c r="K77" s="19">
        <f>MATCH(I77,{"Lunes";"Martes";"Miércoles";"Jueves";"Viernes";"Sábado"},0)</f>
        <v>5</v>
      </c>
      <c r="L77" s="16">
        <v>0.72222222222222221</v>
      </c>
      <c r="M77" s="33">
        <v>0.82291666666666663</v>
      </c>
      <c r="N77" s="21" t="s">
        <v>23</v>
      </c>
      <c r="O77" s="16" t="s">
        <v>38</v>
      </c>
      <c r="P77" s="16" t="s">
        <v>18</v>
      </c>
      <c r="Q77" s="16" t="s">
        <v>19</v>
      </c>
      <c r="R77" s="30"/>
      <c r="S77" s="30"/>
      <c r="W77">
        <v>75</v>
      </c>
      <c r="X77" s="7">
        <v>3</v>
      </c>
      <c r="Y77" s="8">
        <v>0.47222222222222221</v>
      </c>
      <c r="Z77" s="8">
        <v>0.53472222222222221</v>
      </c>
      <c r="AB77" s="17" t="s">
        <v>12</v>
      </c>
      <c r="AC77" s="25">
        <f t="shared" si="3"/>
        <v>29</v>
      </c>
      <c r="AD77" s="19">
        <f t="shared" si="4"/>
        <v>21</v>
      </c>
      <c r="AE77" s="26">
        <f t="shared" si="5"/>
        <v>1</v>
      </c>
      <c r="AF77" s="21" t="s">
        <v>48</v>
      </c>
      <c r="AG77" s="16" t="s">
        <v>20</v>
      </c>
      <c r="AH77" s="16" t="s">
        <v>21</v>
      </c>
      <c r="AI77" s="17" t="s">
        <v>34</v>
      </c>
      <c r="AJ77" s="25" cm="1">
        <f t="array" ref="AJ77">INDEX(
  $W$3:$W$170,
  MATCH(
    1,
    ($X$3:$X$170 = AK77)
    * ($Y$3:$Y$170 = AL77)
    * ($Z$3:$Z$170 = AM77),
    0
  )
)</f>
        <v>107</v>
      </c>
      <c r="AK77" s="19">
        <f>MATCH(AI77,{"Lunes";"Martes";"Miércoles";"Jueves";"Viernes";"Sábado"},0)</f>
        <v>4</v>
      </c>
      <c r="AL77" s="16">
        <v>0.43402777777777779</v>
      </c>
      <c r="AM77" s="33">
        <v>0.58333333333333337</v>
      </c>
      <c r="AN77" s="21" t="s">
        <v>23</v>
      </c>
      <c r="AO77" s="16" t="s">
        <v>25</v>
      </c>
      <c r="AP77" s="16" t="s">
        <v>18</v>
      </c>
      <c r="AQ77" s="16" t="s">
        <v>19</v>
      </c>
      <c r="AR77" s="30"/>
      <c r="AS77" s="30"/>
    </row>
    <row r="78" spans="2:45" ht="15" customHeight="1" thickBot="1" x14ac:dyDescent="0.3">
      <c r="B78" s="17" t="s">
        <v>53</v>
      </c>
      <c r="C78" s="25">
        <f t="shared" si="6"/>
        <v>33</v>
      </c>
      <c r="D78" s="19">
        <f t="shared" si="7"/>
        <v>24</v>
      </c>
      <c r="E78" s="26">
        <f t="shared" si="8"/>
        <v>2</v>
      </c>
      <c r="F78" s="21" t="s">
        <v>43</v>
      </c>
      <c r="G78" s="16" t="s">
        <v>35</v>
      </c>
      <c r="H78" s="16" t="s">
        <v>36</v>
      </c>
      <c r="I78" s="17" t="s">
        <v>22</v>
      </c>
      <c r="J78" s="25" cm="1">
        <f t="array" ref="J78">INDEX(
  $W$3:$W$170,
  MATCH(
    1,
    ($X$3:$X$170 = K78)
    * ($Y$3:$Y$170 = L78)
    * ($Z$3:$Z$170 = M78),
    0
  )
)</f>
        <v>62</v>
      </c>
      <c r="K78" s="19">
        <f>MATCH(I78,{"Lunes";"Martes";"Miércoles";"Jueves";"Viernes";"Sábado"},0)</f>
        <v>2</v>
      </c>
      <c r="L78" s="16">
        <v>0.82986111111111116</v>
      </c>
      <c r="M78" s="33">
        <v>0.96180555555555558</v>
      </c>
      <c r="N78" s="21" t="s">
        <v>23</v>
      </c>
      <c r="O78" s="16" t="s">
        <v>38</v>
      </c>
      <c r="P78" s="16" t="s">
        <v>18</v>
      </c>
      <c r="Q78" s="16" t="s">
        <v>19</v>
      </c>
      <c r="R78" s="30" t="s">
        <v>45</v>
      </c>
      <c r="S78" s="30"/>
      <c r="W78">
        <v>76</v>
      </c>
      <c r="X78" s="7">
        <v>3</v>
      </c>
      <c r="Y78" s="8">
        <v>0.47222222222222221</v>
      </c>
      <c r="Z78" s="8">
        <v>0.58333333333333337</v>
      </c>
      <c r="AB78" s="17" t="s">
        <v>12</v>
      </c>
      <c r="AC78" s="25">
        <f t="shared" si="3"/>
        <v>29</v>
      </c>
      <c r="AD78" s="19">
        <f t="shared" si="4"/>
        <v>17</v>
      </c>
      <c r="AE78" s="26">
        <f t="shared" si="5"/>
        <v>0</v>
      </c>
      <c r="AF78" s="21" t="s">
        <v>13</v>
      </c>
      <c r="AG78" s="16" t="s">
        <v>13</v>
      </c>
      <c r="AH78" s="16" t="s">
        <v>14</v>
      </c>
      <c r="AI78" s="17" t="s">
        <v>15</v>
      </c>
      <c r="AJ78" s="25" cm="1">
        <f t="array" ref="AJ78">INDEX(
  $W$3:$W$170,
  MATCH(
    1,
    ($X$3:$X$170 = AK78)
    * ($Y$3:$Y$170 = AL78)
    * ($Z$3:$Z$170 = AM78),
    0
  )
)</f>
        <v>1</v>
      </c>
      <c r="AK78" s="19">
        <f>MATCH(AI78,{"Lunes";"Martes";"Miércoles";"Jueves";"Viernes";"Sábado"},0)</f>
        <v>1</v>
      </c>
      <c r="AL78" s="16">
        <v>0.33333333333333331</v>
      </c>
      <c r="AM78" s="33">
        <v>0.43402777777777779</v>
      </c>
      <c r="AN78" s="21" t="s">
        <v>16</v>
      </c>
      <c r="AO78" s="16" t="s">
        <v>17</v>
      </c>
      <c r="AP78" s="16" t="s">
        <v>18</v>
      </c>
      <c r="AQ78" s="16" t="s">
        <v>19</v>
      </c>
      <c r="AR78" s="30"/>
      <c r="AS78" s="30"/>
    </row>
    <row r="79" spans="2:45" ht="15" customHeight="1" thickBot="1" x14ac:dyDescent="0.3">
      <c r="B79" s="17" t="s">
        <v>53</v>
      </c>
      <c r="C79" s="25">
        <f t="shared" si="6"/>
        <v>33</v>
      </c>
      <c r="D79" s="19">
        <f t="shared" si="7"/>
        <v>24</v>
      </c>
      <c r="E79" s="26">
        <f t="shared" si="8"/>
        <v>2</v>
      </c>
      <c r="F79" s="21" t="s">
        <v>43</v>
      </c>
      <c r="G79" s="16" t="s">
        <v>35</v>
      </c>
      <c r="H79" s="16" t="s">
        <v>36</v>
      </c>
      <c r="I79" s="17" t="s">
        <v>28</v>
      </c>
      <c r="J79" s="25" cm="1">
        <f t="array" ref="J79">INDEX(
  $W$3:$W$170,
  MATCH(
    1,
    ($X$3:$X$170 = K79)
    * ($Y$3:$Y$170 = L79)
    * ($Z$3:$Z$170 = M79),
    0
  )
)</f>
        <v>95</v>
      </c>
      <c r="K79" s="19">
        <f>MATCH(I79,{"Lunes";"Martes";"Miércoles";"Jueves";"Viernes";"Sábado"},0)</f>
        <v>3</v>
      </c>
      <c r="L79" s="16">
        <v>0.82986111111111116</v>
      </c>
      <c r="M79" s="33">
        <v>0.96180555555555558</v>
      </c>
      <c r="N79" s="21" t="s">
        <v>23</v>
      </c>
      <c r="O79" s="16" t="s">
        <v>38</v>
      </c>
      <c r="P79" s="16" t="s">
        <v>18</v>
      </c>
      <c r="Q79" s="16" t="s">
        <v>19</v>
      </c>
      <c r="R79" s="30" t="s">
        <v>45</v>
      </c>
      <c r="S79" s="30"/>
      <c r="W79">
        <v>77</v>
      </c>
      <c r="X79" s="7">
        <v>3</v>
      </c>
      <c r="Y79" s="8">
        <v>0.50347222222222221</v>
      </c>
      <c r="Z79" s="8">
        <v>0.58333333333333337</v>
      </c>
      <c r="AB79" s="17" t="s">
        <v>12</v>
      </c>
      <c r="AC79" s="25">
        <f t="shared" si="3"/>
        <v>29</v>
      </c>
      <c r="AD79" s="19">
        <f t="shared" si="4"/>
        <v>17</v>
      </c>
      <c r="AE79" s="26">
        <f t="shared" si="5"/>
        <v>0</v>
      </c>
      <c r="AF79" s="21" t="s">
        <v>13</v>
      </c>
      <c r="AG79" s="16" t="s">
        <v>13</v>
      </c>
      <c r="AH79" s="16" t="s">
        <v>14</v>
      </c>
      <c r="AI79" s="17" t="s">
        <v>34</v>
      </c>
      <c r="AJ79" s="25" cm="1">
        <f t="array" ref="AJ79">INDEX(
  $W$3:$W$170,
  MATCH(
    1,
    ($X$3:$X$170 = AK79)
    * ($Y$3:$Y$170 = AL79)
    * ($Z$3:$Z$170 = AM79),
    0
  )
)</f>
        <v>100</v>
      </c>
      <c r="AK79" s="19">
        <f>MATCH(AI79,{"Lunes";"Martes";"Miércoles";"Jueves";"Viernes";"Sábado"},0)</f>
        <v>4</v>
      </c>
      <c r="AL79" s="16">
        <v>0.33333333333333331</v>
      </c>
      <c r="AM79" s="33">
        <v>0.43402777777777779</v>
      </c>
      <c r="AN79" s="21" t="s">
        <v>16</v>
      </c>
      <c r="AO79" s="16" t="s">
        <v>17</v>
      </c>
      <c r="AP79" s="16" t="s">
        <v>18</v>
      </c>
      <c r="AQ79" s="16" t="s">
        <v>19</v>
      </c>
      <c r="AR79" s="30"/>
      <c r="AS79" s="30"/>
    </row>
    <row r="80" spans="2:45" ht="15" customHeight="1" thickBot="1" x14ac:dyDescent="0.3">
      <c r="B80" s="17" t="s">
        <v>53</v>
      </c>
      <c r="C80" s="25">
        <f t="shared" si="6"/>
        <v>33</v>
      </c>
      <c r="D80" s="19">
        <f t="shared" si="7"/>
        <v>24</v>
      </c>
      <c r="E80" s="26">
        <f t="shared" si="8"/>
        <v>1</v>
      </c>
      <c r="F80" s="21" t="s">
        <v>43</v>
      </c>
      <c r="G80" s="16" t="s">
        <v>35</v>
      </c>
      <c r="H80" s="16" t="s">
        <v>36</v>
      </c>
      <c r="I80" s="17" t="s">
        <v>28</v>
      </c>
      <c r="J80" s="25" cm="1">
        <f t="array" ref="J80">INDEX(
  $W$3:$W$170,
  MATCH(
    1,
    ($X$3:$X$170 = K80)
    * ($Y$3:$Y$170 = L80)
    * ($Z$3:$Z$170 = M80),
    0
  )
)</f>
        <v>95</v>
      </c>
      <c r="K80" s="19">
        <f>MATCH(I80,{"Lunes";"Martes";"Miércoles";"Jueves";"Viernes";"Sábado"},0)</f>
        <v>3</v>
      </c>
      <c r="L80" s="16">
        <v>0.82986111111111116</v>
      </c>
      <c r="M80" s="33">
        <v>0.96180555555555558</v>
      </c>
      <c r="N80" s="21" t="s">
        <v>23</v>
      </c>
      <c r="O80" s="16" t="s">
        <v>25</v>
      </c>
      <c r="P80" s="16" t="s">
        <v>18</v>
      </c>
      <c r="Q80" s="16" t="s">
        <v>19</v>
      </c>
      <c r="R80" s="30" t="s">
        <v>45</v>
      </c>
      <c r="S80" s="30" t="s">
        <v>54</v>
      </c>
      <c r="W80">
        <v>78</v>
      </c>
      <c r="X80" s="7">
        <v>3</v>
      </c>
      <c r="Y80" s="8">
        <v>0.50347222222222221</v>
      </c>
      <c r="Z80" s="8">
        <v>0.61458333333333337</v>
      </c>
      <c r="AB80" s="17" t="s">
        <v>12</v>
      </c>
      <c r="AC80" s="25">
        <f t="shared" si="3"/>
        <v>29</v>
      </c>
      <c r="AD80" s="19">
        <f t="shared" si="4"/>
        <v>23</v>
      </c>
      <c r="AE80" s="26">
        <f t="shared" si="5"/>
        <v>2</v>
      </c>
      <c r="AF80" s="21" t="s">
        <v>41</v>
      </c>
      <c r="AG80" s="16" t="s">
        <v>41</v>
      </c>
      <c r="AH80" s="16" t="s">
        <v>42</v>
      </c>
      <c r="AI80" s="17" t="s">
        <v>22</v>
      </c>
      <c r="AJ80" s="25" cm="1">
        <f t="array" ref="AJ80">INDEX(
  $W$3:$W$170,
  MATCH(
    1,
    ($X$3:$X$170 = AK80)
    * ($Y$3:$Y$170 = AL80)
    * ($Z$3:$Z$170 = AM80),
    0
  )
)</f>
        <v>41</v>
      </c>
      <c r="AK80" s="19">
        <f>MATCH(AI80,{"Lunes";"Martes";"Miércoles";"Jueves";"Viernes";"Sábado"},0)</f>
        <v>2</v>
      </c>
      <c r="AL80" s="16">
        <v>0.47222222222222221</v>
      </c>
      <c r="AM80" s="33">
        <v>0.58333333333333337</v>
      </c>
      <c r="AN80" s="21" t="s">
        <v>23</v>
      </c>
      <c r="AO80" s="16" t="s">
        <v>38</v>
      </c>
      <c r="AP80" s="16" t="s">
        <v>18</v>
      </c>
      <c r="AQ80" s="16" t="s">
        <v>19</v>
      </c>
      <c r="AR80" s="30"/>
      <c r="AS80" s="30"/>
    </row>
    <row r="81" spans="2:45" ht="15" customHeight="1" thickBot="1" x14ac:dyDescent="0.3">
      <c r="B81" s="17" t="s">
        <v>53</v>
      </c>
      <c r="C81" s="25">
        <f t="shared" si="6"/>
        <v>33</v>
      </c>
      <c r="D81" s="19">
        <f t="shared" si="7"/>
        <v>24</v>
      </c>
      <c r="E81" s="26">
        <f t="shared" si="8"/>
        <v>1</v>
      </c>
      <c r="F81" s="21" t="s">
        <v>43</v>
      </c>
      <c r="G81" s="16" t="s">
        <v>35</v>
      </c>
      <c r="H81" s="16" t="s">
        <v>36</v>
      </c>
      <c r="I81" s="17" t="s">
        <v>33</v>
      </c>
      <c r="J81" s="25" cm="1">
        <f t="array" ref="J81">INDEX(
  $W$3:$W$170,
  MATCH(
    1,
    ($X$3:$X$170 = K81)
    * ($Y$3:$Y$170 = L81)
    * ($Z$3:$Z$170 = M81),
    0
  )
)</f>
        <v>162</v>
      </c>
      <c r="K81" s="19">
        <f>MATCH(I81,{"Lunes";"Martes";"Miércoles";"Jueves";"Viernes";"Sábado"},0)</f>
        <v>5</v>
      </c>
      <c r="L81" s="16">
        <v>0.82986111111111116</v>
      </c>
      <c r="M81" s="33">
        <v>0.96180555555555558</v>
      </c>
      <c r="N81" s="21" t="s">
        <v>23</v>
      </c>
      <c r="O81" s="16" t="s">
        <v>25</v>
      </c>
      <c r="P81" s="16" t="s">
        <v>18</v>
      </c>
      <c r="Q81" s="16" t="s">
        <v>19</v>
      </c>
      <c r="R81" s="30" t="s">
        <v>45</v>
      </c>
      <c r="S81" s="30" t="s">
        <v>54</v>
      </c>
      <c r="W81">
        <v>79</v>
      </c>
      <c r="X81" s="7">
        <v>3</v>
      </c>
      <c r="Y81" s="8">
        <v>0.50347222222222221</v>
      </c>
      <c r="Z81" s="8">
        <v>0.65277777777777779</v>
      </c>
      <c r="AB81" s="17" t="s">
        <v>12</v>
      </c>
      <c r="AC81" s="25">
        <f t="shared" si="3"/>
        <v>29</v>
      </c>
      <c r="AD81" s="19">
        <f t="shared" si="4"/>
        <v>23</v>
      </c>
      <c r="AE81" s="26">
        <f t="shared" si="5"/>
        <v>2</v>
      </c>
      <c r="AF81" s="21" t="s">
        <v>41</v>
      </c>
      <c r="AG81" s="16" t="s">
        <v>41</v>
      </c>
      <c r="AH81" s="16" t="s">
        <v>42</v>
      </c>
      <c r="AI81" s="17" t="s">
        <v>33</v>
      </c>
      <c r="AJ81" s="25" cm="1">
        <f t="array" ref="AJ81">INDEX(
  $W$3:$W$170,
  MATCH(
    1,
    ($X$3:$X$170 = AK81)
    * ($Y$3:$Y$170 = AL81)
    * ($Z$3:$Z$170 = AM81),
    0
  )
)</f>
        <v>138</v>
      </c>
      <c r="AK81" s="19">
        <f>MATCH(AI81,{"Lunes";"Martes";"Miércoles";"Jueves";"Viernes";"Sábado"},0)</f>
        <v>5</v>
      </c>
      <c r="AL81" s="16">
        <v>0.40277777777777779</v>
      </c>
      <c r="AM81" s="33">
        <v>0.50347222222222221</v>
      </c>
      <c r="AN81" s="21" t="s">
        <v>23</v>
      </c>
      <c r="AO81" s="16" t="s">
        <v>38</v>
      </c>
      <c r="AP81" s="16" t="s">
        <v>18</v>
      </c>
      <c r="AQ81" s="16" t="s">
        <v>19</v>
      </c>
      <c r="AR81" s="30"/>
      <c r="AS81" s="30"/>
    </row>
    <row r="82" spans="2:45" ht="15" customHeight="1" thickBot="1" x14ac:dyDescent="0.3">
      <c r="B82" s="17" t="s">
        <v>53</v>
      </c>
      <c r="C82" s="25">
        <f t="shared" si="6"/>
        <v>33</v>
      </c>
      <c r="D82" s="19">
        <f t="shared" si="7"/>
        <v>19</v>
      </c>
      <c r="E82" s="26">
        <f t="shared" si="8"/>
        <v>1</v>
      </c>
      <c r="F82" s="21" t="s">
        <v>26</v>
      </c>
      <c r="G82" s="16" t="s">
        <v>26</v>
      </c>
      <c r="H82" s="16" t="s">
        <v>27</v>
      </c>
      <c r="I82" s="17" t="s">
        <v>22</v>
      </c>
      <c r="J82" s="25" cm="1">
        <f t="array" ref="J82">INDEX(
  $W$3:$W$170,
  MATCH(
    1,
    ($X$3:$X$170 = K82)
    * ($Y$3:$Y$170 = L82)
    * ($Z$3:$Z$170 = M82),
    0
  )
)</f>
        <v>62</v>
      </c>
      <c r="K82" s="19">
        <f>MATCH(I82,{"Lunes";"Martes";"Miércoles";"Jueves";"Viernes";"Sábado"},0)</f>
        <v>2</v>
      </c>
      <c r="L82" s="16">
        <v>0.82986111111111116</v>
      </c>
      <c r="M82" s="33">
        <v>0.96180555555555558</v>
      </c>
      <c r="N82" s="21" t="s">
        <v>23</v>
      </c>
      <c r="O82" s="16" t="s">
        <v>25</v>
      </c>
      <c r="P82" s="16" t="s">
        <v>18</v>
      </c>
      <c r="Q82" s="16" t="s">
        <v>19</v>
      </c>
      <c r="R82" s="30"/>
      <c r="S82" s="30"/>
      <c r="W82">
        <v>80</v>
      </c>
      <c r="X82" s="7">
        <v>3</v>
      </c>
      <c r="Y82" s="8">
        <v>0.55208333333333337</v>
      </c>
      <c r="Z82" s="8">
        <v>0.61458333333333337</v>
      </c>
      <c r="AB82" s="17" t="s">
        <v>12</v>
      </c>
      <c r="AC82" s="27">
        <f t="shared" si="3"/>
        <v>29</v>
      </c>
      <c r="AD82" s="28">
        <f t="shared" si="4"/>
        <v>20</v>
      </c>
      <c r="AE82" s="29">
        <f t="shared" si="5"/>
        <v>0</v>
      </c>
      <c r="AF82" s="21" t="s">
        <v>31</v>
      </c>
      <c r="AG82" s="16" t="s">
        <v>32</v>
      </c>
      <c r="AH82" s="16" t="s">
        <v>32</v>
      </c>
      <c r="AI82" s="17" t="s">
        <v>33</v>
      </c>
      <c r="AJ82" s="27" cm="1">
        <f t="array" ref="AJ82">INDEX(
  $W$3:$W$170,
  MATCH(
    1,
    ($X$3:$X$170 = AK82)
    * ($Y$3:$Y$170 = AL82)
    * ($Z$3:$Z$170 = AM82),
    0
  )
)</f>
        <v>133</v>
      </c>
      <c r="AK82" s="28">
        <f>MATCH(AI82,{"Lunes";"Martes";"Miércoles";"Jueves";"Viernes";"Sábado"},0)</f>
        <v>5</v>
      </c>
      <c r="AL82" s="34">
        <v>0.33333333333333331</v>
      </c>
      <c r="AM82" s="35">
        <v>0.39583333333333331</v>
      </c>
      <c r="AN82" s="21" t="s">
        <v>16</v>
      </c>
      <c r="AO82" s="16" t="s">
        <v>17</v>
      </c>
      <c r="AP82" s="16" t="s">
        <v>18</v>
      </c>
      <c r="AQ82" s="16" t="s">
        <v>19</v>
      </c>
      <c r="AR82" s="30"/>
      <c r="AS82" s="30"/>
    </row>
    <row r="83" spans="2:45" ht="15" customHeight="1" thickBot="1" x14ac:dyDescent="0.3">
      <c r="B83" s="17" t="s">
        <v>53</v>
      </c>
      <c r="C83" s="25">
        <f t="shared" si="6"/>
        <v>33</v>
      </c>
      <c r="D83" s="19">
        <f t="shared" si="7"/>
        <v>19</v>
      </c>
      <c r="E83" s="26">
        <f t="shared" si="8"/>
        <v>1</v>
      </c>
      <c r="F83" s="21" t="s">
        <v>26</v>
      </c>
      <c r="G83" s="16" t="s">
        <v>26</v>
      </c>
      <c r="H83" s="16" t="s">
        <v>27</v>
      </c>
      <c r="I83" s="17" t="s">
        <v>34</v>
      </c>
      <c r="J83" s="25" cm="1">
        <f t="array" ref="J83">INDEX(
  $W$3:$W$170,
  MATCH(
    1,
    ($X$3:$X$170 = K83)
    * ($Y$3:$Y$170 = L83)
    * ($Z$3:$Z$170 = M83),
    0
  )
)</f>
        <v>130</v>
      </c>
      <c r="K83" s="19">
        <f>MATCH(I83,{"Lunes";"Martes";"Miércoles";"Jueves";"Viernes";"Sábado"},0)</f>
        <v>4</v>
      </c>
      <c r="L83" s="16">
        <v>0.82986111111111116</v>
      </c>
      <c r="M83" s="33">
        <v>0.96180555555555558</v>
      </c>
      <c r="N83" s="21" t="s">
        <v>23</v>
      </c>
      <c r="O83" s="16" t="s">
        <v>25</v>
      </c>
      <c r="P83" s="16" t="s">
        <v>18</v>
      </c>
      <c r="Q83" s="16" t="s">
        <v>19</v>
      </c>
      <c r="R83" s="30"/>
      <c r="S83" s="30"/>
      <c r="W83">
        <v>81</v>
      </c>
      <c r="X83" s="7">
        <v>3</v>
      </c>
      <c r="Y83" s="8">
        <v>0.55208333333333337</v>
      </c>
      <c r="Z83" s="8">
        <v>0.65277777777777779</v>
      </c>
    </row>
    <row r="84" spans="2:45" ht="15" customHeight="1" thickBot="1" x14ac:dyDescent="0.3">
      <c r="B84" s="17" t="s">
        <v>53</v>
      </c>
      <c r="C84" s="25">
        <f t="shared" si="6"/>
        <v>33</v>
      </c>
      <c r="D84" s="19">
        <f t="shared" si="7"/>
        <v>18</v>
      </c>
      <c r="E84" s="26">
        <f t="shared" si="8"/>
        <v>0</v>
      </c>
      <c r="F84" s="21" t="s">
        <v>29</v>
      </c>
      <c r="G84" s="16" t="s">
        <v>29</v>
      </c>
      <c r="H84" s="16" t="s">
        <v>30</v>
      </c>
      <c r="I84" s="17" t="s">
        <v>15</v>
      </c>
      <c r="J84" s="25" cm="1">
        <f t="array" ref="J84">INDEX(
  $W$3:$W$170,
  MATCH(
    1,
    ($X$3:$X$170 = K84)
    * ($Y$3:$Y$170 = L84)
    * ($Z$3:$Z$170 = M84),
    0
  )
)</f>
        <v>27</v>
      </c>
      <c r="K84" s="19">
        <f>MATCH(I84,{"Lunes";"Martes";"Miércoles";"Jueves";"Viernes";"Sábado"},0)</f>
        <v>1</v>
      </c>
      <c r="L84" s="16">
        <v>0.82986111111111116</v>
      </c>
      <c r="M84" s="33">
        <v>0.96180555555555558</v>
      </c>
      <c r="N84" s="21" t="s">
        <v>16</v>
      </c>
      <c r="O84" s="16" t="s">
        <v>17</v>
      </c>
      <c r="P84" s="16" t="s">
        <v>18</v>
      </c>
      <c r="Q84" s="16" t="s">
        <v>19</v>
      </c>
      <c r="R84" s="30"/>
      <c r="S84" s="30"/>
      <c r="W84">
        <v>82</v>
      </c>
      <c r="X84" s="7">
        <v>3</v>
      </c>
      <c r="Y84" s="8">
        <v>0.55208333333333337</v>
      </c>
      <c r="Z84" s="8">
        <v>0.68402777777777779</v>
      </c>
    </row>
    <row r="85" spans="2:45" ht="15" customHeight="1" thickBot="1" x14ac:dyDescent="0.3">
      <c r="B85" s="17" t="s">
        <v>53</v>
      </c>
      <c r="C85" s="25">
        <f t="shared" si="6"/>
        <v>33</v>
      </c>
      <c r="D85" s="19">
        <f t="shared" si="7"/>
        <v>21</v>
      </c>
      <c r="E85" s="26">
        <f t="shared" si="8"/>
        <v>1</v>
      </c>
      <c r="F85" s="21" t="s">
        <v>48</v>
      </c>
      <c r="G85" s="16" t="s">
        <v>20</v>
      </c>
      <c r="H85" s="16" t="s">
        <v>21</v>
      </c>
      <c r="I85" s="17" t="s">
        <v>28</v>
      </c>
      <c r="J85" s="25" cm="1">
        <f t="array" ref="J85">INDEX(
  $W$3:$W$170,
  MATCH(
    1,
    ($X$3:$X$170 = K85)
    * ($Y$3:$Y$170 = L85)
    * ($Z$3:$Z$170 = M85),
    0
  )
)</f>
        <v>95</v>
      </c>
      <c r="K85" s="19">
        <f>MATCH(I85,{"Lunes";"Martes";"Miércoles";"Jueves";"Viernes";"Sábado"},0)</f>
        <v>3</v>
      </c>
      <c r="L85" s="16">
        <v>0.82986111111111116</v>
      </c>
      <c r="M85" s="33">
        <v>0.96180555555555558</v>
      </c>
      <c r="N85" s="21" t="s">
        <v>23</v>
      </c>
      <c r="O85" s="16" t="s">
        <v>25</v>
      </c>
      <c r="P85" s="16" t="s">
        <v>18</v>
      </c>
      <c r="Q85" s="16" t="s">
        <v>19</v>
      </c>
      <c r="R85" s="30"/>
      <c r="S85" s="30"/>
      <c r="W85">
        <v>83</v>
      </c>
      <c r="X85" s="7">
        <v>3</v>
      </c>
      <c r="Y85" s="8">
        <v>0.58333333333333337</v>
      </c>
      <c r="Z85" s="8">
        <v>0.68402777777777779</v>
      </c>
    </row>
    <row r="86" spans="2:45" ht="15" customHeight="1" thickBot="1" x14ac:dyDescent="0.3">
      <c r="B86" s="17" t="s">
        <v>53</v>
      </c>
      <c r="C86" s="25">
        <f t="shared" si="6"/>
        <v>33</v>
      </c>
      <c r="D86" s="19">
        <f t="shared" si="7"/>
        <v>21</v>
      </c>
      <c r="E86" s="26">
        <f t="shared" si="8"/>
        <v>1</v>
      </c>
      <c r="F86" s="21" t="s">
        <v>48</v>
      </c>
      <c r="G86" s="16" t="s">
        <v>20</v>
      </c>
      <c r="H86" s="16" t="s">
        <v>21</v>
      </c>
      <c r="I86" s="17" t="s">
        <v>33</v>
      </c>
      <c r="J86" s="25" cm="1">
        <f t="array" ref="J86">INDEX(
  $W$3:$W$170,
  MATCH(
    1,
    ($X$3:$X$170 = K86)
    * ($Y$3:$Y$170 = L86)
    * ($Z$3:$Z$170 = M86),
    0
  )
)</f>
        <v>162</v>
      </c>
      <c r="K86" s="19">
        <f>MATCH(I86,{"Lunes";"Martes";"Miércoles";"Jueves";"Viernes";"Sábado"},0)</f>
        <v>5</v>
      </c>
      <c r="L86" s="16">
        <v>0.82986111111111116</v>
      </c>
      <c r="M86" s="33">
        <v>0.96180555555555558</v>
      </c>
      <c r="N86" s="21" t="s">
        <v>23</v>
      </c>
      <c r="O86" s="16" t="s">
        <v>25</v>
      </c>
      <c r="P86" s="16" t="s">
        <v>18</v>
      </c>
      <c r="Q86" s="16" t="s">
        <v>19</v>
      </c>
      <c r="R86" s="30"/>
      <c r="S86" s="30"/>
      <c r="W86">
        <v>84</v>
      </c>
      <c r="X86" s="7">
        <v>3</v>
      </c>
      <c r="Y86" s="8">
        <v>0.62152777777777779</v>
      </c>
      <c r="Z86" s="8">
        <v>0.68402777777777779</v>
      </c>
    </row>
    <row r="87" spans="2:45" ht="15" customHeight="1" thickBot="1" x14ac:dyDescent="0.3">
      <c r="B87" s="17" t="s">
        <v>53</v>
      </c>
      <c r="C87" s="25">
        <f t="shared" si="6"/>
        <v>33</v>
      </c>
      <c r="D87" s="19">
        <f t="shared" si="7"/>
        <v>17</v>
      </c>
      <c r="E87" s="26">
        <f t="shared" si="8"/>
        <v>0</v>
      </c>
      <c r="F87" s="21" t="s">
        <v>13</v>
      </c>
      <c r="G87" s="16" t="s">
        <v>13</v>
      </c>
      <c r="H87" s="16" t="s">
        <v>14</v>
      </c>
      <c r="I87" s="17" t="s">
        <v>15</v>
      </c>
      <c r="J87" s="25" cm="1">
        <f t="array" ref="J87">INDEX(
  $W$3:$W$170,
  MATCH(
    1,
    ($X$3:$X$170 = K87)
    * ($Y$3:$Y$170 = L87)
    * ($Z$3:$Z$170 = M87),
    0
  )
)</f>
        <v>22</v>
      </c>
      <c r="K87" s="19">
        <f>MATCH(I87,{"Lunes";"Martes";"Miércoles";"Jueves";"Viernes";"Sábado"},0)</f>
        <v>1</v>
      </c>
      <c r="L87" s="16">
        <v>0.72222222222222221</v>
      </c>
      <c r="M87" s="33">
        <v>0.82291666666666663</v>
      </c>
      <c r="N87" s="21" t="s">
        <v>16</v>
      </c>
      <c r="O87" s="16" t="s">
        <v>17</v>
      </c>
      <c r="P87" s="16" t="s">
        <v>18</v>
      </c>
      <c r="Q87" s="16" t="s">
        <v>19</v>
      </c>
      <c r="R87" s="30"/>
      <c r="S87" s="30"/>
      <c r="W87">
        <v>85</v>
      </c>
      <c r="X87" s="7">
        <v>3</v>
      </c>
      <c r="Y87" s="8">
        <v>0.62152777777777779</v>
      </c>
      <c r="Z87" s="8">
        <v>0.75347222222222221</v>
      </c>
    </row>
    <row r="88" spans="2:45" ht="15" customHeight="1" thickBot="1" x14ac:dyDescent="0.3">
      <c r="B88" s="17" t="s">
        <v>53</v>
      </c>
      <c r="C88" s="25">
        <f t="shared" si="6"/>
        <v>33</v>
      </c>
      <c r="D88" s="19">
        <f t="shared" si="7"/>
        <v>17</v>
      </c>
      <c r="E88" s="26">
        <f t="shared" si="8"/>
        <v>0</v>
      </c>
      <c r="F88" s="21" t="s">
        <v>13</v>
      </c>
      <c r="G88" s="16" t="s">
        <v>13</v>
      </c>
      <c r="H88" s="16" t="s">
        <v>14</v>
      </c>
      <c r="I88" s="17" t="s">
        <v>28</v>
      </c>
      <c r="J88" s="25" cm="1">
        <f t="array" ref="J88">INDEX(
  $W$3:$W$170,
  MATCH(
    1,
    ($X$3:$X$170 = K88)
    * ($Y$3:$Y$170 = L88)
    * ($Z$3:$Z$170 = M88),
    0
  )
)</f>
        <v>90</v>
      </c>
      <c r="K88" s="19">
        <f>MATCH(I88,{"Lunes";"Martes";"Miércoles";"Jueves";"Viernes";"Sábado"},0)</f>
        <v>3</v>
      </c>
      <c r="L88" s="16">
        <v>0.72222222222222221</v>
      </c>
      <c r="M88" s="33">
        <v>0.82291666666666663</v>
      </c>
      <c r="N88" s="21" t="s">
        <v>16</v>
      </c>
      <c r="O88" s="16" t="s">
        <v>17</v>
      </c>
      <c r="P88" s="16" t="s">
        <v>18</v>
      </c>
      <c r="Q88" s="16" t="s">
        <v>19</v>
      </c>
      <c r="R88" s="30"/>
      <c r="S88" s="30"/>
      <c r="W88">
        <v>86</v>
      </c>
      <c r="X88" s="7">
        <v>3</v>
      </c>
      <c r="Y88" s="8">
        <v>0.65277777777777779</v>
      </c>
      <c r="Z88" s="8">
        <v>0.72222222222222221</v>
      </c>
    </row>
    <row r="89" spans="2:45" ht="15" customHeight="1" thickBot="1" x14ac:dyDescent="0.3">
      <c r="B89" s="17" t="s">
        <v>53</v>
      </c>
      <c r="C89" s="25">
        <f t="shared" si="6"/>
        <v>33</v>
      </c>
      <c r="D89" s="19">
        <f t="shared" si="7"/>
        <v>23</v>
      </c>
      <c r="E89" s="26">
        <f t="shared" si="8"/>
        <v>2</v>
      </c>
      <c r="F89" s="21" t="s">
        <v>41</v>
      </c>
      <c r="G89" s="16" t="s">
        <v>41</v>
      </c>
      <c r="H89" s="16" t="s">
        <v>42</v>
      </c>
      <c r="I89" s="17" t="s">
        <v>34</v>
      </c>
      <c r="J89" s="25" cm="1">
        <f t="array" ref="J89">INDEX(
  $W$3:$W$170,
  MATCH(
    1,
    ($X$3:$X$170 = K89)
    * ($Y$3:$Y$170 = L89)
    * ($Z$3:$Z$170 = M89),
    0
  )
)</f>
        <v>129</v>
      </c>
      <c r="K89" s="19">
        <f>MATCH(I89,{"Lunes";"Martes";"Miércoles";"Jueves";"Viernes";"Sábado"},0)</f>
        <v>4</v>
      </c>
      <c r="L89" s="16">
        <v>0.82986111111111116</v>
      </c>
      <c r="M89" s="33">
        <v>0.93055555555555558</v>
      </c>
      <c r="N89" s="21" t="s">
        <v>23</v>
      </c>
      <c r="O89" s="16" t="s">
        <v>38</v>
      </c>
      <c r="P89" s="16" t="s">
        <v>18</v>
      </c>
      <c r="Q89" s="16" t="s">
        <v>19</v>
      </c>
      <c r="R89" s="30"/>
      <c r="S89" s="30"/>
      <c r="W89">
        <v>87</v>
      </c>
      <c r="X89" s="7">
        <v>3</v>
      </c>
      <c r="Y89" s="8">
        <v>0.65277777777777779</v>
      </c>
      <c r="Z89" s="8">
        <v>0.75347222222222221</v>
      </c>
    </row>
    <row r="90" spans="2:45" ht="15" customHeight="1" thickBot="1" x14ac:dyDescent="0.3">
      <c r="B90" s="17" t="s">
        <v>53</v>
      </c>
      <c r="C90" s="25">
        <f t="shared" si="6"/>
        <v>33</v>
      </c>
      <c r="D90" s="19">
        <f t="shared" si="7"/>
        <v>23</v>
      </c>
      <c r="E90" s="26">
        <f t="shared" si="8"/>
        <v>2</v>
      </c>
      <c r="F90" s="21" t="s">
        <v>41</v>
      </c>
      <c r="G90" s="16" t="s">
        <v>41</v>
      </c>
      <c r="H90" s="16" t="s">
        <v>42</v>
      </c>
      <c r="I90" s="17" t="s">
        <v>33</v>
      </c>
      <c r="J90" s="25" cm="1">
        <f t="array" ref="J90">INDEX(
  $W$3:$W$170,
  MATCH(
    1,
    ($X$3:$X$170 = K90)
    * ($Y$3:$Y$170 = L90)
    * ($Z$3:$Z$170 = M90),
    0
  )
)</f>
        <v>163</v>
      </c>
      <c r="K90" s="19">
        <f>MATCH(I90,{"Lunes";"Martes";"Miércoles";"Jueves";"Viernes";"Sábado"},0)</f>
        <v>5</v>
      </c>
      <c r="L90" s="16">
        <v>0.82986111111111116</v>
      </c>
      <c r="M90" s="33">
        <v>0.93055555555555558</v>
      </c>
      <c r="N90" s="21" t="s">
        <v>23</v>
      </c>
      <c r="O90" s="16" t="s">
        <v>38</v>
      </c>
      <c r="P90" s="16" t="s">
        <v>18</v>
      </c>
      <c r="Q90" s="16" t="s">
        <v>19</v>
      </c>
      <c r="R90" s="30"/>
      <c r="S90" s="30"/>
      <c r="W90">
        <v>88</v>
      </c>
      <c r="X90" s="7">
        <v>3</v>
      </c>
      <c r="Y90" s="8">
        <v>0.69097222222222221</v>
      </c>
      <c r="Z90" s="8">
        <v>0.75347222222222221</v>
      </c>
    </row>
    <row r="91" spans="2:45" ht="15" customHeight="1" thickBot="1" x14ac:dyDescent="0.3">
      <c r="B91" s="17" t="s">
        <v>53</v>
      </c>
      <c r="C91" s="27">
        <f t="shared" si="6"/>
        <v>33</v>
      </c>
      <c r="D91" s="28">
        <f t="shared" si="7"/>
        <v>20</v>
      </c>
      <c r="E91" s="29">
        <f t="shared" si="8"/>
        <v>0</v>
      </c>
      <c r="F91" s="21" t="s">
        <v>31</v>
      </c>
      <c r="G91" s="16" t="s">
        <v>32</v>
      </c>
      <c r="H91" s="16" t="s">
        <v>32</v>
      </c>
      <c r="I91" s="17" t="s">
        <v>34</v>
      </c>
      <c r="J91" s="36" cm="1">
        <f t="array" ref="J91">INDEX(
  $W$3:$W$170,
  MATCH(
    1,
    ($X$3:$X$170 = K91)
    * ($Y$3:$Y$170 = L91)
    * ($Z$3:$Z$170 = M91),
    0
  )
)</f>
        <v>126</v>
      </c>
      <c r="K91" s="28">
        <f>MATCH(I91,{"Lunes";"Martes";"Miércoles";"Jueves";"Viernes";"Sábado"},0)</f>
        <v>4</v>
      </c>
      <c r="L91" s="34">
        <v>0.76041666666666663</v>
      </c>
      <c r="M91" s="35">
        <v>0.82291666666666663</v>
      </c>
      <c r="N91" s="21" t="s">
        <v>16</v>
      </c>
      <c r="O91" s="16" t="s">
        <v>17</v>
      </c>
      <c r="P91" s="16" t="s">
        <v>18</v>
      </c>
      <c r="Q91" s="16" t="s">
        <v>19</v>
      </c>
      <c r="R91" s="30"/>
      <c r="S91" s="30"/>
      <c r="W91">
        <v>89</v>
      </c>
      <c r="X91" s="7">
        <v>3</v>
      </c>
      <c r="Y91" s="8">
        <v>0.72222222222222221</v>
      </c>
      <c r="Z91" s="8">
        <v>0.79166666666666663</v>
      </c>
    </row>
    <row r="92" spans="2:45" ht="15" customHeight="1" thickBot="1" x14ac:dyDescent="0.3">
      <c r="W92">
        <v>90</v>
      </c>
      <c r="X92" s="7">
        <v>3</v>
      </c>
      <c r="Y92" s="8">
        <v>0.72222222222222221</v>
      </c>
      <c r="Z92" s="8">
        <v>0.82291666666666663</v>
      </c>
    </row>
    <row r="93" spans="2:45" ht="15" customHeight="1" thickBot="1" x14ac:dyDescent="0.3">
      <c r="W93">
        <v>91</v>
      </c>
      <c r="X93" s="7">
        <v>3</v>
      </c>
      <c r="Y93" s="8">
        <v>0.76041666666666663</v>
      </c>
      <c r="Z93" s="8">
        <v>0.86111111111111116</v>
      </c>
    </row>
    <row r="94" spans="2:45" ht="15" customHeight="1" thickBot="1" x14ac:dyDescent="0.3">
      <c r="B94" s="18" t="s">
        <v>0</v>
      </c>
      <c r="C94" s="11" t="s">
        <v>169</v>
      </c>
      <c r="D94" s="11" t="s">
        <v>65</v>
      </c>
      <c r="E94" s="11" t="s">
        <v>170</v>
      </c>
      <c r="F94" s="18" t="s">
        <v>1</v>
      </c>
      <c r="G94" s="12" t="s">
        <v>2</v>
      </c>
      <c r="H94" s="12" t="s">
        <v>3</v>
      </c>
      <c r="I94" s="12" t="s">
        <v>4</v>
      </c>
      <c r="J94" s="12" t="s">
        <v>61</v>
      </c>
      <c r="K94" s="11" t="s">
        <v>60</v>
      </c>
      <c r="L94" s="11" t="s">
        <v>5</v>
      </c>
      <c r="M94" s="11" t="s">
        <v>6</v>
      </c>
      <c r="N94" s="12" t="s">
        <v>7</v>
      </c>
      <c r="O94" s="12" t="s">
        <v>9</v>
      </c>
      <c r="P94" s="12" t="s">
        <v>10</v>
      </c>
      <c r="Q94" s="12" t="s">
        <v>11</v>
      </c>
      <c r="R94" s="12" t="s">
        <v>44</v>
      </c>
      <c r="S94" s="12" t="s">
        <v>46</v>
      </c>
      <c r="W94">
        <v>92</v>
      </c>
      <c r="X94" s="7">
        <v>3</v>
      </c>
      <c r="Y94" s="8">
        <v>0.76041666666666663</v>
      </c>
      <c r="Z94" s="8">
        <v>0.82291666666666663</v>
      </c>
    </row>
    <row r="95" spans="2:45" ht="15" customHeight="1" thickBot="1" x14ac:dyDescent="0.3">
      <c r="B95" s="20" t="s">
        <v>57</v>
      </c>
      <c r="C95" s="22">
        <f t="shared" si="6"/>
        <v>34</v>
      </c>
      <c r="D95" s="23">
        <f t="shared" si="7"/>
        <v>22</v>
      </c>
      <c r="E95" s="24">
        <f t="shared" si="8"/>
        <v>1</v>
      </c>
      <c r="F95" s="21" t="s">
        <v>39</v>
      </c>
      <c r="G95" s="16" t="s">
        <v>39</v>
      </c>
      <c r="H95" s="16" t="s">
        <v>40</v>
      </c>
      <c r="I95" s="17" t="s">
        <v>22</v>
      </c>
      <c r="J95" s="25" cm="1">
        <f t="array" ref="J95">INDEX(
  $W$3:$W$170,
  MATCH(
    1,
    ($X$3:$X$170 = K95)
    * ($Y$3:$Y$170 = L95)
    * ($Z$3:$Z$170 = M95),
    0
  )
)</f>
        <v>56</v>
      </c>
      <c r="K95" s="23">
        <f>MATCH(I95,{"Lunes";"Martes";"Miércoles";"Jueves";"Viernes";"Sábado"},0)</f>
        <v>2</v>
      </c>
      <c r="L95" s="31">
        <v>0.72222222222222221</v>
      </c>
      <c r="M95" s="32">
        <v>0.82291666666666663</v>
      </c>
      <c r="N95" s="21" t="s">
        <v>23</v>
      </c>
      <c r="O95" s="16" t="s">
        <v>25</v>
      </c>
      <c r="P95" s="16" t="s">
        <v>18</v>
      </c>
      <c r="Q95" s="16" t="s">
        <v>19</v>
      </c>
      <c r="R95" s="30"/>
      <c r="S95" s="30"/>
      <c r="W95">
        <v>93</v>
      </c>
      <c r="X95" s="7">
        <v>3</v>
      </c>
      <c r="Y95" s="8">
        <v>0.79166666666666663</v>
      </c>
      <c r="Z95" s="8">
        <v>0.86111111111111116</v>
      </c>
    </row>
    <row r="96" spans="2:45" ht="15" customHeight="1" thickBot="1" x14ac:dyDescent="0.3">
      <c r="B96" s="17" t="s">
        <v>57</v>
      </c>
      <c r="C96" s="25">
        <f t="shared" si="6"/>
        <v>34</v>
      </c>
      <c r="D96" s="19">
        <f t="shared" si="7"/>
        <v>22</v>
      </c>
      <c r="E96" s="26">
        <f t="shared" si="8"/>
        <v>1</v>
      </c>
      <c r="F96" s="21" t="s">
        <v>39</v>
      </c>
      <c r="G96" s="16" t="s">
        <v>39</v>
      </c>
      <c r="H96" s="16" t="s">
        <v>40</v>
      </c>
      <c r="I96" s="17" t="s">
        <v>34</v>
      </c>
      <c r="J96" s="25" cm="1">
        <f t="array" ref="J96">INDEX(
  $W$3:$W$170,
  MATCH(
    1,
    ($X$3:$X$170 = K96)
    * ($Y$3:$Y$170 = L96)
    * ($Z$3:$Z$170 = M96),
    0
  )
)</f>
        <v>124</v>
      </c>
      <c r="K96" s="19">
        <f>MATCH(I96,{"Lunes";"Martes";"Miércoles";"Jueves";"Viernes";"Sábado"},0)</f>
        <v>4</v>
      </c>
      <c r="L96" s="16">
        <v>0.76041666666666663</v>
      </c>
      <c r="M96" s="33">
        <v>0.86111111111111116</v>
      </c>
      <c r="N96" s="21" t="s">
        <v>23</v>
      </c>
      <c r="O96" s="16" t="s">
        <v>25</v>
      </c>
      <c r="P96" s="16" t="s">
        <v>18</v>
      </c>
      <c r="Q96" s="16" t="s">
        <v>19</v>
      </c>
      <c r="R96" s="30"/>
      <c r="S96" s="30"/>
      <c r="W96">
        <v>94</v>
      </c>
      <c r="X96" s="7">
        <v>3</v>
      </c>
      <c r="Y96" s="8">
        <v>0.82986111111111116</v>
      </c>
      <c r="Z96" s="8">
        <v>0.89236111111111116</v>
      </c>
    </row>
    <row r="97" spans="2:26" ht="15" customHeight="1" thickBot="1" x14ac:dyDescent="0.3">
      <c r="B97" s="17" t="s">
        <v>57</v>
      </c>
      <c r="C97" s="25">
        <f t="shared" si="6"/>
        <v>34</v>
      </c>
      <c r="D97" s="19">
        <f t="shared" si="7"/>
        <v>19</v>
      </c>
      <c r="E97" s="26">
        <f t="shared" si="8"/>
        <v>2</v>
      </c>
      <c r="F97" s="21" t="s">
        <v>26</v>
      </c>
      <c r="G97" s="16" t="s">
        <v>26</v>
      </c>
      <c r="H97" s="16" t="s">
        <v>27</v>
      </c>
      <c r="I97" s="17" t="s">
        <v>15</v>
      </c>
      <c r="J97" s="25" cm="1">
        <f t="array" ref="J97">INDEX(
  $W$3:$W$170,
  MATCH(
    1,
    ($X$3:$X$170 = K97)
    * ($Y$3:$Y$170 = L97)
    * ($Z$3:$Z$170 = M97),
    0
  )
)</f>
        <v>27</v>
      </c>
      <c r="K97" s="19">
        <f>MATCH(I97,{"Lunes";"Martes";"Miércoles";"Jueves";"Viernes";"Sábado"},0)</f>
        <v>1</v>
      </c>
      <c r="L97" s="16">
        <v>0.82986111111111116</v>
      </c>
      <c r="M97" s="33">
        <v>0.96180555555555558</v>
      </c>
      <c r="N97" s="21" t="s">
        <v>23</v>
      </c>
      <c r="O97" s="16" t="s">
        <v>38</v>
      </c>
      <c r="P97" s="16" t="s">
        <v>18</v>
      </c>
      <c r="Q97" s="16" t="s">
        <v>19</v>
      </c>
      <c r="R97" s="30"/>
      <c r="S97" s="30"/>
      <c r="W97">
        <v>95</v>
      </c>
      <c r="X97" s="7">
        <v>3</v>
      </c>
      <c r="Y97" s="8">
        <v>0.82986111111111116</v>
      </c>
      <c r="Z97" s="8">
        <v>0.96180555555555558</v>
      </c>
    </row>
    <row r="98" spans="2:26" ht="15" customHeight="1" thickBot="1" x14ac:dyDescent="0.3">
      <c r="B98" s="17" t="s">
        <v>57</v>
      </c>
      <c r="C98" s="25">
        <f t="shared" si="6"/>
        <v>34</v>
      </c>
      <c r="D98" s="19">
        <f t="shared" si="7"/>
        <v>19</v>
      </c>
      <c r="E98" s="26">
        <f t="shared" si="8"/>
        <v>2</v>
      </c>
      <c r="F98" s="21" t="s">
        <v>26</v>
      </c>
      <c r="G98" s="16" t="s">
        <v>26</v>
      </c>
      <c r="H98" s="16" t="s">
        <v>27</v>
      </c>
      <c r="I98" s="17" t="s">
        <v>28</v>
      </c>
      <c r="J98" s="25" cm="1">
        <f t="array" ref="J98">INDEX(
  $W$3:$W$170,
  MATCH(
    1,
    ($X$3:$X$170 = K98)
    * ($Y$3:$Y$170 = L98)
    * ($Z$3:$Z$170 = M98),
    0
  )
)</f>
        <v>95</v>
      </c>
      <c r="K98" s="19">
        <f>MATCH(I98,{"Lunes";"Martes";"Miércoles";"Jueves";"Viernes";"Sábado"},0)</f>
        <v>3</v>
      </c>
      <c r="L98" s="16">
        <v>0.82986111111111116</v>
      </c>
      <c r="M98" s="33">
        <v>0.96180555555555558</v>
      </c>
      <c r="N98" s="21" t="s">
        <v>23</v>
      </c>
      <c r="O98" s="16" t="s">
        <v>38</v>
      </c>
      <c r="P98" s="16" t="s">
        <v>18</v>
      </c>
      <c r="Q98" s="16" t="s">
        <v>19</v>
      </c>
      <c r="R98" s="30"/>
      <c r="S98" s="30"/>
      <c r="W98">
        <v>96</v>
      </c>
      <c r="X98" s="7">
        <v>3</v>
      </c>
      <c r="Y98" s="8">
        <v>0.82986111111111116</v>
      </c>
      <c r="Z98" s="8">
        <v>0.93055555555555558</v>
      </c>
    </row>
    <row r="99" spans="2:26" ht="15" customHeight="1" thickBot="1" x14ac:dyDescent="0.3">
      <c r="B99" s="17" t="s">
        <v>57</v>
      </c>
      <c r="C99" s="25">
        <f t="shared" si="6"/>
        <v>34</v>
      </c>
      <c r="D99" s="19">
        <f t="shared" si="7"/>
        <v>18</v>
      </c>
      <c r="E99" s="26">
        <f t="shared" si="8"/>
        <v>0</v>
      </c>
      <c r="F99" s="21" t="s">
        <v>29</v>
      </c>
      <c r="G99" s="16" t="s">
        <v>29</v>
      </c>
      <c r="H99" s="16" t="s">
        <v>30</v>
      </c>
      <c r="I99" s="17" t="s">
        <v>28</v>
      </c>
      <c r="J99" s="25" cm="1">
        <f t="array" ref="J99">INDEX(
  $W$3:$W$170,
  MATCH(
    1,
    ($X$3:$X$170 = K99)
    * ($Y$3:$Y$170 = L99)
    * ($Z$3:$Z$170 = M99),
    0
  )
)</f>
        <v>89</v>
      </c>
      <c r="K99" s="19">
        <f>MATCH(I99,{"Lunes";"Martes";"Miércoles";"Jueves";"Viernes";"Sábado"},0)</f>
        <v>3</v>
      </c>
      <c r="L99" s="16">
        <v>0.72222222222222221</v>
      </c>
      <c r="M99" s="33">
        <v>0.79166666666666663</v>
      </c>
      <c r="N99" s="21" t="s">
        <v>16</v>
      </c>
      <c r="O99" s="16" t="s">
        <v>17</v>
      </c>
      <c r="P99" s="16" t="s">
        <v>18</v>
      </c>
      <c r="Q99" s="16" t="s">
        <v>19</v>
      </c>
      <c r="R99" s="30"/>
      <c r="S99" s="30"/>
      <c r="W99">
        <v>97</v>
      </c>
      <c r="X99" s="7">
        <v>3</v>
      </c>
      <c r="Y99" s="8">
        <v>0.86111111111111116</v>
      </c>
      <c r="Z99" s="8">
        <v>0.96180555555555558</v>
      </c>
    </row>
    <row r="100" spans="2:26" ht="15" customHeight="1" thickBot="1" x14ac:dyDescent="0.3">
      <c r="B100" s="17" t="s">
        <v>57</v>
      </c>
      <c r="C100" s="25">
        <f t="shared" si="6"/>
        <v>34</v>
      </c>
      <c r="D100" s="19">
        <f t="shared" si="7"/>
        <v>18</v>
      </c>
      <c r="E100" s="26">
        <f t="shared" si="8"/>
        <v>0</v>
      </c>
      <c r="F100" s="21" t="s">
        <v>29</v>
      </c>
      <c r="G100" s="16" t="s">
        <v>29</v>
      </c>
      <c r="H100" s="16" t="s">
        <v>30</v>
      </c>
      <c r="I100" s="17" t="s">
        <v>33</v>
      </c>
      <c r="J100" s="25" cm="1">
        <f t="array" ref="J100">INDEX(
  $W$3:$W$170,
  MATCH(
    1,
    ($X$3:$X$170 = K100)
    * ($Y$3:$Y$170 = L100)
    * ($Z$3:$Z$170 = M100),
    0
  )
)</f>
        <v>165</v>
      </c>
      <c r="K100" s="19">
        <f>MATCH(I100,{"Lunes";"Martes";"Miércoles";"Jueves";"Viernes";"Sábado"},0)</f>
        <v>5</v>
      </c>
      <c r="L100" s="16">
        <v>0.89930555555555558</v>
      </c>
      <c r="M100" s="33">
        <v>0.96180555555555558</v>
      </c>
      <c r="N100" s="21" t="s">
        <v>16</v>
      </c>
      <c r="O100" s="16" t="s">
        <v>17</v>
      </c>
      <c r="P100" s="16" t="s">
        <v>18</v>
      </c>
      <c r="Q100" s="16" t="s">
        <v>19</v>
      </c>
      <c r="R100" s="30"/>
      <c r="S100" s="30"/>
      <c r="W100">
        <v>98</v>
      </c>
      <c r="X100" s="7">
        <v>3</v>
      </c>
      <c r="Y100" s="8">
        <v>0.89930555555555558</v>
      </c>
      <c r="Z100" s="8">
        <v>0.96180555555555558</v>
      </c>
    </row>
    <row r="101" spans="2:26" ht="15" customHeight="1" thickBot="1" x14ac:dyDescent="0.3">
      <c r="B101" s="17" t="s">
        <v>57</v>
      </c>
      <c r="C101" s="25">
        <f t="shared" si="6"/>
        <v>34</v>
      </c>
      <c r="D101" s="19">
        <f t="shared" si="7"/>
        <v>21</v>
      </c>
      <c r="E101" s="26">
        <f t="shared" si="8"/>
        <v>1</v>
      </c>
      <c r="F101" s="21" t="s">
        <v>48</v>
      </c>
      <c r="G101" s="16" t="s">
        <v>20</v>
      </c>
      <c r="H101" s="16" t="s">
        <v>21</v>
      </c>
      <c r="I101" s="17" t="s">
        <v>22</v>
      </c>
      <c r="J101" s="25" cm="1">
        <f t="array" ref="J101">INDEX(
  $W$3:$W$170,
  MATCH(
    1,
    ($X$3:$X$170 = K101)
    * ($Y$3:$Y$170 = L101)
    * ($Z$3:$Z$170 = M101),
    0
  )
)</f>
        <v>62</v>
      </c>
      <c r="K101" s="19">
        <f>MATCH(I101,{"Lunes";"Martes";"Miércoles";"Jueves";"Viernes";"Sábado"},0)</f>
        <v>2</v>
      </c>
      <c r="L101" s="16">
        <v>0.82986111111111116</v>
      </c>
      <c r="M101" s="33">
        <v>0.96180555555555558</v>
      </c>
      <c r="N101" s="21" t="s">
        <v>23</v>
      </c>
      <c r="O101" s="16" t="s">
        <v>25</v>
      </c>
      <c r="P101" s="16" t="s">
        <v>18</v>
      </c>
      <c r="Q101" s="16" t="s">
        <v>19</v>
      </c>
      <c r="R101" s="30"/>
      <c r="S101" s="30"/>
      <c r="W101">
        <v>99</v>
      </c>
      <c r="X101" s="7">
        <v>4</v>
      </c>
      <c r="Y101" s="8">
        <v>0.33333333333333331</v>
      </c>
      <c r="Z101" s="8">
        <v>0.39583333333333331</v>
      </c>
    </row>
    <row r="102" spans="2:26" ht="15" customHeight="1" thickBot="1" x14ac:dyDescent="0.3">
      <c r="B102" s="17" t="s">
        <v>57</v>
      </c>
      <c r="C102" s="25">
        <f t="shared" si="6"/>
        <v>34</v>
      </c>
      <c r="D102" s="19">
        <f t="shared" si="7"/>
        <v>21</v>
      </c>
      <c r="E102" s="26">
        <f t="shared" si="8"/>
        <v>1</v>
      </c>
      <c r="F102" s="21" t="s">
        <v>48</v>
      </c>
      <c r="G102" s="16" t="s">
        <v>20</v>
      </c>
      <c r="H102" s="16" t="s">
        <v>21</v>
      </c>
      <c r="I102" s="17" t="s">
        <v>28</v>
      </c>
      <c r="J102" s="25" cm="1">
        <f t="array" ref="J102">INDEX(
  $W$3:$W$170,
  MATCH(
    1,
    ($X$3:$X$170 = K102)
    * ($Y$3:$Y$170 = L102)
    * ($Z$3:$Z$170 = M102),
    0
  )
)</f>
        <v>95</v>
      </c>
      <c r="K102" s="19">
        <f>MATCH(I102,{"Lunes";"Martes";"Miércoles";"Jueves";"Viernes";"Sábado"},0)</f>
        <v>3</v>
      </c>
      <c r="L102" s="16">
        <v>0.82986111111111116</v>
      </c>
      <c r="M102" s="33">
        <v>0.96180555555555558</v>
      </c>
      <c r="N102" s="21" t="s">
        <v>23</v>
      </c>
      <c r="O102" s="16" t="s">
        <v>25</v>
      </c>
      <c r="P102" s="16" t="s">
        <v>18</v>
      </c>
      <c r="Q102" s="16" t="s">
        <v>19</v>
      </c>
      <c r="R102" s="30"/>
      <c r="S102" s="30"/>
      <c r="W102">
        <v>100</v>
      </c>
      <c r="X102" s="7">
        <v>4</v>
      </c>
      <c r="Y102" s="8">
        <v>0.33333333333333331</v>
      </c>
      <c r="Z102" s="8">
        <v>0.43402777777777779</v>
      </c>
    </row>
    <row r="103" spans="2:26" ht="15" customHeight="1" thickBot="1" x14ac:dyDescent="0.3">
      <c r="B103" s="17" t="s">
        <v>57</v>
      </c>
      <c r="C103" s="25">
        <f t="shared" si="6"/>
        <v>34</v>
      </c>
      <c r="D103" s="19">
        <f t="shared" si="7"/>
        <v>21</v>
      </c>
      <c r="E103" s="26">
        <f t="shared" si="8"/>
        <v>2</v>
      </c>
      <c r="F103" s="21" t="s">
        <v>48</v>
      </c>
      <c r="G103" s="16" t="s">
        <v>20</v>
      </c>
      <c r="H103" s="16" t="s">
        <v>21</v>
      </c>
      <c r="I103" s="17" t="s">
        <v>22</v>
      </c>
      <c r="J103" s="25" cm="1">
        <f t="array" ref="J103">INDEX(
  $W$3:$W$170,
  MATCH(
    1,
    ($X$3:$X$170 = K103)
    * ($Y$3:$Y$170 = L103)
    * ($Z$3:$Z$170 = M103),
    0
  )
)</f>
        <v>62</v>
      </c>
      <c r="K103" s="19">
        <f>MATCH(I103,{"Lunes";"Martes";"Miércoles";"Jueves";"Viernes";"Sábado"},0)</f>
        <v>2</v>
      </c>
      <c r="L103" s="16">
        <v>0.82986111111111116</v>
      </c>
      <c r="M103" s="33">
        <v>0.96180555555555558</v>
      </c>
      <c r="N103" s="21" t="s">
        <v>23</v>
      </c>
      <c r="O103" s="16" t="s">
        <v>38</v>
      </c>
      <c r="P103" s="16" t="s">
        <v>18</v>
      </c>
      <c r="Q103" s="16" t="s">
        <v>19</v>
      </c>
      <c r="R103" s="30"/>
      <c r="S103" s="30"/>
      <c r="W103">
        <v>101</v>
      </c>
      <c r="X103" s="7">
        <v>4</v>
      </c>
      <c r="Y103" s="8">
        <v>0.33333333333333331</v>
      </c>
      <c r="Z103" s="8">
        <v>0.46527777777777779</v>
      </c>
    </row>
    <row r="104" spans="2:26" ht="15" customHeight="1" thickBot="1" x14ac:dyDescent="0.3">
      <c r="B104" s="17" t="s">
        <v>57</v>
      </c>
      <c r="C104" s="25">
        <f t="shared" si="6"/>
        <v>34</v>
      </c>
      <c r="D104" s="19">
        <f t="shared" si="7"/>
        <v>21</v>
      </c>
      <c r="E104" s="26">
        <f t="shared" si="8"/>
        <v>2</v>
      </c>
      <c r="F104" s="21" t="s">
        <v>48</v>
      </c>
      <c r="G104" s="16" t="s">
        <v>20</v>
      </c>
      <c r="H104" s="16" t="s">
        <v>21</v>
      </c>
      <c r="I104" s="17" t="s">
        <v>33</v>
      </c>
      <c r="J104" s="25" cm="1">
        <f t="array" ref="J104">INDEX(
  $W$3:$W$170,
  MATCH(
    1,
    ($X$3:$X$170 = K104)
    * ($Y$3:$Y$170 = L104)
    * ($Z$3:$Z$170 = M104),
    0
  )
)</f>
        <v>159</v>
      </c>
      <c r="K104" s="19">
        <f>MATCH(I104,{"Lunes";"Martes";"Miércoles";"Jueves";"Viernes";"Sábado"},0)</f>
        <v>5</v>
      </c>
      <c r="L104" s="16">
        <v>0.76041666666666663</v>
      </c>
      <c r="M104" s="33">
        <v>0.89236111111111116</v>
      </c>
      <c r="N104" s="21" t="s">
        <v>23</v>
      </c>
      <c r="O104" s="16" t="s">
        <v>38</v>
      </c>
      <c r="P104" s="16" t="s">
        <v>18</v>
      </c>
      <c r="Q104" s="16" t="s">
        <v>19</v>
      </c>
      <c r="R104" s="30"/>
      <c r="S104" s="30"/>
      <c r="W104">
        <v>102</v>
      </c>
      <c r="X104" s="7">
        <v>4</v>
      </c>
      <c r="Y104" s="8">
        <v>0.33333333333333331</v>
      </c>
      <c r="Z104" s="8">
        <v>0.53472222222222221</v>
      </c>
    </row>
    <row r="105" spans="2:26" ht="15" customHeight="1" thickBot="1" x14ac:dyDescent="0.3">
      <c r="B105" s="17" t="s">
        <v>57</v>
      </c>
      <c r="C105" s="25">
        <f t="shared" si="6"/>
        <v>34</v>
      </c>
      <c r="D105" s="19">
        <f t="shared" si="7"/>
        <v>17</v>
      </c>
      <c r="E105" s="26">
        <f t="shared" si="8"/>
        <v>0</v>
      </c>
      <c r="F105" s="21" t="s">
        <v>13</v>
      </c>
      <c r="G105" s="16" t="s">
        <v>13</v>
      </c>
      <c r="H105" s="16" t="s">
        <v>14</v>
      </c>
      <c r="I105" s="17" t="s">
        <v>15</v>
      </c>
      <c r="J105" s="25" cm="1">
        <f t="array" ref="J105">INDEX(
  $W$3:$W$170,
  MATCH(
    1,
    ($X$3:$X$170 = K105)
    * ($Y$3:$Y$170 = L105)
    * ($Z$3:$Z$170 = M105),
    0
  )
)</f>
        <v>22</v>
      </c>
      <c r="K105" s="19">
        <f>MATCH(I105,{"Lunes";"Martes";"Miércoles";"Jueves";"Viernes";"Sábado"},0)</f>
        <v>1</v>
      </c>
      <c r="L105" s="16">
        <v>0.72222222222222221</v>
      </c>
      <c r="M105" s="33">
        <v>0.82291666666666663</v>
      </c>
      <c r="N105" s="21" t="s">
        <v>16</v>
      </c>
      <c r="O105" s="16" t="s">
        <v>17</v>
      </c>
      <c r="P105" s="16" t="s">
        <v>18</v>
      </c>
      <c r="Q105" s="16" t="s">
        <v>19</v>
      </c>
      <c r="R105" s="30"/>
      <c r="S105" s="30"/>
      <c r="W105">
        <v>103</v>
      </c>
      <c r="X105" s="7">
        <v>4</v>
      </c>
      <c r="Y105" s="8">
        <v>0.40277777777777779</v>
      </c>
      <c r="Z105" s="8">
        <v>0.46527777777777779</v>
      </c>
    </row>
    <row r="106" spans="2:26" ht="15" customHeight="1" thickBot="1" x14ac:dyDescent="0.3">
      <c r="B106" s="17" t="s">
        <v>57</v>
      </c>
      <c r="C106" s="25">
        <f t="shared" si="6"/>
        <v>34</v>
      </c>
      <c r="D106" s="19">
        <f t="shared" si="7"/>
        <v>17</v>
      </c>
      <c r="E106" s="26">
        <f t="shared" si="8"/>
        <v>0</v>
      </c>
      <c r="F106" s="21" t="s">
        <v>13</v>
      </c>
      <c r="G106" s="16" t="s">
        <v>13</v>
      </c>
      <c r="H106" s="16" t="s">
        <v>14</v>
      </c>
      <c r="I106" s="17" t="s">
        <v>34</v>
      </c>
      <c r="J106" s="25" cm="1">
        <f t="array" ref="J106">INDEX(
  $W$3:$W$170,
  MATCH(
    1,
    ($X$3:$X$170 = K106)
    * ($Y$3:$Y$170 = L106)
    * ($Z$3:$Z$170 = M106),
    0
  )
)</f>
        <v>131</v>
      </c>
      <c r="K106" s="19">
        <f>MATCH(I106,{"Lunes";"Martes";"Miércoles";"Jueves";"Viernes";"Sábado"},0)</f>
        <v>4</v>
      </c>
      <c r="L106" s="16">
        <v>0.86111111111111116</v>
      </c>
      <c r="M106" s="33">
        <v>0.96180555555555558</v>
      </c>
      <c r="N106" s="21" t="s">
        <v>16</v>
      </c>
      <c r="O106" s="16" t="s">
        <v>17</v>
      </c>
      <c r="P106" s="16" t="s">
        <v>18</v>
      </c>
      <c r="Q106" s="16" t="s">
        <v>19</v>
      </c>
      <c r="R106" s="30"/>
      <c r="S106" s="30"/>
      <c r="W106">
        <v>104</v>
      </c>
      <c r="X106" s="7">
        <v>4</v>
      </c>
      <c r="Y106" s="8">
        <v>0.40277777777777779</v>
      </c>
      <c r="Z106" s="8">
        <v>0.53472222222222221</v>
      </c>
    </row>
    <row r="107" spans="2:26" ht="15" customHeight="1" thickBot="1" x14ac:dyDescent="0.3">
      <c r="B107" s="17" t="s">
        <v>57</v>
      </c>
      <c r="C107" s="25">
        <f t="shared" si="6"/>
        <v>34</v>
      </c>
      <c r="D107" s="19">
        <f t="shared" si="7"/>
        <v>23</v>
      </c>
      <c r="E107" s="26">
        <f t="shared" si="8"/>
        <v>1</v>
      </c>
      <c r="F107" s="21" t="s">
        <v>41</v>
      </c>
      <c r="G107" s="16" t="s">
        <v>41</v>
      </c>
      <c r="H107" s="16" t="s">
        <v>42</v>
      </c>
      <c r="I107" s="17" t="s">
        <v>15</v>
      </c>
      <c r="J107" s="25" cm="1">
        <f t="array" ref="J107">INDEX(
  $W$3:$W$170,
  MATCH(
    1,
    ($X$3:$X$170 = K107)
    * ($Y$3:$Y$170 = L107)
    * ($Z$3:$Z$170 = M107),
    0
  )
)</f>
        <v>28</v>
      </c>
      <c r="K107" s="19">
        <f>MATCH(I107,{"Lunes";"Martes";"Miércoles";"Jueves";"Viernes";"Sábado"},0)</f>
        <v>1</v>
      </c>
      <c r="L107" s="16">
        <v>0.82986111111111116</v>
      </c>
      <c r="M107" s="33">
        <v>0.93055555555555558</v>
      </c>
      <c r="N107" s="21" t="s">
        <v>23</v>
      </c>
      <c r="O107" s="16" t="s">
        <v>25</v>
      </c>
      <c r="P107" s="16" t="s">
        <v>18</v>
      </c>
      <c r="Q107" s="16" t="s">
        <v>19</v>
      </c>
      <c r="R107" s="30"/>
      <c r="S107" s="30"/>
      <c r="W107">
        <v>105</v>
      </c>
      <c r="X107" s="7">
        <v>4</v>
      </c>
      <c r="Y107" s="8">
        <v>0.43402777777777779</v>
      </c>
      <c r="Z107" s="8">
        <v>0.50347222222222221</v>
      </c>
    </row>
    <row r="108" spans="2:26" ht="15" customHeight="1" thickBot="1" x14ac:dyDescent="0.3">
      <c r="B108" s="17" t="s">
        <v>57</v>
      </c>
      <c r="C108" s="25">
        <f t="shared" si="6"/>
        <v>34</v>
      </c>
      <c r="D108" s="19">
        <f t="shared" si="7"/>
        <v>23</v>
      </c>
      <c r="E108" s="26">
        <f t="shared" si="8"/>
        <v>1</v>
      </c>
      <c r="F108" s="21" t="s">
        <v>41</v>
      </c>
      <c r="G108" s="16" t="s">
        <v>41</v>
      </c>
      <c r="H108" s="16" t="s">
        <v>42</v>
      </c>
      <c r="I108" s="17" t="s">
        <v>33</v>
      </c>
      <c r="J108" s="25" cm="1">
        <f t="array" ref="J108">INDEX(
  $W$3:$W$170,
  MATCH(
    1,
    ($X$3:$X$170 = K108)
    * ($Y$3:$Y$170 = L108)
    * ($Z$3:$Z$170 = M108),
    0
  )
)</f>
        <v>161</v>
      </c>
      <c r="K108" s="19">
        <f>MATCH(I108,{"Lunes";"Martes";"Miércoles";"Jueves";"Viernes";"Sábado"},0)</f>
        <v>5</v>
      </c>
      <c r="L108" s="16">
        <v>0.79166666666666663</v>
      </c>
      <c r="M108" s="33">
        <v>0.89236111111111116</v>
      </c>
      <c r="N108" s="21" t="s">
        <v>23</v>
      </c>
      <c r="O108" s="16" t="s">
        <v>25</v>
      </c>
      <c r="P108" s="16" t="s">
        <v>18</v>
      </c>
      <c r="Q108" s="16" t="s">
        <v>19</v>
      </c>
      <c r="R108" s="30"/>
      <c r="S108" s="30"/>
      <c r="W108">
        <v>106</v>
      </c>
      <c r="X108" s="7">
        <v>4</v>
      </c>
      <c r="Y108" s="8">
        <v>0.43402777777777779</v>
      </c>
      <c r="Z108" s="8">
        <v>0.53472222222222221</v>
      </c>
    </row>
    <row r="109" spans="2:26" ht="15" customHeight="1" thickBot="1" x14ac:dyDescent="0.3">
      <c r="B109" s="17" t="s">
        <v>57</v>
      </c>
      <c r="C109" s="36">
        <f t="shared" si="6"/>
        <v>34</v>
      </c>
      <c r="D109" s="37">
        <f t="shared" si="7"/>
        <v>20</v>
      </c>
      <c r="E109" s="38">
        <f t="shared" si="8"/>
        <v>0</v>
      </c>
      <c r="F109" s="21" t="s">
        <v>31</v>
      </c>
      <c r="G109" s="16" t="s">
        <v>32</v>
      </c>
      <c r="H109" s="16" t="s">
        <v>32</v>
      </c>
      <c r="I109" s="17" t="s">
        <v>15</v>
      </c>
      <c r="J109" s="36" cm="1">
        <f t="array" ref="J109">INDEX(
  $W$3:$W$170,
  MATCH(
    1,
    ($X$3:$X$170 = K109)
    * ($Y$3:$Y$170 = L109)
    * ($Z$3:$Z$170 = M109),
    0
  )
)</f>
        <v>13</v>
      </c>
      <c r="K109" s="37">
        <f>MATCH(I109,{"Lunes";"Martes";"Miércoles";"Jueves";"Viernes";"Sábado"},0)</f>
        <v>1</v>
      </c>
      <c r="L109" s="39">
        <v>0.55208333333333337</v>
      </c>
      <c r="M109" s="40">
        <v>0.61458333333333337</v>
      </c>
      <c r="N109" s="21" t="s">
        <v>16</v>
      </c>
      <c r="O109" s="16" t="s">
        <v>17</v>
      </c>
      <c r="P109" s="16" t="s">
        <v>18</v>
      </c>
      <c r="Q109" s="16" t="s">
        <v>19</v>
      </c>
      <c r="R109" s="30"/>
      <c r="S109" s="30"/>
      <c r="W109">
        <v>107</v>
      </c>
      <c r="X109" s="13">
        <v>4</v>
      </c>
      <c r="Y109" s="14">
        <v>0.43402777777777779</v>
      </c>
      <c r="Z109" s="14">
        <v>0.58333333333333337</v>
      </c>
    </row>
    <row r="110" spans="2:26" ht="15" customHeight="1" thickBot="1" x14ac:dyDescent="0.3">
      <c r="W110">
        <v>108</v>
      </c>
      <c r="X110" s="7">
        <v>4</v>
      </c>
      <c r="Y110" s="8">
        <v>0.47222222222222221</v>
      </c>
      <c r="Z110" s="8">
        <v>0.53472222222222221</v>
      </c>
    </row>
    <row r="111" spans="2:26" ht="15" customHeight="1" thickBot="1" x14ac:dyDescent="0.3">
      <c r="W111">
        <v>109</v>
      </c>
      <c r="X111" s="7">
        <v>4</v>
      </c>
      <c r="Y111" s="8">
        <v>0.47222222222222221</v>
      </c>
      <c r="Z111" s="8">
        <v>0.58333333333333337</v>
      </c>
    </row>
    <row r="112" spans="2:26" ht="15" customHeight="1" thickBot="1" x14ac:dyDescent="0.3">
      <c r="W112">
        <v>110</v>
      </c>
      <c r="X112" s="7">
        <v>4</v>
      </c>
      <c r="Y112" s="8">
        <v>0.50347222222222221</v>
      </c>
      <c r="Z112" s="8">
        <v>0.58333333333333337</v>
      </c>
    </row>
    <row r="113" spans="2:26" ht="15" customHeight="1" thickBot="1" x14ac:dyDescent="0.3">
      <c r="B113" s="18" t="s">
        <v>0</v>
      </c>
      <c r="C113" s="11" t="s">
        <v>169</v>
      </c>
      <c r="D113" s="11" t="s">
        <v>65</v>
      </c>
      <c r="E113" s="11" t="s">
        <v>170</v>
      </c>
      <c r="F113" s="18" t="s">
        <v>1</v>
      </c>
      <c r="G113" s="12" t="s">
        <v>2</v>
      </c>
      <c r="H113" s="12" t="s">
        <v>3</v>
      </c>
      <c r="I113" s="12" t="s">
        <v>4</v>
      </c>
      <c r="J113" s="12" t="s">
        <v>61</v>
      </c>
      <c r="K113" s="11" t="s">
        <v>60</v>
      </c>
      <c r="L113" s="11" t="s">
        <v>5</v>
      </c>
      <c r="M113" s="11" t="s">
        <v>6</v>
      </c>
      <c r="N113" s="12" t="s">
        <v>7</v>
      </c>
      <c r="O113" s="12" t="s">
        <v>9</v>
      </c>
      <c r="P113" s="12" t="s">
        <v>10</v>
      </c>
      <c r="Q113" s="12" t="s">
        <v>11</v>
      </c>
      <c r="R113" s="12" t="s">
        <v>44</v>
      </c>
      <c r="S113" s="12" t="s">
        <v>46</v>
      </c>
      <c r="W113">
        <v>111</v>
      </c>
      <c r="X113" s="7">
        <v>4</v>
      </c>
      <c r="Y113" s="8">
        <v>0.50347222222222221</v>
      </c>
      <c r="Z113" s="8">
        <v>0.61458333333333337</v>
      </c>
    </row>
    <row r="114" spans="2:26" ht="15" customHeight="1" thickBot="1" x14ac:dyDescent="0.3">
      <c r="B114" s="20" t="s">
        <v>58</v>
      </c>
      <c r="C114" s="22">
        <f t="shared" si="6"/>
        <v>35</v>
      </c>
      <c r="D114" s="23">
        <f t="shared" si="7"/>
        <v>22</v>
      </c>
      <c r="E114" s="24">
        <f t="shared" si="8"/>
        <v>1</v>
      </c>
      <c r="F114" s="21" t="s">
        <v>39</v>
      </c>
      <c r="G114" s="16" t="s">
        <v>39</v>
      </c>
      <c r="H114" s="16" t="s">
        <v>40</v>
      </c>
      <c r="I114" s="17" t="s">
        <v>28</v>
      </c>
      <c r="J114" s="25" cm="1">
        <f t="array" ref="J114">INDEX(
  $W$3:$W$170,
  MATCH(
    1,
    ($X$3:$X$170 = K114)
    * ($Y$3:$Y$170 = L114)
    * ($Z$3:$Z$170 = M114),
    0
  )
)</f>
        <v>78</v>
      </c>
      <c r="K114" s="23">
        <f>MATCH(I114,{"Lunes";"Martes";"Miércoles";"Jueves";"Viernes";"Sábado"},0)</f>
        <v>3</v>
      </c>
      <c r="L114" s="31">
        <v>0.50347222222222221</v>
      </c>
      <c r="M114" s="32">
        <v>0.61458333333333337</v>
      </c>
      <c r="N114" s="21" t="s">
        <v>23</v>
      </c>
      <c r="O114" s="16" t="s">
        <v>25</v>
      </c>
      <c r="P114" s="16" t="s">
        <v>18</v>
      </c>
      <c r="Q114" s="16" t="s">
        <v>19</v>
      </c>
      <c r="R114" s="30"/>
      <c r="S114" s="30"/>
      <c r="W114">
        <v>112</v>
      </c>
      <c r="X114" s="7">
        <v>4</v>
      </c>
      <c r="Y114" s="8">
        <v>0.50347222222222221</v>
      </c>
      <c r="Z114" s="8">
        <v>0.65277777777777779</v>
      </c>
    </row>
    <row r="115" spans="2:26" ht="15" customHeight="1" thickBot="1" x14ac:dyDescent="0.3">
      <c r="B115" s="17" t="s">
        <v>58</v>
      </c>
      <c r="C115" s="25">
        <f t="shared" si="6"/>
        <v>35</v>
      </c>
      <c r="D115" s="19">
        <f t="shared" si="7"/>
        <v>22</v>
      </c>
      <c r="E115" s="26">
        <f t="shared" si="8"/>
        <v>1</v>
      </c>
      <c r="F115" s="21" t="s">
        <v>39</v>
      </c>
      <c r="G115" s="16" t="s">
        <v>39</v>
      </c>
      <c r="H115" s="16" t="s">
        <v>40</v>
      </c>
      <c r="I115" s="17" t="s">
        <v>34</v>
      </c>
      <c r="J115" s="25" cm="1">
        <f t="array" ref="J115">INDEX(
  $W$3:$W$170,
  MATCH(
    1,
    ($X$3:$X$170 = K115)
    * ($Y$3:$Y$170 = L115)
    * ($Z$3:$Z$170 = M115),
    0
  )
)</f>
        <v>114</v>
      </c>
      <c r="K115" s="19">
        <f>MATCH(I115,{"Lunes";"Martes";"Miércoles";"Jueves";"Viernes";"Sábado"},0)</f>
        <v>4</v>
      </c>
      <c r="L115" s="16">
        <v>0.55208333333333337</v>
      </c>
      <c r="M115" s="33">
        <v>0.65277777777777779</v>
      </c>
      <c r="N115" s="21" t="s">
        <v>23</v>
      </c>
      <c r="O115" s="16" t="s">
        <v>25</v>
      </c>
      <c r="P115" s="16" t="s">
        <v>18</v>
      </c>
      <c r="Q115" s="16" t="s">
        <v>19</v>
      </c>
      <c r="R115" s="30"/>
      <c r="S115" s="30"/>
      <c r="W115">
        <v>113</v>
      </c>
      <c r="X115" s="7">
        <v>4</v>
      </c>
      <c r="Y115" s="8">
        <v>0.55208333333333337</v>
      </c>
      <c r="Z115" s="8">
        <v>0.61458333333333337</v>
      </c>
    </row>
    <row r="116" spans="2:26" ht="15" customHeight="1" thickBot="1" x14ac:dyDescent="0.3">
      <c r="B116" s="17" t="s">
        <v>58</v>
      </c>
      <c r="C116" s="25">
        <f t="shared" si="6"/>
        <v>35</v>
      </c>
      <c r="D116" s="19">
        <f t="shared" si="7"/>
        <v>24</v>
      </c>
      <c r="E116" s="26">
        <f t="shared" si="8"/>
        <v>2</v>
      </c>
      <c r="F116" s="21" t="s">
        <v>43</v>
      </c>
      <c r="G116" s="16" t="s">
        <v>35</v>
      </c>
      <c r="H116" s="16" t="s">
        <v>36</v>
      </c>
      <c r="I116" s="17" t="s">
        <v>33</v>
      </c>
      <c r="J116" s="25" cm="1">
        <f t="array" ref="J116">INDEX(
  $W$3:$W$170,
  MATCH(
    1,
    ($X$3:$X$170 = K116)
    * ($Y$3:$Y$170 = L116)
    * ($Z$3:$Z$170 = M116),
    0
  )
)</f>
        <v>147</v>
      </c>
      <c r="K116" s="19">
        <f>MATCH(I116,{"Lunes";"Martes";"Miércoles";"Jueves";"Viernes";"Sábado"},0)</f>
        <v>5</v>
      </c>
      <c r="L116" s="16">
        <v>0.55208333333333337</v>
      </c>
      <c r="M116" s="33">
        <v>0.68402777777777779</v>
      </c>
      <c r="N116" s="21" t="s">
        <v>23</v>
      </c>
      <c r="O116" s="16" t="s">
        <v>38</v>
      </c>
      <c r="P116" s="16" t="s">
        <v>18</v>
      </c>
      <c r="Q116" s="16" t="s">
        <v>19</v>
      </c>
      <c r="R116" s="30" t="s">
        <v>45</v>
      </c>
      <c r="S116" s="30"/>
      <c r="W116">
        <v>114</v>
      </c>
      <c r="X116" s="7">
        <v>4</v>
      </c>
      <c r="Y116" s="8">
        <v>0.55208333333333337</v>
      </c>
      <c r="Z116" s="8">
        <v>0.65277777777777779</v>
      </c>
    </row>
    <row r="117" spans="2:26" ht="15" customHeight="1" thickBot="1" x14ac:dyDescent="0.3">
      <c r="B117" s="17" t="s">
        <v>58</v>
      </c>
      <c r="C117" s="25">
        <f t="shared" si="6"/>
        <v>35</v>
      </c>
      <c r="D117" s="19">
        <f t="shared" si="7"/>
        <v>24</v>
      </c>
      <c r="E117" s="26">
        <f t="shared" si="8"/>
        <v>2</v>
      </c>
      <c r="F117" s="21" t="s">
        <v>43</v>
      </c>
      <c r="G117" s="16" t="s">
        <v>35</v>
      </c>
      <c r="H117" s="16" t="s">
        <v>36</v>
      </c>
      <c r="I117" s="17" t="s">
        <v>22</v>
      </c>
      <c r="J117" s="25" cm="1">
        <f t="array" ref="J117">INDEX(
  $W$3:$W$170,
  MATCH(
    1,
    ($X$3:$X$170 = K117)
    * ($Y$3:$Y$170 = L117)
    * ($Z$3:$Z$170 = M117),
    0
  )
)</f>
        <v>51</v>
      </c>
      <c r="K117" s="19">
        <f>MATCH(I117,{"Lunes";"Martes";"Miércoles";"Jueves";"Viernes";"Sábado"},0)</f>
        <v>2</v>
      </c>
      <c r="L117" s="16">
        <v>0.62152777777777779</v>
      </c>
      <c r="M117" s="33">
        <v>0.75347222222222221</v>
      </c>
      <c r="N117" s="21" t="s">
        <v>23</v>
      </c>
      <c r="O117" s="16" t="s">
        <v>38</v>
      </c>
      <c r="P117" s="16" t="s">
        <v>18</v>
      </c>
      <c r="Q117" s="16" t="s">
        <v>19</v>
      </c>
      <c r="R117" s="30" t="s">
        <v>45</v>
      </c>
      <c r="S117" s="30"/>
      <c r="W117">
        <v>115</v>
      </c>
      <c r="X117" s="7">
        <v>4</v>
      </c>
      <c r="Y117" s="8">
        <v>0.55208333333333337</v>
      </c>
      <c r="Z117" s="8">
        <v>0.68402777777777779</v>
      </c>
    </row>
    <row r="118" spans="2:26" ht="15" customHeight="1" thickBot="1" x14ac:dyDescent="0.3">
      <c r="B118" s="17" t="s">
        <v>58</v>
      </c>
      <c r="C118" s="25">
        <f t="shared" si="6"/>
        <v>35</v>
      </c>
      <c r="D118" s="19">
        <f t="shared" si="7"/>
        <v>19</v>
      </c>
      <c r="E118" s="26">
        <f t="shared" si="8"/>
        <v>2</v>
      </c>
      <c r="F118" s="21" t="s">
        <v>26</v>
      </c>
      <c r="G118" s="16" t="s">
        <v>26</v>
      </c>
      <c r="H118" s="16" t="s">
        <v>27</v>
      </c>
      <c r="I118" s="17" t="s">
        <v>15</v>
      </c>
      <c r="J118" s="25" cm="1">
        <f t="array" ref="J118">INDEX(
  $W$3:$W$170,
  MATCH(
    1,
    ($X$3:$X$170 = K118)
    * ($Y$3:$Y$170 = L118)
    * ($Z$3:$Z$170 = M118),
    0
  )
)</f>
        <v>17</v>
      </c>
      <c r="K118" s="19">
        <f>MATCH(I118,{"Lunes";"Martes";"Miércoles";"Jueves";"Viernes";"Sábado"},0)</f>
        <v>1</v>
      </c>
      <c r="L118" s="16">
        <v>0.62152777777777779</v>
      </c>
      <c r="M118" s="33">
        <v>0.75347222222222221</v>
      </c>
      <c r="N118" s="21" t="s">
        <v>23</v>
      </c>
      <c r="O118" s="16" t="s">
        <v>38</v>
      </c>
      <c r="P118" s="16" t="s">
        <v>18</v>
      </c>
      <c r="Q118" s="16" t="s">
        <v>19</v>
      </c>
      <c r="R118" s="30"/>
      <c r="S118" s="30"/>
      <c r="W118">
        <v>116</v>
      </c>
      <c r="X118" s="7">
        <v>4</v>
      </c>
      <c r="Y118" s="8">
        <v>0.58333333333333337</v>
      </c>
      <c r="Z118" s="8">
        <v>0.65277777777777779</v>
      </c>
    </row>
    <row r="119" spans="2:26" ht="15" customHeight="1" thickBot="1" x14ac:dyDescent="0.3">
      <c r="B119" s="17" t="s">
        <v>58</v>
      </c>
      <c r="C119" s="25">
        <f t="shared" si="6"/>
        <v>35</v>
      </c>
      <c r="D119" s="19">
        <f t="shared" si="7"/>
        <v>19</v>
      </c>
      <c r="E119" s="26">
        <f t="shared" si="8"/>
        <v>2</v>
      </c>
      <c r="F119" s="21" t="s">
        <v>26</v>
      </c>
      <c r="G119" s="16" t="s">
        <v>26</v>
      </c>
      <c r="H119" s="16" t="s">
        <v>27</v>
      </c>
      <c r="I119" s="17" t="s">
        <v>28</v>
      </c>
      <c r="J119" s="25" cm="1">
        <f t="array" ref="J119">INDEX(
  $W$3:$W$170,
  MATCH(
    1,
    ($X$3:$X$170 = K119)
    * ($Y$3:$Y$170 = L119)
    * ($Z$3:$Z$170 = M119),
    0
  )
)</f>
        <v>85</v>
      </c>
      <c r="K119" s="19">
        <f>MATCH(I119,{"Lunes";"Martes";"Miércoles";"Jueves";"Viernes";"Sábado"},0)</f>
        <v>3</v>
      </c>
      <c r="L119" s="16">
        <v>0.62152777777777779</v>
      </c>
      <c r="M119" s="33">
        <v>0.75347222222222221</v>
      </c>
      <c r="N119" s="21" t="s">
        <v>23</v>
      </c>
      <c r="O119" s="16" t="s">
        <v>38</v>
      </c>
      <c r="P119" s="16" t="s">
        <v>18</v>
      </c>
      <c r="Q119" s="16" t="s">
        <v>19</v>
      </c>
      <c r="R119" s="30"/>
      <c r="S119" s="30"/>
      <c r="W119">
        <v>117</v>
      </c>
      <c r="X119" s="7">
        <v>4</v>
      </c>
      <c r="Y119" s="8">
        <v>0.62152777777777779</v>
      </c>
      <c r="Z119" s="8">
        <v>0.68402777777777779</v>
      </c>
    </row>
    <row r="120" spans="2:26" ht="15" customHeight="1" thickBot="1" x14ac:dyDescent="0.3">
      <c r="B120" s="17" t="s">
        <v>58</v>
      </c>
      <c r="C120" s="25">
        <f t="shared" si="6"/>
        <v>35</v>
      </c>
      <c r="D120" s="19">
        <f t="shared" si="7"/>
        <v>18</v>
      </c>
      <c r="E120" s="26">
        <f t="shared" si="8"/>
        <v>0</v>
      </c>
      <c r="F120" s="21" t="s">
        <v>29</v>
      </c>
      <c r="G120" s="16" t="s">
        <v>29</v>
      </c>
      <c r="H120" s="16" t="s">
        <v>30</v>
      </c>
      <c r="I120" s="17" t="s">
        <v>22</v>
      </c>
      <c r="J120" s="25" cm="1">
        <f t="array" ref="J120">INDEX(
  $W$3:$W$170,
  MATCH(
    1,
    ($X$3:$X$170 = K120)
    * ($Y$3:$Y$170 = L120)
    * ($Z$3:$Z$170 = M120),
    0
  )
)</f>
        <v>46</v>
      </c>
      <c r="K120" s="19">
        <f>MATCH(I120,{"Lunes";"Martes";"Miércoles";"Jueves";"Viernes";"Sábado"},0)</f>
        <v>2</v>
      </c>
      <c r="L120" s="16">
        <v>0.55208333333333337</v>
      </c>
      <c r="M120" s="33">
        <v>0.61458333333333337</v>
      </c>
      <c r="N120" s="21" t="s">
        <v>16</v>
      </c>
      <c r="O120" s="16" t="s">
        <v>17</v>
      </c>
      <c r="P120" s="16" t="s">
        <v>18</v>
      </c>
      <c r="Q120" s="16" t="s">
        <v>19</v>
      </c>
      <c r="R120" s="30"/>
      <c r="S120" s="30"/>
      <c r="W120">
        <v>118</v>
      </c>
      <c r="X120" s="7">
        <v>4</v>
      </c>
      <c r="Y120" s="8">
        <v>0.62152777777777779</v>
      </c>
      <c r="Z120" s="8">
        <v>0.75347222222222221</v>
      </c>
    </row>
    <row r="121" spans="2:26" ht="15" customHeight="1" thickBot="1" x14ac:dyDescent="0.3">
      <c r="B121" s="17" t="s">
        <v>58</v>
      </c>
      <c r="C121" s="25">
        <f t="shared" si="6"/>
        <v>35</v>
      </c>
      <c r="D121" s="19">
        <f t="shared" si="7"/>
        <v>18</v>
      </c>
      <c r="E121" s="26">
        <f t="shared" si="8"/>
        <v>0</v>
      </c>
      <c r="F121" s="21" t="s">
        <v>29</v>
      </c>
      <c r="G121" s="16" t="s">
        <v>29</v>
      </c>
      <c r="H121" s="16" t="s">
        <v>30</v>
      </c>
      <c r="I121" s="17" t="s">
        <v>33</v>
      </c>
      <c r="J121" s="25" cm="1">
        <f t="array" ref="J121">INDEX(
  $W$3:$W$170,
  MATCH(
    1,
    ($X$3:$X$170 = K121)
    * ($Y$3:$Y$170 = L121)
    * ($Z$3:$Z$170 = M121),
    0
  )
)</f>
        <v>155</v>
      </c>
      <c r="K121" s="19">
        <f>MATCH(I121,{"Lunes";"Martes";"Miércoles";"Jueves";"Viernes";"Sábado"},0)</f>
        <v>5</v>
      </c>
      <c r="L121" s="16">
        <v>0.69097222222222221</v>
      </c>
      <c r="M121" s="33">
        <v>0.75347222222222221</v>
      </c>
      <c r="N121" s="21" t="s">
        <v>16</v>
      </c>
      <c r="O121" s="16" t="s">
        <v>17</v>
      </c>
      <c r="P121" s="16" t="s">
        <v>18</v>
      </c>
      <c r="Q121" s="16" t="s">
        <v>19</v>
      </c>
      <c r="R121" s="30"/>
      <c r="S121" s="30"/>
      <c r="W121">
        <v>119</v>
      </c>
      <c r="X121" s="7">
        <v>4</v>
      </c>
      <c r="Y121" s="8">
        <v>0.65277777777777779</v>
      </c>
      <c r="Z121" s="8">
        <v>0.75347222222222221</v>
      </c>
    </row>
    <row r="122" spans="2:26" ht="15" customHeight="1" thickBot="1" x14ac:dyDescent="0.3">
      <c r="B122" s="17" t="s">
        <v>58</v>
      </c>
      <c r="C122" s="25">
        <f t="shared" si="6"/>
        <v>35</v>
      </c>
      <c r="D122" s="19">
        <f t="shared" si="7"/>
        <v>21</v>
      </c>
      <c r="E122" s="26">
        <f t="shared" si="8"/>
        <v>1</v>
      </c>
      <c r="F122" s="21" t="s">
        <v>48</v>
      </c>
      <c r="G122" s="16" t="s">
        <v>20</v>
      </c>
      <c r="H122" s="16" t="s">
        <v>21</v>
      </c>
      <c r="I122" s="17" t="s">
        <v>22</v>
      </c>
      <c r="J122" s="25" cm="1">
        <f t="array" ref="J122">INDEX(
  $W$3:$W$170,
  MATCH(
    1,
    ($X$3:$X$170 = K122)
    * ($Y$3:$Y$170 = L122)
    * ($Z$3:$Z$170 = M122),
    0
  )
)</f>
        <v>51</v>
      </c>
      <c r="K122" s="19">
        <f>MATCH(I122,{"Lunes";"Martes";"Miércoles";"Jueves";"Viernes";"Sábado"},0)</f>
        <v>2</v>
      </c>
      <c r="L122" s="16">
        <v>0.62152777777777779</v>
      </c>
      <c r="M122" s="33">
        <v>0.75347222222222221</v>
      </c>
      <c r="N122" s="21" t="s">
        <v>23</v>
      </c>
      <c r="O122" s="16" t="s">
        <v>25</v>
      </c>
      <c r="P122" s="16" t="s">
        <v>18</v>
      </c>
      <c r="Q122" s="16" t="s">
        <v>19</v>
      </c>
      <c r="R122" s="30"/>
      <c r="S122" s="30"/>
      <c r="W122">
        <v>120</v>
      </c>
      <c r="X122" s="7">
        <v>4</v>
      </c>
      <c r="Y122" s="8">
        <v>0.69097222222222221</v>
      </c>
      <c r="Z122" s="8">
        <v>0.75347222222222221</v>
      </c>
    </row>
    <row r="123" spans="2:26" ht="15" customHeight="1" thickBot="1" x14ac:dyDescent="0.3">
      <c r="B123" s="17" t="s">
        <v>58</v>
      </c>
      <c r="C123" s="25">
        <f t="shared" si="6"/>
        <v>35</v>
      </c>
      <c r="D123" s="19">
        <f t="shared" si="7"/>
        <v>21</v>
      </c>
      <c r="E123" s="26">
        <f t="shared" si="8"/>
        <v>1</v>
      </c>
      <c r="F123" s="21" t="s">
        <v>48</v>
      </c>
      <c r="G123" s="16" t="s">
        <v>20</v>
      </c>
      <c r="H123" s="16" t="s">
        <v>21</v>
      </c>
      <c r="I123" s="17" t="s">
        <v>28</v>
      </c>
      <c r="J123" s="25" cm="1">
        <f t="array" ref="J123">INDEX(
  $W$3:$W$170,
  MATCH(
    1,
    ($X$3:$X$170 = K123)
    * ($Y$3:$Y$170 = L123)
    * ($Z$3:$Z$170 = M123),
    0
  )
)</f>
        <v>85</v>
      </c>
      <c r="K123" s="19">
        <f>MATCH(I123,{"Lunes";"Martes";"Miércoles";"Jueves";"Viernes";"Sábado"},0)</f>
        <v>3</v>
      </c>
      <c r="L123" s="16">
        <v>0.62152777777777779</v>
      </c>
      <c r="M123" s="33">
        <v>0.75347222222222221</v>
      </c>
      <c r="N123" s="21" t="s">
        <v>23</v>
      </c>
      <c r="O123" s="16" t="s">
        <v>25</v>
      </c>
      <c r="P123" s="16" t="s">
        <v>18</v>
      </c>
      <c r="Q123" s="16" t="s">
        <v>19</v>
      </c>
      <c r="R123" s="30"/>
      <c r="S123" s="30"/>
      <c r="W123">
        <v>121</v>
      </c>
      <c r="X123" s="7">
        <v>4</v>
      </c>
      <c r="Y123" s="8">
        <v>0.72222222222222221</v>
      </c>
      <c r="Z123" s="8">
        <v>0.82291666666666663</v>
      </c>
    </row>
    <row r="124" spans="2:26" ht="15" customHeight="1" thickBot="1" x14ac:dyDescent="0.3">
      <c r="B124" s="17" t="s">
        <v>58</v>
      </c>
      <c r="C124" s="25">
        <f t="shared" si="6"/>
        <v>35</v>
      </c>
      <c r="D124" s="19">
        <f t="shared" si="7"/>
        <v>17</v>
      </c>
      <c r="E124" s="26">
        <f t="shared" si="8"/>
        <v>0</v>
      </c>
      <c r="F124" s="21" t="s">
        <v>13</v>
      </c>
      <c r="G124" s="16" t="s">
        <v>13</v>
      </c>
      <c r="H124" s="16" t="s">
        <v>14</v>
      </c>
      <c r="I124" s="17" t="s">
        <v>15</v>
      </c>
      <c r="J124" s="25" cm="1">
        <f t="array" ref="J124">INDEX(
  $W$3:$W$170,
  MATCH(
    1,
    ($X$3:$X$170 = K124)
    * ($Y$3:$Y$170 = L124)
    * ($Z$3:$Z$170 = M124),
    0
  )
)</f>
        <v>12</v>
      </c>
      <c r="K124" s="19">
        <f>MATCH(I124,{"Lunes";"Martes";"Miércoles";"Jueves";"Viernes";"Sábado"},0)</f>
        <v>1</v>
      </c>
      <c r="L124" s="16">
        <v>0.50347222222222221</v>
      </c>
      <c r="M124" s="33">
        <v>0.61458333333333337</v>
      </c>
      <c r="N124" s="21" t="s">
        <v>16</v>
      </c>
      <c r="O124" s="16" t="s">
        <v>17</v>
      </c>
      <c r="P124" s="16" t="s">
        <v>18</v>
      </c>
      <c r="Q124" s="16" t="s">
        <v>19</v>
      </c>
      <c r="R124" s="30"/>
      <c r="S124" s="30"/>
      <c r="W124">
        <v>122</v>
      </c>
      <c r="X124" s="7">
        <v>4</v>
      </c>
      <c r="Y124" s="8">
        <v>0.72222222222222221</v>
      </c>
      <c r="Z124" s="8">
        <v>0.86111111111111116</v>
      </c>
    </row>
    <row r="125" spans="2:26" ht="15" customHeight="1" thickBot="1" x14ac:dyDescent="0.3">
      <c r="B125" s="17" t="s">
        <v>58</v>
      </c>
      <c r="C125" s="25">
        <f t="shared" si="6"/>
        <v>35</v>
      </c>
      <c r="D125" s="19">
        <f t="shared" si="7"/>
        <v>17</v>
      </c>
      <c r="E125" s="26">
        <f t="shared" si="8"/>
        <v>0</v>
      </c>
      <c r="F125" s="21" t="s">
        <v>13</v>
      </c>
      <c r="G125" s="16" t="s">
        <v>13</v>
      </c>
      <c r="H125" s="16" t="s">
        <v>14</v>
      </c>
      <c r="I125" s="17" t="s">
        <v>34</v>
      </c>
      <c r="J125" s="25" cm="1">
        <f t="array" ref="J125">INDEX(
  $W$3:$W$170,
  MATCH(
    1,
    ($X$3:$X$170 = K125)
    * ($Y$3:$Y$170 = L125)
    * ($Z$3:$Z$170 = M125),
    0
  )
)</f>
        <v>119</v>
      </c>
      <c r="K125" s="19">
        <f>MATCH(I125,{"Lunes";"Martes";"Miércoles";"Jueves";"Viernes";"Sábado"},0)</f>
        <v>4</v>
      </c>
      <c r="L125" s="16">
        <v>0.65277777777777779</v>
      </c>
      <c r="M125" s="33">
        <v>0.75347222222222221</v>
      </c>
      <c r="N125" s="21" t="s">
        <v>16</v>
      </c>
      <c r="O125" s="16" t="s">
        <v>17</v>
      </c>
      <c r="P125" s="16" t="s">
        <v>18</v>
      </c>
      <c r="Q125" s="16" t="s">
        <v>19</v>
      </c>
      <c r="R125" s="30"/>
      <c r="S125" s="30"/>
      <c r="W125">
        <v>123</v>
      </c>
      <c r="X125" s="7">
        <v>4</v>
      </c>
      <c r="Y125" s="8">
        <v>0.72222222222222221</v>
      </c>
      <c r="Z125" s="8">
        <v>0.79166666666666663</v>
      </c>
    </row>
    <row r="126" spans="2:26" ht="15" customHeight="1" thickBot="1" x14ac:dyDescent="0.3">
      <c r="B126" s="17" t="s">
        <v>58</v>
      </c>
      <c r="C126" s="25">
        <f t="shared" si="6"/>
        <v>35</v>
      </c>
      <c r="D126" s="19">
        <f t="shared" si="7"/>
        <v>23</v>
      </c>
      <c r="E126" s="26">
        <f t="shared" si="8"/>
        <v>1</v>
      </c>
      <c r="F126" s="21" t="s">
        <v>41</v>
      </c>
      <c r="G126" s="16" t="s">
        <v>41</v>
      </c>
      <c r="H126" s="16" t="s">
        <v>42</v>
      </c>
      <c r="I126" s="17" t="s">
        <v>15</v>
      </c>
      <c r="J126" s="25" cm="1">
        <f t="array" ref="J126">INDEX(
  $W$3:$W$170,
  MATCH(
    1,
    ($X$3:$X$170 = K126)
    * ($Y$3:$Y$170 = L126)
    * ($Z$3:$Z$170 = M126),
    0
  )
)</f>
        <v>18</v>
      </c>
      <c r="K126" s="19">
        <f>MATCH(I126,{"Lunes";"Martes";"Miércoles";"Jueves";"Viernes";"Sábado"},0)</f>
        <v>1</v>
      </c>
      <c r="L126" s="16">
        <v>0.62152777777777779</v>
      </c>
      <c r="M126" s="33">
        <v>0.72222222222222221</v>
      </c>
      <c r="N126" s="21" t="s">
        <v>23</v>
      </c>
      <c r="O126" s="16" t="s">
        <v>25</v>
      </c>
      <c r="P126" s="16" t="s">
        <v>18</v>
      </c>
      <c r="Q126" s="16" t="s">
        <v>19</v>
      </c>
      <c r="R126" s="30"/>
      <c r="S126" s="30"/>
      <c r="W126">
        <v>124</v>
      </c>
      <c r="X126" s="7">
        <v>4</v>
      </c>
      <c r="Y126" s="8">
        <v>0.76041666666666663</v>
      </c>
      <c r="Z126" s="8">
        <v>0.86111111111111116</v>
      </c>
    </row>
    <row r="127" spans="2:26" ht="15" customHeight="1" thickBot="1" x14ac:dyDescent="0.3">
      <c r="B127" s="17" t="s">
        <v>58</v>
      </c>
      <c r="C127" s="25">
        <f t="shared" si="6"/>
        <v>35</v>
      </c>
      <c r="D127" s="19">
        <f t="shared" si="7"/>
        <v>23</v>
      </c>
      <c r="E127" s="26">
        <f t="shared" si="8"/>
        <v>1</v>
      </c>
      <c r="F127" s="21" t="s">
        <v>41</v>
      </c>
      <c r="G127" s="16" t="s">
        <v>41</v>
      </c>
      <c r="H127" s="16" t="s">
        <v>42</v>
      </c>
      <c r="I127" s="17" t="s">
        <v>33</v>
      </c>
      <c r="J127" s="25" cm="1">
        <f t="array" ref="J127">INDEX(
  $W$3:$W$170,
  MATCH(
    1,
    ($X$3:$X$170 = K127)
    * ($Y$3:$Y$170 = L127)
    * ($Z$3:$Z$170 = M127),
    0
  )
)</f>
        <v>150</v>
      </c>
      <c r="K127" s="19">
        <f>MATCH(I127,{"Lunes";"Martes";"Miércoles";"Jueves";"Viernes";"Sábado"},0)</f>
        <v>5</v>
      </c>
      <c r="L127" s="16">
        <v>0.58333333333333337</v>
      </c>
      <c r="M127" s="33">
        <v>0.68402777777777779</v>
      </c>
      <c r="N127" s="21" t="s">
        <v>23</v>
      </c>
      <c r="O127" s="16" t="s">
        <v>25</v>
      </c>
      <c r="P127" s="16" t="s">
        <v>18</v>
      </c>
      <c r="Q127" s="16" t="s">
        <v>19</v>
      </c>
      <c r="R127" s="30"/>
      <c r="S127" s="30"/>
      <c r="W127">
        <v>125</v>
      </c>
      <c r="X127" s="7">
        <v>4</v>
      </c>
      <c r="Y127" s="8">
        <v>0.76041666666666663</v>
      </c>
      <c r="Z127" s="8">
        <v>0.89236111111111116</v>
      </c>
    </row>
    <row r="128" spans="2:26" ht="15" customHeight="1" thickBot="1" x14ac:dyDescent="0.3">
      <c r="B128" s="17" t="s">
        <v>58</v>
      </c>
      <c r="C128" s="36">
        <f t="shared" si="6"/>
        <v>35</v>
      </c>
      <c r="D128" s="37">
        <f t="shared" si="7"/>
        <v>20</v>
      </c>
      <c r="E128" s="38">
        <f t="shared" si="8"/>
        <v>0</v>
      </c>
      <c r="F128" s="21" t="s">
        <v>31</v>
      </c>
      <c r="G128" s="16" t="s">
        <v>32</v>
      </c>
      <c r="H128" s="16" t="s">
        <v>32</v>
      </c>
      <c r="I128" s="17" t="s">
        <v>22</v>
      </c>
      <c r="J128" s="36" cm="1">
        <f t="array" ref="J128">INDEX(
  $W$3:$W$170,
  MATCH(
    1,
    ($X$3:$X$170 = K128)
    * ($Y$3:$Y$170 = L128)
    * ($Z$3:$Z$170 = M128),
    0
  )
)</f>
        <v>40</v>
      </c>
      <c r="K128" s="37">
        <f>MATCH(I128,{"Lunes";"Martes";"Miércoles";"Jueves";"Viernes";"Sábado"},0)</f>
        <v>2</v>
      </c>
      <c r="L128" s="39">
        <v>0.47222222222222221</v>
      </c>
      <c r="M128" s="40">
        <v>0.53472222222222221</v>
      </c>
      <c r="N128" s="21" t="s">
        <v>16</v>
      </c>
      <c r="O128" s="16" t="s">
        <v>17</v>
      </c>
      <c r="P128" s="16" t="s">
        <v>18</v>
      </c>
      <c r="Q128" s="16" t="s">
        <v>19</v>
      </c>
      <c r="R128" s="30"/>
      <c r="S128" s="30"/>
      <c r="W128">
        <v>126</v>
      </c>
      <c r="X128" s="7">
        <v>4</v>
      </c>
      <c r="Y128" s="8">
        <v>0.76041666666666663</v>
      </c>
      <c r="Z128" s="8">
        <v>0.82291666666666663</v>
      </c>
    </row>
    <row r="129" spans="2:26" ht="15" customHeight="1" thickBot="1" x14ac:dyDescent="0.3">
      <c r="B129" s="2"/>
      <c r="F129" s="2"/>
      <c r="G129" s="1"/>
      <c r="H129" s="3"/>
      <c r="I129" s="3"/>
      <c r="L129" s="5"/>
      <c r="M129" s="5"/>
      <c r="N129" s="3"/>
      <c r="O129" s="1"/>
      <c r="P129" s="1"/>
      <c r="Q129" s="1"/>
      <c r="R129" s="2"/>
      <c r="W129">
        <v>127</v>
      </c>
      <c r="X129" s="7">
        <v>4</v>
      </c>
      <c r="Y129" s="8">
        <v>0.79166666666666663</v>
      </c>
      <c r="Z129" s="8">
        <v>0.86111111111111116</v>
      </c>
    </row>
    <row r="130" spans="2:26" ht="15.75" thickBot="1" x14ac:dyDescent="0.3">
      <c r="W130">
        <v>128</v>
      </c>
      <c r="X130" s="7">
        <v>4</v>
      </c>
      <c r="Y130" s="8">
        <v>0.82986111111111116</v>
      </c>
      <c r="Z130" s="8">
        <v>0.89236111111111116</v>
      </c>
    </row>
    <row r="131" spans="2:26" ht="15" customHeight="1" thickBot="1" x14ac:dyDescent="0.3">
      <c r="B131" s="18" t="s">
        <v>0</v>
      </c>
      <c r="C131" s="11" t="s">
        <v>169</v>
      </c>
      <c r="D131" s="11" t="s">
        <v>65</v>
      </c>
      <c r="E131" s="11" t="s">
        <v>170</v>
      </c>
      <c r="F131" s="18" t="s">
        <v>1</v>
      </c>
      <c r="G131" s="12" t="s">
        <v>2</v>
      </c>
      <c r="H131" s="12" t="s">
        <v>3</v>
      </c>
      <c r="I131" s="12" t="s">
        <v>4</v>
      </c>
      <c r="J131" s="12" t="s">
        <v>61</v>
      </c>
      <c r="K131" s="11" t="s">
        <v>60</v>
      </c>
      <c r="L131" s="11" t="s">
        <v>5</v>
      </c>
      <c r="M131" s="11" t="s">
        <v>6</v>
      </c>
      <c r="N131" s="12" t="s">
        <v>7</v>
      </c>
      <c r="O131" s="12" t="s">
        <v>9</v>
      </c>
      <c r="P131" s="12" t="s">
        <v>10</v>
      </c>
      <c r="Q131" s="12" t="s">
        <v>11</v>
      </c>
      <c r="R131" s="12" t="s">
        <v>44</v>
      </c>
      <c r="S131" s="12" t="s">
        <v>46</v>
      </c>
      <c r="W131">
        <v>129</v>
      </c>
      <c r="X131" s="7">
        <v>4</v>
      </c>
      <c r="Y131" s="8">
        <v>0.82986111111111116</v>
      </c>
      <c r="Z131" s="8">
        <v>0.93055555555555558</v>
      </c>
    </row>
    <row r="132" spans="2:26" ht="15" customHeight="1" thickBot="1" x14ac:dyDescent="0.3">
      <c r="B132" s="20" t="s">
        <v>59</v>
      </c>
      <c r="C132" s="22">
        <f t="shared" si="6"/>
        <v>36</v>
      </c>
      <c r="D132" s="23">
        <f t="shared" si="7"/>
        <v>24</v>
      </c>
      <c r="E132" s="24">
        <f t="shared" si="8"/>
        <v>2</v>
      </c>
      <c r="F132" s="21" t="s">
        <v>43</v>
      </c>
      <c r="G132" s="16" t="s">
        <v>35</v>
      </c>
      <c r="H132" s="16" t="s">
        <v>36</v>
      </c>
      <c r="I132" s="17" t="s">
        <v>15</v>
      </c>
      <c r="J132" s="25" cm="1">
        <f t="array" ref="J132">INDEX(
  $W$3:$W$170,
  MATCH(
    1,
    ($X$3:$X$170 = K132)
    * ($Y$3:$Y$170 = L132)
    * ($Z$3:$Z$170 = M132),
    0
  )
)</f>
        <v>27</v>
      </c>
      <c r="K132" s="23">
        <f>MATCH(I132,{"Lunes";"Martes";"Miércoles";"Jueves";"Viernes";"Sábado"},0)</f>
        <v>1</v>
      </c>
      <c r="L132" s="31">
        <v>0.82986111111111116</v>
      </c>
      <c r="M132" s="32">
        <v>0.96180555555555558</v>
      </c>
      <c r="N132" s="21" t="s">
        <v>23</v>
      </c>
      <c r="O132" s="16" t="s">
        <v>38</v>
      </c>
      <c r="P132" s="16" t="s">
        <v>18</v>
      </c>
      <c r="Q132" s="16" t="s">
        <v>19</v>
      </c>
      <c r="R132" s="30" t="s">
        <v>45</v>
      </c>
      <c r="S132" s="30"/>
      <c r="W132">
        <v>130</v>
      </c>
      <c r="X132" s="7">
        <v>4</v>
      </c>
      <c r="Y132" s="8">
        <v>0.82986111111111116</v>
      </c>
      <c r="Z132" s="8">
        <v>0.96180555555555558</v>
      </c>
    </row>
    <row r="133" spans="2:26" ht="15" customHeight="1" thickBot="1" x14ac:dyDescent="0.3">
      <c r="B133" s="17" t="s">
        <v>59</v>
      </c>
      <c r="C133" s="36">
        <f t="shared" ref="C133" si="9">IFERROR(INDEX($AH$3:$AH$49,MATCH(B133,$AI$3:$AI$49,0)),"")</f>
        <v>36</v>
      </c>
      <c r="D133" s="37">
        <f t="shared" ref="D133" si="10">IFERROR(INDEX($AB$3:$AB$61,MATCH(F133,$AC$3:$AC$61,0)),"")</f>
        <v>24</v>
      </c>
      <c r="E133" s="38">
        <f t="shared" ref="E133" si="11">IF(O133="ANUAL", 0,IF(O133="CUAT1", 1,IF(O133="CUAT2", 2,"")))</f>
        <v>2</v>
      </c>
      <c r="F133" s="21" t="s">
        <v>43</v>
      </c>
      <c r="G133" s="16" t="s">
        <v>35</v>
      </c>
      <c r="H133" s="16" t="s">
        <v>36</v>
      </c>
      <c r="I133" s="17" t="s">
        <v>34</v>
      </c>
      <c r="J133" s="36" cm="1">
        <f t="array" ref="J133">INDEX(
  $W$3:$W$170,
  MATCH(
    1,
    ($X$3:$X$170 = K133)
    * ($Y$3:$Y$170 = L133)
    * ($Z$3:$Z$170 = M133),
    0
  )
)</f>
        <v>130</v>
      </c>
      <c r="K133" s="37">
        <f>MATCH(I133,{"Lunes";"Martes";"Miércoles";"Jueves";"Viernes";"Sábado"},0)</f>
        <v>4</v>
      </c>
      <c r="L133" s="39">
        <v>0.82986111111111116</v>
      </c>
      <c r="M133" s="40">
        <v>0.96180555555555558</v>
      </c>
      <c r="N133" s="21" t="s">
        <v>23</v>
      </c>
      <c r="O133" s="16" t="s">
        <v>38</v>
      </c>
      <c r="P133" s="16" t="s">
        <v>18</v>
      </c>
      <c r="Q133" s="16" t="s">
        <v>19</v>
      </c>
      <c r="R133" s="30" t="s">
        <v>45</v>
      </c>
      <c r="S133" s="30"/>
      <c r="W133">
        <v>131</v>
      </c>
      <c r="X133" s="7">
        <v>4</v>
      </c>
      <c r="Y133" s="8">
        <v>0.86111111111111116</v>
      </c>
      <c r="Z133" s="8">
        <v>0.96180555555555558</v>
      </c>
    </row>
    <row r="134" spans="2:26" ht="15.75" thickBot="1" x14ac:dyDescent="0.3">
      <c r="W134">
        <v>132</v>
      </c>
      <c r="X134" s="7">
        <v>4</v>
      </c>
      <c r="Y134" s="8">
        <v>0.89930555555555558</v>
      </c>
      <c r="Z134" s="8">
        <v>0.96180555555555558</v>
      </c>
    </row>
    <row r="135" spans="2:26" ht="15.75" thickBot="1" x14ac:dyDescent="0.3">
      <c r="W135">
        <v>133</v>
      </c>
      <c r="X135" s="7">
        <v>5</v>
      </c>
      <c r="Y135" s="8">
        <v>0.33333333333333331</v>
      </c>
      <c r="Z135" s="8">
        <v>0.39583333333333331</v>
      </c>
    </row>
    <row r="136" spans="2:26" ht="15.75" thickBot="1" x14ac:dyDescent="0.3">
      <c r="W136">
        <v>134</v>
      </c>
      <c r="X136" s="7">
        <v>5</v>
      </c>
      <c r="Y136" s="8">
        <v>0.33333333333333331</v>
      </c>
      <c r="Z136" s="8">
        <v>0.43402777777777779</v>
      </c>
    </row>
    <row r="137" spans="2:26" ht="15.75" thickBot="1" x14ac:dyDescent="0.3">
      <c r="W137">
        <v>135</v>
      </c>
      <c r="X137" s="7">
        <v>5</v>
      </c>
      <c r="Y137" s="8">
        <v>0.33333333333333331</v>
      </c>
      <c r="Z137" s="8">
        <v>0.46527777777777779</v>
      </c>
    </row>
    <row r="138" spans="2:26" ht="15.75" thickBot="1" x14ac:dyDescent="0.3">
      <c r="W138">
        <v>136</v>
      </c>
      <c r="X138" s="7">
        <v>5</v>
      </c>
      <c r="Y138" s="8">
        <v>0.40277777777777779</v>
      </c>
      <c r="Z138" s="8">
        <v>0.46527777777777779</v>
      </c>
    </row>
    <row r="139" spans="2:26" ht="15.75" thickBot="1" x14ac:dyDescent="0.3">
      <c r="W139">
        <v>137</v>
      </c>
      <c r="X139" s="7">
        <v>5</v>
      </c>
      <c r="Y139" s="8">
        <v>0.40277777777777779</v>
      </c>
      <c r="Z139" s="8">
        <v>0.53472222222222221</v>
      </c>
    </row>
    <row r="140" spans="2:26" ht="15.75" thickBot="1" x14ac:dyDescent="0.3">
      <c r="W140">
        <v>138</v>
      </c>
      <c r="X140" s="7">
        <v>5</v>
      </c>
      <c r="Y140" s="8">
        <v>0.40277777777777779</v>
      </c>
      <c r="Z140" s="8">
        <v>0.50347222222222221</v>
      </c>
    </row>
    <row r="141" spans="2:26" ht="15.75" thickBot="1" x14ac:dyDescent="0.3">
      <c r="W141">
        <v>139</v>
      </c>
      <c r="X141" s="7">
        <v>5</v>
      </c>
      <c r="Y141" s="8">
        <v>0.40277777777777779</v>
      </c>
      <c r="Z141" s="8">
        <v>0.43402777777777779</v>
      </c>
    </row>
    <row r="142" spans="2:26" ht="15.75" thickBot="1" x14ac:dyDescent="0.3">
      <c r="W142">
        <v>140</v>
      </c>
      <c r="X142" s="7">
        <v>5</v>
      </c>
      <c r="Y142" s="8">
        <v>0.43402777777777779</v>
      </c>
      <c r="Z142" s="8">
        <v>0.50347222222222221</v>
      </c>
    </row>
    <row r="143" spans="2:26" ht="15.75" thickBot="1" x14ac:dyDescent="0.3">
      <c r="W143">
        <v>141</v>
      </c>
      <c r="X143" s="7">
        <v>5</v>
      </c>
      <c r="Y143" s="8">
        <v>0.43402777777777779</v>
      </c>
      <c r="Z143" s="8">
        <v>0.53472222222222221</v>
      </c>
    </row>
    <row r="144" spans="2:26" ht="15.75" thickBot="1" x14ac:dyDescent="0.3">
      <c r="W144">
        <v>142</v>
      </c>
      <c r="X144" s="7">
        <v>5</v>
      </c>
      <c r="Y144" s="8">
        <v>0.43402777777777779</v>
      </c>
      <c r="Z144" s="8">
        <v>0.58333333333333337</v>
      </c>
    </row>
    <row r="145" spans="23:26" ht="15.75" thickBot="1" x14ac:dyDescent="0.3">
      <c r="W145">
        <v>143</v>
      </c>
      <c r="X145" s="7">
        <v>5</v>
      </c>
      <c r="Y145" s="8">
        <v>0.47222222222222221</v>
      </c>
      <c r="Z145" s="8">
        <v>0.53472222222222221</v>
      </c>
    </row>
    <row r="146" spans="23:26" ht="15.75" thickBot="1" x14ac:dyDescent="0.3">
      <c r="W146">
        <v>144</v>
      </c>
      <c r="X146" s="7">
        <v>5</v>
      </c>
      <c r="Y146" s="8">
        <v>0.47222222222222221</v>
      </c>
      <c r="Z146" s="8">
        <v>0.58333333333333337</v>
      </c>
    </row>
    <row r="147" spans="23:26" ht="15.75" thickBot="1" x14ac:dyDescent="0.3">
      <c r="W147">
        <v>145</v>
      </c>
      <c r="X147" s="7">
        <v>5</v>
      </c>
      <c r="Y147" s="8">
        <v>0.50347222222222221</v>
      </c>
      <c r="Z147" s="8">
        <v>0.58333333333333337</v>
      </c>
    </row>
    <row r="148" spans="23:26" ht="15.75" thickBot="1" x14ac:dyDescent="0.3">
      <c r="W148">
        <v>146</v>
      </c>
      <c r="X148" s="7">
        <v>5</v>
      </c>
      <c r="Y148" s="8">
        <v>0.50347222222222221</v>
      </c>
      <c r="Z148" s="8">
        <v>0.61458333333333337</v>
      </c>
    </row>
    <row r="149" spans="23:26" ht="15.75" thickBot="1" x14ac:dyDescent="0.3">
      <c r="W149">
        <v>147</v>
      </c>
      <c r="X149" s="7">
        <v>5</v>
      </c>
      <c r="Y149" s="8">
        <v>0.55208333333333337</v>
      </c>
      <c r="Z149" s="8">
        <v>0.68402777777777779</v>
      </c>
    </row>
    <row r="150" spans="23:26" ht="15.75" thickBot="1" x14ac:dyDescent="0.3">
      <c r="W150">
        <v>148</v>
      </c>
      <c r="X150" s="7">
        <v>5</v>
      </c>
      <c r="Y150" s="8">
        <v>0.55208333333333337</v>
      </c>
      <c r="Z150" s="8">
        <v>0.65277777777777779</v>
      </c>
    </row>
    <row r="151" spans="23:26" ht="15.75" thickBot="1" x14ac:dyDescent="0.3">
      <c r="W151">
        <v>149</v>
      </c>
      <c r="X151" s="7">
        <v>5</v>
      </c>
      <c r="Y151" s="8">
        <v>0.58333333333333337</v>
      </c>
      <c r="Z151" s="8">
        <v>0.66666666666666663</v>
      </c>
    </row>
    <row r="152" spans="23:26" ht="15.75" thickBot="1" x14ac:dyDescent="0.3">
      <c r="W152">
        <v>150</v>
      </c>
      <c r="X152" s="7">
        <v>5</v>
      </c>
      <c r="Y152" s="8">
        <v>0.58333333333333337</v>
      </c>
      <c r="Z152" s="8">
        <v>0.68402777777777779</v>
      </c>
    </row>
    <row r="153" spans="23:26" ht="15.75" thickBot="1" x14ac:dyDescent="0.3">
      <c r="W153">
        <v>151</v>
      </c>
      <c r="X153" s="7">
        <v>5</v>
      </c>
      <c r="Y153" s="8">
        <v>0.62152777777777779</v>
      </c>
      <c r="Z153" s="8">
        <v>0.68402777777777779</v>
      </c>
    </row>
    <row r="154" spans="23:26" ht="15.75" thickBot="1" x14ac:dyDescent="0.3">
      <c r="W154">
        <v>152</v>
      </c>
      <c r="X154" s="7">
        <v>5</v>
      </c>
      <c r="Y154" s="8">
        <v>0.62152777777777779</v>
      </c>
      <c r="Z154" s="8">
        <v>0.75347222222222221</v>
      </c>
    </row>
    <row r="155" spans="23:26" ht="15.75" thickBot="1" x14ac:dyDescent="0.3">
      <c r="W155">
        <v>153</v>
      </c>
      <c r="X155" s="7">
        <v>5</v>
      </c>
      <c r="Y155" s="8">
        <v>0.65277777777777779</v>
      </c>
      <c r="Z155" s="8">
        <v>0.75347222222222221</v>
      </c>
    </row>
    <row r="156" spans="23:26" ht="15.75" thickBot="1" x14ac:dyDescent="0.3">
      <c r="W156">
        <v>154</v>
      </c>
      <c r="X156" s="7">
        <v>5</v>
      </c>
      <c r="Y156" s="8">
        <v>0.66666666666666663</v>
      </c>
      <c r="Z156" s="8">
        <v>0.75</v>
      </c>
    </row>
    <row r="157" spans="23:26" ht="15.75" thickBot="1" x14ac:dyDescent="0.3">
      <c r="W157">
        <v>155</v>
      </c>
      <c r="X157" s="7">
        <v>5</v>
      </c>
      <c r="Y157" s="8">
        <v>0.69097222222222221</v>
      </c>
      <c r="Z157" s="8">
        <v>0.75347222222222221</v>
      </c>
    </row>
    <row r="158" spans="23:26" ht="15.75" thickBot="1" x14ac:dyDescent="0.3">
      <c r="W158">
        <v>156</v>
      </c>
      <c r="X158" s="7">
        <v>5</v>
      </c>
      <c r="Y158" s="8">
        <v>0.72222222222222221</v>
      </c>
      <c r="Z158" s="8">
        <v>0.82291666666666663</v>
      </c>
    </row>
    <row r="159" spans="23:26" ht="15.75" thickBot="1" x14ac:dyDescent="0.3">
      <c r="W159">
        <v>157</v>
      </c>
      <c r="X159" s="7">
        <v>5</v>
      </c>
      <c r="Y159" s="8">
        <v>0.72222222222222221</v>
      </c>
      <c r="Z159" s="8">
        <v>0.79166666666666663</v>
      </c>
    </row>
    <row r="160" spans="23:26" ht="15.75" thickBot="1" x14ac:dyDescent="0.3">
      <c r="W160">
        <v>158</v>
      </c>
      <c r="X160" s="7">
        <v>5</v>
      </c>
      <c r="Y160" s="8">
        <v>0.76041666666666663</v>
      </c>
      <c r="Z160" s="8">
        <v>0.86111111111111116</v>
      </c>
    </row>
    <row r="161" spans="23:26" ht="15.75" thickBot="1" x14ac:dyDescent="0.3">
      <c r="W161">
        <v>159</v>
      </c>
      <c r="X161" s="7">
        <v>5</v>
      </c>
      <c r="Y161" s="8">
        <v>0.76041666666666663</v>
      </c>
      <c r="Z161" s="8">
        <v>0.89236111111111116</v>
      </c>
    </row>
    <row r="162" spans="23:26" ht="15.75" thickBot="1" x14ac:dyDescent="0.3">
      <c r="W162">
        <v>160</v>
      </c>
      <c r="X162" s="7">
        <v>5</v>
      </c>
      <c r="Y162" s="8">
        <v>0.79166666666666663</v>
      </c>
      <c r="Z162" s="8">
        <v>0.86111111111111116</v>
      </c>
    </row>
    <row r="163" spans="23:26" ht="15.75" thickBot="1" x14ac:dyDescent="0.3">
      <c r="W163">
        <v>161</v>
      </c>
      <c r="X163" s="7">
        <v>5</v>
      </c>
      <c r="Y163" s="8">
        <v>0.79166666666666663</v>
      </c>
      <c r="Z163" s="8">
        <v>0.89236111111111116</v>
      </c>
    </row>
    <row r="164" spans="23:26" ht="15.75" thickBot="1" x14ac:dyDescent="0.3">
      <c r="W164">
        <v>162</v>
      </c>
      <c r="X164" s="7">
        <v>5</v>
      </c>
      <c r="Y164" s="8">
        <v>0.82986111111111116</v>
      </c>
      <c r="Z164" s="8">
        <v>0.96180555555555558</v>
      </c>
    </row>
    <row r="165" spans="23:26" ht="15.75" thickBot="1" x14ac:dyDescent="0.3">
      <c r="W165">
        <v>163</v>
      </c>
      <c r="X165" s="7">
        <v>5</v>
      </c>
      <c r="Y165" s="8">
        <v>0.82986111111111116</v>
      </c>
      <c r="Z165" s="8">
        <v>0.93055555555555558</v>
      </c>
    </row>
    <row r="166" spans="23:26" ht="15.75" thickBot="1" x14ac:dyDescent="0.3">
      <c r="W166">
        <v>164</v>
      </c>
      <c r="X166" s="7">
        <v>5</v>
      </c>
      <c r="Y166" s="8">
        <v>0.86111111111111116</v>
      </c>
      <c r="Z166" s="8">
        <v>0.96180555555555558</v>
      </c>
    </row>
    <row r="167" spans="23:26" ht="15.75" thickBot="1" x14ac:dyDescent="0.3">
      <c r="W167">
        <v>165</v>
      </c>
      <c r="X167" s="7">
        <v>5</v>
      </c>
      <c r="Y167" s="8">
        <v>0.89930555555555558</v>
      </c>
      <c r="Z167" s="8">
        <v>0.96180555555555558</v>
      </c>
    </row>
    <row r="168" spans="23:26" ht="15.75" thickBot="1" x14ac:dyDescent="0.3">
      <c r="W168">
        <v>166</v>
      </c>
      <c r="X168" s="7">
        <v>6</v>
      </c>
      <c r="Y168" s="8">
        <v>0.33333333333333331</v>
      </c>
      <c r="Z168" s="8">
        <v>0.53472222222222221</v>
      </c>
    </row>
    <row r="169" spans="23:26" ht="15.75" thickBot="1" x14ac:dyDescent="0.3">
      <c r="W169">
        <v>167</v>
      </c>
      <c r="X169" s="7">
        <v>6</v>
      </c>
      <c r="Y169" s="8">
        <v>0.33333333333333331</v>
      </c>
      <c r="Z169" s="8">
        <v>0.43402777777777779</v>
      </c>
    </row>
    <row r="170" spans="23:26" ht="15.75" thickBot="1" x14ac:dyDescent="0.3">
      <c r="W170">
        <v>168</v>
      </c>
      <c r="X170" s="7">
        <v>6</v>
      </c>
      <c r="Y170" s="8">
        <v>0.36458333333333331</v>
      </c>
      <c r="Z170" s="8">
        <v>0.53472222222222221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3K1</vt:lpstr>
      <vt:lpstr>3K2</vt:lpstr>
      <vt:lpstr>3K3</vt:lpstr>
      <vt:lpstr>3K4</vt:lpstr>
      <vt:lpstr>3K5</vt:lpstr>
      <vt:lpstr>3K6</vt:lpstr>
      <vt:lpstr>3K7</vt:lpstr>
      <vt:lpstr>3K8</vt:lpstr>
      <vt:lpstr>Unificado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Lopez Mora</dc:creator>
  <cp:lastModifiedBy>Francisco Lopez Mora</cp:lastModifiedBy>
  <dcterms:created xsi:type="dcterms:W3CDTF">2025-07-09T04:27:29Z</dcterms:created>
  <dcterms:modified xsi:type="dcterms:W3CDTF">2025-07-17T04:44:49Z</dcterms:modified>
</cp:coreProperties>
</file>