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H11" i="1"/>
  <c r="H12"/>
  <c r="H13"/>
  <c r="H14"/>
  <c r="H15"/>
  <c r="H10"/>
  <c r="F10"/>
  <c r="C10"/>
  <c r="B10"/>
  <c r="F11"/>
  <c r="F12"/>
  <c r="F13"/>
  <c r="F14"/>
  <c r="F15"/>
  <c r="E10"/>
  <c r="E11"/>
  <c r="E12"/>
  <c r="E13"/>
  <c r="E14"/>
  <c r="E15"/>
  <c r="D10"/>
  <c r="D11"/>
  <c r="D12"/>
  <c r="D13"/>
  <c r="D14"/>
  <c r="D15"/>
  <c r="C11"/>
  <c r="C12"/>
  <c r="C13"/>
  <c r="C14"/>
  <c r="C15"/>
  <c r="B11"/>
  <c r="B12"/>
  <c r="B13"/>
  <c r="B14"/>
  <c r="B15"/>
  <c r="A11"/>
  <c r="A10"/>
  <c r="I2"/>
  <c r="O6"/>
  <c r="O5"/>
  <c r="O4"/>
  <c r="O3"/>
  <c r="O7"/>
  <c r="A12"/>
  <c r="A13"/>
  <c r="A14"/>
  <c r="A15"/>
  <c r="J16"/>
  <c r="J15"/>
  <c r="J14"/>
  <c r="J13"/>
  <c r="J12"/>
  <c r="J11"/>
  <c r="I3"/>
  <c r="I4"/>
  <c r="I5"/>
  <c r="I6"/>
  <c r="I7"/>
</calcChain>
</file>

<file path=xl/sharedStrings.xml><?xml version="1.0" encoding="utf-8"?>
<sst xmlns="http://schemas.openxmlformats.org/spreadsheetml/2006/main" count="31" uniqueCount="26">
  <si>
    <t>β</t>
  </si>
  <si>
    <t>Eп, В</t>
  </si>
  <si>
    <t>Rн, Ом</t>
  </si>
  <si>
    <t>Iб, мА</t>
  </si>
  <si>
    <t>Т, К</t>
  </si>
  <si>
    <t>Iкдоп, мА</t>
  </si>
  <si>
    <t>Pдоп , мВт</t>
  </si>
  <si>
    <t>Uкэ, В</t>
  </si>
  <si>
    <t>Iko, мА</t>
  </si>
  <si>
    <t>Iбмакс, мА</t>
  </si>
  <si>
    <t>UКЭмах, В</t>
  </si>
  <si>
    <t>UКЭнас, В</t>
  </si>
  <si>
    <t>Iб=-Ik, мА</t>
  </si>
  <si>
    <t>Iб0, мА</t>
  </si>
  <si>
    <t>Iб1, мА</t>
  </si>
  <si>
    <t>Iб2, мА</t>
  </si>
  <si>
    <t>Iб3, мА</t>
  </si>
  <si>
    <t>Iб4, мА</t>
  </si>
  <si>
    <t>Н.прямая</t>
  </si>
  <si>
    <t>Ik</t>
  </si>
  <si>
    <t>1)</t>
  </si>
  <si>
    <t>2)</t>
  </si>
  <si>
    <t>3)</t>
  </si>
  <si>
    <t>4)</t>
  </si>
  <si>
    <t>5)</t>
  </si>
  <si>
    <t>6)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</si>
</sst>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2" borderId="2" xfId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center"/>
    </xf>
  </cellXfs>
  <cellStyles count="2">
    <cellStyle name="40% - Акцент1" xfId="1" builtinId="31"/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Вольт-амперная</a:t>
            </a:r>
            <a:r>
              <a:rPr lang="ru-RU" baseline="0"/>
              <a:t> характеристика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30574094175473404"/>
          <c:y val="5.6603773584905662E-2"/>
        </c:manualLayout>
      </c:layout>
    </c:title>
    <c:plotArea>
      <c:layout>
        <c:manualLayout>
          <c:layoutTarget val="inner"/>
          <c:xMode val="edge"/>
          <c:yMode val="edge"/>
          <c:x val="0.16418882141577318"/>
          <c:y val="0.20988744847911248"/>
          <c:w val="0.57869487409121978"/>
          <c:h val="0.61612299987218311"/>
        </c:manualLayout>
      </c:layout>
      <c:lineChart>
        <c:grouping val="standard"/>
        <c:ser>
          <c:idx val="0"/>
          <c:order val="0"/>
          <c:tx>
            <c:strRef>
              <c:f>Лист1!$A$9</c:f>
              <c:strCache>
                <c:ptCount val="1"/>
                <c:pt idx="0">
                  <c:v>Iб=-Ik, мА</c:v>
                </c:pt>
              </c:strCache>
            </c:strRef>
          </c:tx>
          <c:cat>
            <c:numRef>
              <c:f>Лист1!$O$2:$O$7</c:f>
              <c:numCache>
                <c:formatCode>General</c:formatCode>
                <c:ptCount val="6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</c:numCache>
            </c:numRef>
          </c:cat>
          <c:val>
            <c:numRef>
              <c:f>Лист1!$A$10:$A$15</c:f>
              <c:numCache>
                <c:formatCode>General</c:formatCode>
                <c:ptCount val="6"/>
                <c:pt idx="0">
                  <c:v>1.0000000000000009E-3</c:v>
                </c:pt>
                <c:pt idx="1">
                  <c:v>1.0000000000000009E-3</c:v>
                </c:pt>
                <c:pt idx="2">
                  <c:v>1.0000000000000009E-3</c:v>
                </c:pt>
                <c:pt idx="3">
                  <c:v>1.0000000000000009E-3</c:v>
                </c:pt>
                <c:pt idx="4">
                  <c:v>1.0000000000000009E-3</c:v>
                </c:pt>
                <c:pt idx="5">
                  <c:v>1.0000000000000009E-3</c:v>
                </c:pt>
              </c:numCache>
            </c:numRef>
          </c:val>
        </c:ser>
        <c:ser>
          <c:idx val="1"/>
          <c:order val="1"/>
          <c:tx>
            <c:strRef>
              <c:f>Лист1!$B$9</c:f>
              <c:strCache>
                <c:ptCount val="1"/>
                <c:pt idx="0">
                  <c:v>Iб0, мА</c:v>
                </c:pt>
              </c:strCache>
            </c:strRef>
          </c:tx>
          <c:cat>
            <c:numRef>
              <c:f>Лист1!$O$2:$O$7</c:f>
              <c:numCache>
                <c:formatCode>General</c:formatCode>
                <c:ptCount val="6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</c:numCache>
            </c:numRef>
          </c:cat>
          <c:val>
            <c:numRef>
              <c:f>Лист1!$B$10:$B$15</c:f>
              <c:numCache>
                <c:formatCode>General</c:formatCode>
                <c:ptCount val="6"/>
                <c:pt idx="0">
                  <c:v>4.1000000000000002E-2</c:v>
                </c:pt>
                <c:pt idx="1">
                  <c:v>4.1000000000000002E-2</c:v>
                </c:pt>
                <c:pt idx="2">
                  <c:v>4.1000000000000002E-2</c:v>
                </c:pt>
                <c:pt idx="3">
                  <c:v>4.1000000000000002E-2</c:v>
                </c:pt>
                <c:pt idx="4">
                  <c:v>4.1000000000000002E-2</c:v>
                </c:pt>
                <c:pt idx="5">
                  <c:v>4.1000000000000002E-2</c:v>
                </c:pt>
              </c:numCache>
            </c:numRef>
          </c:val>
        </c:ser>
        <c:ser>
          <c:idx val="2"/>
          <c:order val="2"/>
          <c:tx>
            <c:strRef>
              <c:f>Лист1!$C$9</c:f>
              <c:strCache>
                <c:ptCount val="1"/>
                <c:pt idx="0">
                  <c:v>Iб1, мА</c:v>
                </c:pt>
              </c:strCache>
            </c:strRef>
          </c:tx>
          <c:cat>
            <c:numRef>
              <c:f>Лист1!$O$2:$O$7</c:f>
              <c:numCache>
                <c:formatCode>General</c:formatCode>
                <c:ptCount val="6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</c:numCache>
            </c:numRef>
          </c:cat>
          <c:val>
            <c:numRef>
              <c:f>Лист1!$C$10:$C$15</c:f>
              <c:numCache>
                <c:formatCode>General</c:formatCode>
                <c:ptCount val="6"/>
                <c:pt idx="0">
                  <c:v>10.041</c:v>
                </c:pt>
                <c:pt idx="1">
                  <c:v>10.041</c:v>
                </c:pt>
                <c:pt idx="2">
                  <c:v>10.041</c:v>
                </c:pt>
                <c:pt idx="3">
                  <c:v>10.041</c:v>
                </c:pt>
                <c:pt idx="4">
                  <c:v>10.041</c:v>
                </c:pt>
                <c:pt idx="5">
                  <c:v>10.041</c:v>
                </c:pt>
              </c:numCache>
            </c:numRef>
          </c:val>
        </c:ser>
        <c:ser>
          <c:idx val="3"/>
          <c:order val="3"/>
          <c:tx>
            <c:strRef>
              <c:f>Лист1!$D$9</c:f>
              <c:strCache>
                <c:ptCount val="1"/>
                <c:pt idx="0">
                  <c:v>Iб2, мА</c:v>
                </c:pt>
              </c:strCache>
            </c:strRef>
          </c:tx>
          <c:cat>
            <c:numRef>
              <c:f>Лист1!$O$2:$O$7</c:f>
              <c:numCache>
                <c:formatCode>General</c:formatCode>
                <c:ptCount val="6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</c:numCache>
            </c:numRef>
          </c:cat>
          <c:val>
            <c:numRef>
              <c:f>Лист1!$D$10:$D$15</c:f>
              <c:numCache>
                <c:formatCode>General</c:formatCode>
                <c:ptCount val="6"/>
                <c:pt idx="0">
                  <c:v>20.041</c:v>
                </c:pt>
                <c:pt idx="1">
                  <c:v>20.041</c:v>
                </c:pt>
                <c:pt idx="2">
                  <c:v>20.041</c:v>
                </c:pt>
                <c:pt idx="3">
                  <c:v>20.041</c:v>
                </c:pt>
                <c:pt idx="4">
                  <c:v>20.041</c:v>
                </c:pt>
                <c:pt idx="5">
                  <c:v>20.041</c:v>
                </c:pt>
              </c:numCache>
            </c:numRef>
          </c:val>
        </c:ser>
        <c:ser>
          <c:idx val="4"/>
          <c:order val="4"/>
          <c:tx>
            <c:strRef>
              <c:f>Лист1!$E$9</c:f>
              <c:strCache>
                <c:ptCount val="1"/>
                <c:pt idx="0">
                  <c:v>Iб3, мА</c:v>
                </c:pt>
              </c:strCache>
            </c:strRef>
          </c:tx>
          <c:cat>
            <c:numRef>
              <c:f>Лист1!$O$2:$O$7</c:f>
              <c:numCache>
                <c:formatCode>General</c:formatCode>
                <c:ptCount val="6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</c:numCache>
            </c:numRef>
          </c:cat>
          <c:val>
            <c:numRef>
              <c:f>Лист1!$E$10:$E$15</c:f>
              <c:numCache>
                <c:formatCode>General</c:formatCode>
                <c:ptCount val="6"/>
                <c:pt idx="0">
                  <c:v>30.041</c:v>
                </c:pt>
                <c:pt idx="1">
                  <c:v>30.041</c:v>
                </c:pt>
                <c:pt idx="2">
                  <c:v>30.041</c:v>
                </c:pt>
                <c:pt idx="3">
                  <c:v>30.041</c:v>
                </c:pt>
                <c:pt idx="4">
                  <c:v>30.041</c:v>
                </c:pt>
                <c:pt idx="5">
                  <c:v>30.041</c:v>
                </c:pt>
              </c:numCache>
            </c:numRef>
          </c:val>
        </c:ser>
        <c:ser>
          <c:idx val="5"/>
          <c:order val="5"/>
          <c:tx>
            <c:strRef>
              <c:f>Лист1!$F$9</c:f>
              <c:strCache>
                <c:ptCount val="1"/>
                <c:pt idx="0">
                  <c:v>Iб4, мА</c:v>
                </c:pt>
              </c:strCache>
            </c:strRef>
          </c:tx>
          <c:cat>
            <c:numRef>
              <c:f>Лист1!$O$2:$O$7</c:f>
              <c:numCache>
                <c:formatCode>General</c:formatCode>
                <c:ptCount val="6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</c:numCache>
            </c:numRef>
          </c:cat>
          <c:val>
            <c:numRef>
              <c:f>Лист1!$F$10:$F$15</c:f>
              <c:numCache>
                <c:formatCode>General</c:formatCode>
                <c:ptCount val="6"/>
                <c:pt idx="0">
                  <c:v>40.040999999999997</c:v>
                </c:pt>
                <c:pt idx="1">
                  <c:v>40.040999999999997</c:v>
                </c:pt>
                <c:pt idx="2">
                  <c:v>40.040999999999997</c:v>
                </c:pt>
                <c:pt idx="3">
                  <c:v>40.040999999999997</c:v>
                </c:pt>
                <c:pt idx="4">
                  <c:v>40.040999999999997</c:v>
                </c:pt>
                <c:pt idx="5">
                  <c:v>40.040999999999997</c:v>
                </c:pt>
              </c:numCache>
            </c:numRef>
          </c:val>
        </c:ser>
        <c:ser>
          <c:idx val="6"/>
          <c:order val="6"/>
          <c:tx>
            <c:strRef>
              <c:f>Лист1!$L$9</c:f>
              <c:strCache>
                <c:ptCount val="1"/>
              </c:strCache>
            </c:strRef>
          </c:tx>
          <c:cat>
            <c:numRef>
              <c:f>Лист1!$O$2:$O$7</c:f>
              <c:numCache>
                <c:formatCode>General</c:formatCode>
                <c:ptCount val="6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</c:numCache>
            </c:numRef>
          </c:cat>
          <c:val>
            <c:numRef>
              <c:f>Лист1!$L$10:$L$16</c:f>
              <c:numCache>
                <c:formatCode>General</c:formatCode>
                <c:ptCount val="7"/>
              </c:numCache>
            </c:numRef>
          </c:val>
        </c:ser>
        <c:marker val="1"/>
        <c:axId val="222780032"/>
        <c:axId val="222790784"/>
      </c:lineChart>
      <c:lineChart>
        <c:grouping val="standard"/>
        <c:ser>
          <c:idx val="7"/>
          <c:order val="7"/>
          <c:tx>
            <c:v>Нагрузочная прямая</c:v>
          </c:tx>
          <c:cat>
            <c:numRef>
              <c:f>Лист1!$M$10</c:f>
              <c:numCache>
                <c:formatCode>General</c:formatCode>
                <c:ptCount val="1"/>
              </c:numCache>
            </c:numRef>
          </c:cat>
          <c:val>
            <c:numRef>
              <c:f>Лист1!$J$11:$J$15</c:f>
              <c:numCache>
                <c:formatCode>General</c:formatCode>
                <c:ptCount val="5"/>
                <c:pt idx="0">
                  <c:v>0.03</c:v>
                </c:pt>
                <c:pt idx="1">
                  <c:v>2.2499999999999999E-2</c:v>
                </c:pt>
                <c:pt idx="2">
                  <c:v>1.4999999999999999E-2</c:v>
                </c:pt>
                <c:pt idx="3">
                  <c:v>7.4999999999999997E-3</c:v>
                </c:pt>
                <c:pt idx="4">
                  <c:v>0</c:v>
                </c:pt>
              </c:numCache>
            </c:numRef>
          </c:val>
        </c:ser>
        <c:marker val="1"/>
        <c:axId val="78392704"/>
        <c:axId val="78390400"/>
      </c:lineChart>
      <c:catAx>
        <c:axId val="22278003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U</a:t>
                </a:r>
                <a:r>
                  <a:rPr lang="ru-RU" sz="1400"/>
                  <a:t>кэ,</a:t>
                </a:r>
                <a:r>
                  <a:rPr lang="ru-RU" sz="1400" baseline="0"/>
                  <a:t> В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0.78632298283206037"/>
              <c:y val="0.80890721207018934"/>
            </c:manualLayout>
          </c:layout>
        </c:title>
        <c:numFmt formatCode="General" sourceLinked="1"/>
        <c:tickLblPos val="nextTo"/>
        <c:crossAx val="222790784"/>
        <c:crossesAt val="0"/>
        <c:auto val="1"/>
        <c:lblAlgn val="ctr"/>
        <c:lblOffset val="100"/>
        <c:tickLblSkip val="1"/>
      </c:catAx>
      <c:valAx>
        <c:axId val="222790784"/>
        <c:scaling>
          <c:orientation val="minMax"/>
        </c:scaling>
        <c:axPos val="l"/>
        <c:majorGridlines/>
        <c:min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400"/>
                  <a:t>Ik</a:t>
                </a:r>
                <a:r>
                  <a:rPr lang="ru-RU" sz="1400"/>
                  <a:t>,</a:t>
                </a:r>
                <a:r>
                  <a:rPr lang="ru-RU" sz="1400" baseline="0"/>
                  <a:t> мА</a:t>
                </a:r>
                <a:endParaRPr lang="ru-RU" sz="1400"/>
              </a:p>
            </c:rich>
          </c:tx>
          <c:layout>
            <c:manualLayout>
              <c:xMode val="edge"/>
              <c:yMode val="edge"/>
              <c:x val="6.560483128162399E-2"/>
              <c:y val="0.17222106670628434"/>
            </c:manualLayout>
          </c:layout>
        </c:title>
        <c:numFmt formatCode="General" sourceLinked="1"/>
        <c:minorTickMark val="out"/>
        <c:tickLblPos val="nextTo"/>
        <c:crossAx val="222780032"/>
        <c:crosses val="autoZero"/>
        <c:crossBetween val="between"/>
        <c:majorUnit val="5"/>
        <c:minorUnit val="1"/>
      </c:valAx>
      <c:valAx>
        <c:axId val="78390400"/>
        <c:scaling>
          <c:orientation val="minMax"/>
        </c:scaling>
        <c:axPos val="r"/>
        <c:numFmt formatCode="General" sourceLinked="0"/>
        <c:minorTickMark val="out"/>
        <c:tickLblPos val="nextTo"/>
        <c:crossAx val="78392704"/>
        <c:crosses val="max"/>
        <c:crossBetween val="between"/>
      </c:valAx>
      <c:catAx>
        <c:axId val="78392704"/>
        <c:scaling>
          <c:orientation val="minMax"/>
        </c:scaling>
        <c:delete val="1"/>
        <c:axPos val="b"/>
        <c:numFmt formatCode="General" sourceLinked="1"/>
        <c:tickLblPos val="none"/>
        <c:crossAx val="78390400"/>
        <c:crossesAt val="0"/>
        <c:auto val="1"/>
        <c:lblAlgn val="ctr"/>
        <c:lblOffset val="100"/>
      </c:catAx>
    </c:plotArea>
    <c:legend>
      <c:legendPos val="r"/>
      <c:layout>
        <c:manualLayout>
          <c:xMode val="edge"/>
          <c:yMode val="edge"/>
          <c:x val="0.83106272985150598"/>
          <c:y val="0.19700886998082065"/>
          <c:w val="0.14680019350835255"/>
          <c:h val="0.42376451692147732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16</xdr:row>
      <xdr:rowOff>152400</xdr:rowOff>
    </xdr:from>
    <xdr:to>
      <xdr:col>9</xdr:col>
      <xdr:colOff>438150</xdr:colOff>
      <xdr:row>48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4"/>
  <sheetViews>
    <sheetView tabSelected="1" zoomScaleNormal="100" workbookViewId="0">
      <selection activeCell="N16" sqref="N16"/>
    </sheetView>
  </sheetViews>
  <sheetFormatPr defaultRowHeight="15"/>
  <cols>
    <col min="1" max="1" width="15.85546875" customWidth="1"/>
    <col min="2" max="2" width="15.7109375" customWidth="1"/>
    <col min="3" max="3" width="15" customWidth="1"/>
    <col min="4" max="4" width="14.140625" customWidth="1"/>
    <col min="5" max="5" width="14" customWidth="1"/>
    <col min="6" max="6" width="12.85546875" customWidth="1"/>
    <col min="7" max="7" width="11.7109375" customWidth="1"/>
    <col min="8" max="8" width="16" customWidth="1"/>
    <col min="9" max="9" width="10.140625" customWidth="1"/>
    <col min="10" max="10" width="9.85546875" customWidth="1"/>
    <col min="12" max="12" width="10.7109375" customWidth="1"/>
    <col min="13" max="13" width="11" customWidth="1"/>
  </cols>
  <sheetData>
    <row r="1" spans="1:16">
      <c r="A1" s="4" t="s">
        <v>10</v>
      </c>
      <c r="B1" s="4" t="s">
        <v>5</v>
      </c>
      <c r="C1" s="4" t="s">
        <v>6</v>
      </c>
      <c r="D1" s="4" t="s">
        <v>4</v>
      </c>
      <c r="E1" s="5" t="s">
        <v>11</v>
      </c>
      <c r="F1" s="4" t="s">
        <v>0</v>
      </c>
      <c r="G1" s="4" t="s">
        <v>1</v>
      </c>
      <c r="H1" s="4" t="s">
        <v>2</v>
      </c>
      <c r="I1" s="5" t="s">
        <v>3</v>
      </c>
      <c r="J1" s="4" t="s">
        <v>3</v>
      </c>
      <c r="K1" s="4" t="s">
        <v>3</v>
      </c>
      <c r="L1" s="4" t="s">
        <v>3</v>
      </c>
      <c r="M1" s="4" t="s">
        <v>3</v>
      </c>
      <c r="N1" s="4" t="s">
        <v>3</v>
      </c>
      <c r="O1" s="5" t="s">
        <v>7</v>
      </c>
      <c r="P1" s="6" t="s">
        <v>8</v>
      </c>
    </row>
    <row r="2" spans="1:16">
      <c r="A2" s="1">
        <v>15</v>
      </c>
      <c r="B2" s="1">
        <v>50</v>
      </c>
      <c r="C2" s="1">
        <v>500</v>
      </c>
      <c r="D2" s="1">
        <v>293</v>
      </c>
      <c r="E2" s="1">
        <v>0.5</v>
      </c>
      <c r="F2" s="1">
        <v>40</v>
      </c>
      <c r="G2" s="1">
        <v>12</v>
      </c>
      <c r="H2" s="1">
        <v>400</v>
      </c>
      <c r="I2" s="1">
        <f>-0.001</f>
        <v>-1E-3</v>
      </c>
      <c r="J2" s="1">
        <v>0</v>
      </c>
      <c r="K2" s="1">
        <v>0.25</v>
      </c>
      <c r="L2" s="1">
        <v>0.5</v>
      </c>
      <c r="M2" s="1">
        <v>0.75</v>
      </c>
      <c r="N2" s="1">
        <v>1</v>
      </c>
      <c r="O2" s="1">
        <v>0</v>
      </c>
      <c r="P2" s="1">
        <v>1E-3</v>
      </c>
    </row>
    <row r="3" spans="1:16">
      <c r="A3" s="1">
        <v>15</v>
      </c>
      <c r="B3" s="1">
        <v>50</v>
      </c>
      <c r="C3" s="1">
        <v>500</v>
      </c>
      <c r="D3" s="1">
        <v>293</v>
      </c>
      <c r="E3" s="1">
        <v>0.5</v>
      </c>
      <c r="F3" s="1">
        <v>40</v>
      </c>
      <c r="G3" s="1">
        <v>12</v>
      </c>
      <c r="H3" s="1">
        <v>400</v>
      </c>
      <c r="I3" s="1">
        <f t="shared" ref="I3:I7" si="0">-0.001</f>
        <v>-1E-3</v>
      </c>
      <c r="J3" s="1">
        <v>0</v>
      </c>
      <c r="K3" s="1">
        <v>0.25</v>
      </c>
      <c r="L3" s="1">
        <v>0.5</v>
      </c>
      <c r="M3" s="1">
        <v>0.75</v>
      </c>
      <c r="N3" s="1">
        <v>1</v>
      </c>
      <c r="O3" s="1">
        <f>-3</f>
        <v>-3</v>
      </c>
      <c r="P3" s="1">
        <v>1E-3</v>
      </c>
    </row>
    <row r="4" spans="1:16">
      <c r="A4" s="1">
        <v>15</v>
      </c>
      <c r="B4" s="1">
        <v>50</v>
      </c>
      <c r="C4" s="1">
        <v>500</v>
      </c>
      <c r="D4" s="1">
        <v>293</v>
      </c>
      <c r="E4" s="1">
        <v>0.5</v>
      </c>
      <c r="F4" s="1">
        <v>40</v>
      </c>
      <c r="G4" s="1">
        <v>12</v>
      </c>
      <c r="H4" s="1">
        <v>400</v>
      </c>
      <c r="I4" s="1">
        <f t="shared" si="0"/>
        <v>-1E-3</v>
      </c>
      <c r="J4" s="1">
        <v>0</v>
      </c>
      <c r="K4" s="1">
        <v>0.25</v>
      </c>
      <c r="L4" s="1">
        <v>0.5</v>
      </c>
      <c r="M4" s="1">
        <v>0.75</v>
      </c>
      <c r="N4" s="1">
        <v>1</v>
      </c>
      <c r="O4" s="1">
        <f>-6</f>
        <v>-6</v>
      </c>
      <c r="P4" s="1">
        <v>1E-3</v>
      </c>
    </row>
    <row r="5" spans="1:16">
      <c r="A5" s="1">
        <v>15</v>
      </c>
      <c r="B5" s="1">
        <v>50</v>
      </c>
      <c r="C5" s="1">
        <v>500</v>
      </c>
      <c r="D5" s="1">
        <v>293</v>
      </c>
      <c r="E5" s="1">
        <v>0.5</v>
      </c>
      <c r="F5" s="1">
        <v>40</v>
      </c>
      <c r="G5" s="1">
        <v>12</v>
      </c>
      <c r="H5" s="1">
        <v>400</v>
      </c>
      <c r="I5" s="1">
        <f t="shared" si="0"/>
        <v>-1E-3</v>
      </c>
      <c r="J5" s="1">
        <v>0</v>
      </c>
      <c r="K5" s="1">
        <v>0.25</v>
      </c>
      <c r="L5" s="1">
        <v>0.5</v>
      </c>
      <c r="M5" s="1">
        <v>0.75</v>
      </c>
      <c r="N5" s="1">
        <v>1</v>
      </c>
      <c r="O5" s="1">
        <f>-9</f>
        <v>-9</v>
      </c>
      <c r="P5" s="1">
        <v>1E-3</v>
      </c>
    </row>
    <row r="6" spans="1:16">
      <c r="A6" s="1">
        <v>15</v>
      </c>
      <c r="B6" s="1">
        <v>50</v>
      </c>
      <c r="C6" s="1">
        <v>500</v>
      </c>
      <c r="D6" s="1">
        <v>293</v>
      </c>
      <c r="E6" s="1">
        <v>0.5</v>
      </c>
      <c r="F6" s="1">
        <v>40</v>
      </c>
      <c r="G6" s="1">
        <v>12</v>
      </c>
      <c r="H6" s="1">
        <v>400</v>
      </c>
      <c r="I6" s="1">
        <f t="shared" si="0"/>
        <v>-1E-3</v>
      </c>
      <c r="J6" s="1">
        <v>0</v>
      </c>
      <c r="K6" s="1">
        <v>0.25</v>
      </c>
      <c r="L6" s="1">
        <v>0.5</v>
      </c>
      <c r="M6" s="1">
        <v>0.75</v>
      </c>
      <c r="N6" s="1">
        <v>1</v>
      </c>
      <c r="O6" s="1">
        <f>-12</f>
        <v>-12</v>
      </c>
      <c r="P6" s="1">
        <v>1E-3</v>
      </c>
    </row>
    <row r="7" spans="1:16">
      <c r="A7" s="1">
        <v>15</v>
      </c>
      <c r="B7" s="1">
        <v>50</v>
      </c>
      <c r="C7" s="1">
        <v>500</v>
      </c>
      <c r="D7" s="1">
        <v>293</v>
      </c>
      <c r="E7" s="1">
        <v>0.5</v>
      </c>
      <c r="F7" s="1">
        <v>40</v>
      </c>
      <c r="G7" s="1">
        <v>12</v>
      </c>
      <c r="H7" s="1">
        <v>400</v>
      </c>
      <c r="I7" s="1">
        <f t="shared" si="0"/>
        <v>-1E-3</v>
      </c>
      <c r="J7" s="1">
        <v>0</v>
      </c>
      <c r="K7" s="1">
        <v>0.25</v>
      </c>
      <c r="L7" s="1">
        <v>0.5</v>
      </c>
      <c r="M7" s="1">
        <v>0.75</v>
      </c>
      <c r="N7" s="1">
        <v>1</v>
      </c>
      <c r="O7" s="1">
        <f>-15</f>
        <v>-15</v>
      </c>
      <c r="P7" s="1">
        <v>1E-3</v>
      </c>
    </row>
    <row r="8" spans="1:16">
      <c r="A8" s="3"/>
      <c r="B8" s="3"/>
      <c r="C8" s="3"/>
      <c r="D8" s="3"/>
      <c r="E8" s="3"/>
      <c r="F8" s="3"/>
      <c r="G8" s="3"/>
      <c r="H8" s="2"/>
      <c r="I8" s="3"/>
      <c r="J8" s="3"/>
      <c r="K8" s="3"/>
      <c r="L8" s="3"/>
      <c r="M8" s="3"/>
      <c r="N8" s="3"/>
    </row>
    <row r="9" spans="1:16">
      <c r="A9" s="5" t="s">
        <v>12</v>
      </c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2"/>
      <c r="H9" s="4" t="s">
        <v>9</v>
      </c>
      <c r="J9" s="4" t="s">
        <v>18</v>
      </c>
    </row>
    <row r="10" spans="1:16">
      <c r="A10" s="1">
        <f>40*(-0.001)+(40+1)*0.001</f>
        <v>1.0000000000000009E-3</v>
      </c>
      <c r="B10" s="1">
        <f>F2*J2+(F2+1)*P2</f>
        <v>4.1000000000000002E-2</v>
      </c>
      <c r="C10" s="1">
        <f>F2*K2+(F2+1)*P2</f>
        <v>10.041</v>
      </c>
      <c r="D10" s="1">
        <f>F2*L2+(F2+1)*P2</f>
        <v>20.041</v>
      </c>
      <c r="E10" s="1">
        <f>F2*M2+(F2+1)*P2</f>
        <v>30.041</v>
      </c>
      <c r="F10" s="1">
        <f>F2*N2+(F2+1)*P2</f>
        <v>40.040999999999997</v>
      </c>
      <c r="G10" s="2"/>
      <c r="H10" s="1">
        <f>F2*1.25+(F2+1)*P2</f>
        <v>50.040999999999997</v>
      </c>
      <c r="J10" s="1" t="s">
        <v>19</v>
      </c>
      <c r="K10" s="2"/>
    </row>
    <row r="11" spans="1:16">
      <c r="A11" s="1">
        <f>F3*I3+(F3+1)*P3</f>
        <v>1.0000000000000009E-3</v>
      </c>
      <c r="B11" s="1">
        <f t="shared" ref="B11:B15" si="1">F3*J3+(F3+1)*P3</f>
        <v>4.1000000000000002E-2</v>
      </c>
      <c r="C11" s="1">
        <f t="shared" ref="C11:C15" si="2">F3*K3+(F3+1)*P3</f>
        <v>10.041</v>
      </c>
      <c r="D11" s="1">
        <f t="shared" ref="D11:D15" si="3">F3*L3+(F3+1)*P3</f>
        <v>20.041</v>
      </c>
      <c r="E11" s="1">
        <f t="shared" ref="E11:E15" si="4">F3*M3+(F3+1)*P3</f>
        <v>30.041</v>
      </c>
      <c r="F11" s="1">
        <f t="shared" ref="F11:F15" si="5">F3*N3+(F3+1)*P3</f>
        <v>40.040999999999997</v>
      </c>
      <c r="G11" s="2"/>
      <c r="H11" s="1">
        <f t="shared" ref="H11:H15" si="6">F3*1.25+(F3+1)*P3</f>
        <v>50.040999999999997</v>
      </c>
      <c r="I11" s="7" t="s">
        <v>20</v>
      </c>
      <c r="J11" s="1">
        <f>O2/H2+G2/H2</f>
        <v>0.03</v>
      </c>
      <c r="K11" s="3"/>
    </row>
    <row r="12" spans="1:16">
      <c r="A12" s="1">
        <f t="shared" ref="A12:A15" si="7">F4*I4+(F4+1)*P4</f>
        <v>1.0000000000000009E-3</v>
      </c>
      <c r="B12" s="1">
        <f t="shared" si="1"/>
        <v>4.1000000000000002E-2</v>
      </c>
      <c r="C12" s="1">
        <f t="shared" si="2"/>
        <v>10.041</v>
      </c>
      <c r="D12" s="1">
        <f t="shared" si="3"/>
        <v>20.041</v>
      </c>
      <c r="E12" s="1">
        <f t="shared" si="4"/>
        <v>30.041</v>
      </c>
      <c r="F12" s="1">
        <f t="shared" si="5"/>
        <v>40.040999999999997</v>
      </c>
      <c r="G12" s="2"/>
      <c r="H12" s="1">
        <f t="shared" si="6"/>
        <v>50.040999999999997</v>
      </c>
      <c r="I12" s="7" t="s">
        <v>21</v>
      </c>
      <c r="J12" s="1">
        <f>O3/H2+G2/H2</f>
        <v>2.2499999999999999E-2</v>
      </c>
      <c r="K12" s="3"/>
    </row>
    <row r="13" spans="1:16">
      <c r="A13" s="1">
        <f t="shared" si="7"/>
        <v>1.0000000000000009E-3</v>
      </c>
      <c r="B13" s="1">
        <f t="shared" si="1"/>
        <v>4.1000000000000002E-2</v>
      </c>
      <c r="C13" s="1">
        <f t="shared" si="2"/>
        <v>10.041</v>
      </c>
      <c r="D13" s="1">
        <f t="shared" si="3"/>
        <v>20.041</v>
      </c>
      <c r="E13" s="1">
        <f t="shared" si="4"/>
        <v>30.041</v>
      </c>
      <c r="F13" s="1">
        <f t="shared" si="5"/>
        <v>40.040999999999997</v>
      </c>
      <c r="G13" s="3"/>
      <c r="H13" s="1">
        <f t="shared" si="6"/>
        <v>50.040999999999997</v>
      </c>
      <c r="I13" s="7" t="s">
        <v>22</v>
      </c>
      <c r="J13" s="1">
        <f>O4/H2+G2/H2</f>
        <v>1.4999999999999999E-2</v>
      </c>
    </row>
    <row r="14" spans="1:16">
      <c r="A14" s="1">
        <f t="shared" si="7"/>
        <v>1.0000000000000009E-3</v>
      </c>
      <c r="B14" s="1">
        <f t="shared" si="1"/>
        <v>4.1000000000000002E-2</v>
      </c>
      <c r="C14" s="1">
        <f t="shared" si="2"/>
        <v>10.041</v>
      </c>
      <c r="D14" s="1">
        <f t="shared" si="3"/>
        <v>20.041</v>
      </c>
      <c r="E14" s="1">
        <f t="shared" si="4"/>
        <v>30.041</v>
      </c>
      <c r="F14" s="1">
        <f t="shared" si="5"/>
        <v>40.040999999999997</v>
      </c>
      <c r="G14" s="3"/>
      <c r="H14" s="1">
        <f t="shared" si="6"/>
        <v>50.040999999999997</v>
      </c>
      <c r="I14" s="7" t="s">
        <v>23</v>
      </c>
      <c r="J14" s="1">
        <f>O5/H2+G2/H2</f>
        <v>7.4999999999999997E-3</v>
      </c>
    </row>
    <row r="15" spans="1:16">
      <c r="A15" s="1">
        <f t="shared" si="7"/>
        <v>1.0000000000000009E-3</v>
      </c>
      <c r="B15" s="1">
        <f t="shared" si="1"/>
        <v>4.1000000000000002E-2</v>
      </c>
      <c r="C15" s="1">
        <f t="shared" si="2"/>
        <v>10.041</v>
      </c>
      <c r="D15" s="1">
        <f t="shared" si="3"/>
        <v>20.041</v>
      </c>
      <c r="E15" s="1">
        <f t="shared" si="4"/>
        <v>30.041</v>
      </c>
      <c r="F15" s="1">
        <f t="shared" si="5"/>
        <v>40.040999999999997</v>
      </c>
      <c r="G15" s="2"/>
      <c r="H15" s="1">
        <f t="shared" si="6"/>
        <v>50.040999999999997</v>
      </c>
      <c r="I15" s="7" t="s">
        <v>24</v>
      </c>
      <c r="J15" s="1">
        <f>O6/H2+G2/H2</f>
        <v>0</v>
      </c>
    </row>
    <row r="16" spans="1:16">
      <c r="A16" s="3"/>
      <c r="B16" s="3"/>
      <c r="C16" s="3"/>
      <c r="D16" s="3"/>
      <c r="E16" s="3"/>
      <c r="F16" s="3"/>
      <c r="G16" s="3"/>
      <c r="H16" s="2"/>
      <c r="I16" s="8" t="s">
        <v>25</v>
      </c>
      <c r="J16" s="1">
        <f>O7/H2+G2/H2</f>
        <v>-7.4999999999999997E-3</v>
      </c>
      <c r="K16" s="3"/>
    </row>
    <row r="17" spans="1:14">
      <c r="A17" s="3"/>
      <c r="B17" s="3"/>
      <c r="C17" s="3"/>
      <c r="D17" s="3"/>
      <c r="E17" s="3"/>
      <c r="F17" s="3"/>
      <c r="G17" s="3"/>
      <c r="H17" s="2"/>
      <c r="I17" s="3"/>
      <c r="J17" s="3"/>
      <c r="K17" s="3"/>
      <c r="L17" s="3"/>
      <c r="M17" s="3"/>
      <c r="N17" s="3"/>
    </row>
    <row r="18" spans="1:14">
      <c r="M18" s="3"/>
    </row>
    <row r="19" spans="1:14">
      <c r="M19" s="3"/>
    </row>
    <row r="20" spans="1:14">
      <c r="A20" s="3"/>
      <c r="B20" s="3"/>
      <c r="C20" s="3"/>
      <c r="D20" s="3"/>
      <c r="E20" s="3"/>
      <c r="F20" s="3"/>
      <c r="G20" s="3"/>
      <c r="M20" s="3"/>
    </row>
    <row r="21" spans="1:14">
      <c r="A21" s="3"/>
      <c r="B21" s="3"/>
      <c r="C21" s="3"/>
      <c r="D21" s="3"/>
      <c r="E21" s="3"/>
      <c r="F21" s="3"/>
      <c r="G21" s="3"/>
    </row>
    <row r="22" spans="1:14">
      <c r="A22" s="2"/>
      <c r="B22" s="2"/>
      <c r="C22" s="2"/>
      <c r="D22" s="2"/>
      <c r="E22" s="2"/>
      <c r="F22" s="2"/>
      <c r="G22" s="2"/>
    </row>
    <row r="23" spans="1:14">
      <c r="A23" s="2"/>
      <c r="B23" s="3"/>
      <c r="C23" s="3"/>
      <c r="D23" s="3"/>
      <c r="E23" s="3"/>
      <c r="F23" s="3"/>
      <c r="G23" s="3"/>
    </row>
    <row r="24" spans="1:14">
      <c r="A24" s="2"/>
      <c r="B24" s="3"/>
      <c r="C24" s="3"/>
      <c r="D24" s="3"/>
      <c r="E24" s="3"/>
      <c r="F24" s="3"/>
      <c r="G24" s="3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2015-10-22T19:07:27Z</dcterms:modified>
</cp:coreProperties>
</file>