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8.png" ContentType="image/png"/>
  <Override PartName="/xl/media/image17.png" ContentType="image/png"/>
  <Override PartName="/xl/media/image11.png" ContentType="image/png"/>
  <Override PartName="/xl/media/image2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5.png" ContentType="image/png"/>
  <Override PartName="/xl/media/image14.png" ContentType="image/png"/>
  <Override PartName="/xl/media/image6.png" ContentType="image/png"/>
  <Override PartName="/xl/media/image15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6.png" ContentType="image/p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CPF-1" sheetId="1" state="visible" r:id="rId3"/>
    <sheet name="Registro CPF-2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<sst xmlns="http://schemas.openxmlformats.org/spreadsheetml/2006/main" count="189" uniqueCount="72">
  <si>
    <t xml:space="preserve">Registro de Emisiones Fugitivas — CPF-1</t>
  </si>
  <si>
    <t xml:space="preserve">Detección de fugas por punto de inspección (manholes, escotillas, empaques)</t>
  </si>
  <si>
    <t xml:space="preserve">N°</t>
  </si>
  <si>
    <t xml:space="preserve">Área Específica</t>
  </si>
  <si>
    <t xml:space="preserve">Equipo Sistema</t>
  </si>
  <si>
    <t xml:space="preserve">Punto detectado</t>
  </si>
  <si>
    <t xml:space="preserve">Elemento que fuga</t>
  </si>
  <si>
    <t xml:space="preserve">Diametro (in)</t>
  </si>
  <si>
    <t xml:space="preserve">Tasa fuga (g/Hr)</t>
  </si>
  <si>
    <t xml:space="preserve">Evidencia</t>
  </si>
  <si>
    <t xml:space="preserve">Hallazgo</t>
  </si>
  <si>
    <t xml:space="preserve">PROCESOS</t>
  </si>
  <si>
    <t xml:space="preserve">TK-902</t>
  </si>
  <si>
    <t xml:space="preserve">ESCOTILLA</t>
  </si>
  <si>
    <t xml:space="preserve">EMPAQUE</t>
  </si>
  <si>
    <t xml:space="preserve">Fuga en la escotilla de 4" del tanque de cabeza. Tasa medida: 19 g/Hr.</t>
  </si>
  <si>
    <t xml:space="preserve">MANHOLE</t>
  </si>
  <si>
    <t xml:space="preserve">Manhole de 12" del tanque de cabeza: escotilla cerrada pero empaque obstruido. Tasa medida: 53 g/Hr.</t>
  </si>
  <si>
    <t xml:space="preserve">TK-901C</t>
  </si>
  <si>
    <t xml:space="preserve">SIN EMPAQUE Y SIN PERNOS</t>
  </si>
  <si>
    <t xml:space="preserve">Manhole de 12" sin empaque y sin pernos. Tasa medida: 10.000 g/Hr.</t>
  </si>
  <si>
    <t xml:space="preserve">TK-901B</t>
  </si>
  <si>
    <t xml:space="preserve">Manhole de 4" con empaque defectuoso. Tasa medida: 630 g/Hr.</t>
  </si>
  <si>
    <t xml:space="preserve">FWKOS</t>
  </si>
  <si>
    <t xml:space="preserve">Manhole con la escotilla sin ajustar. Tasa medida: 13.000 g/Hr.</t>
  </si>
  <si>
    <t xml:space="preserve">Manhole asegurado con solo 2 pernos (faltan pernos). Tasa medida: 9.300 g/Hr.</t>
  </si>
  <si>
    <t xml:space="preserve">CIEGO</t>
  </si>
  <si>
    <t xml:space="preserve">Ciego de 8" en el manhole sin ajustar. Tasa medida: 4.700 g/Hr.</t>
  </si>
  <si>
    <t xml:space="preserve">TK-901A</t>
  </si>
  <si>
    <t xml:space="preserve">Manhole con la escotilla sin ajustar. Tasa medida: 350 g/Hr.</t>
  </si>
  <si>
    <t xml:space="preserve">Manhole sin empaque y sin ajustar. Tasa medida: 7.600 g/Hr.</t>
  </si>
  <si>
    <t xml:space="preserve">SKIM TANK</t>
  </si>
  <si>
    <t xml:space="preserve">740-TK-030C</t>
  </si>
  <si>
    <t xml:space="preserve">Manhole de 12" con fuga por el empaque. Tasa medida: 39 g/Hr.</t>
  </si>
  <si>
    <t xml:space="preserve">Escotilla del manhole de 12" con fuga por empaque y pernos. Tasa medida: 140 g/Hr.</t>
  </si>
  <si>
    <t xml:space="preserve">740-TK-020C</t>
  </si>
  <si>
    <t xml:space="preserve">TK-904</t>
  </si>
  <si>
    <t xml:space="preserve">Escotilla del manhole de 8": la tapa no ajusta lo suficiente para generar presión y evitar la fuga. Tasa medida: 240 g/Hr.</t>
  </si>
  <si>
    <t xml:space="preserve">TK-906B</t>
  </si>
  <si>
    <t xml:space="preserve">Manhole de 20" con fuga por el empaque. Tasa medida: 67 g/Hr.</t>
  </si>
  <si>
    <t xml:space="preserve">Registro de Emisiones Fugitivas — CPF-2 (Campo Rubiales)</t>
  </si>
  <si>
    <t xml:space="preserve">Detección de fugas por punto de inspección (manholes, bridas, escotillas)</t>
  </si>
  <si>
    <t xml:space="preserve">300-TK-0301</t>
  </si>
  <si>
    <t xml:space="preserve">Manhole de 24" con escotilla cerrada pero empaque obstruido.</t>
  </si>
  <si>
    <t xml:space="preserve">300-TK-0201</t>
  </si>
  <si>
    <t xml:space="preserve">Escotilla de 8" con empaque obstruido.</t>
  </si>
  <si>
    <t xml:space="preserve">Manhole de 20" con escotilla cerrada pero empaque obstruido.</t>
  </si>
  <si>
    <t xml:space="preserve">BRIDA</t>
  </si>
  <si>
    <t xml:space="preserve">Brida / escotilla de 8" con empaque obstruido.</t>
  </si>
  <si>
    <t xml:space="preserve">300-TK-0101</t>
  </si>
  <si>
    <t xml:space="preserve">300-TK-0001</t>
  </si>
  <si>
    <t xml:space="preserve">300-TK-0401</t>
  </si>
  <si>
    <t xml:space="preserve">ALMACENAMIENTO</t>
  </si>
  <si>
    <t xml:space="preserve">300-TK-0103</t>
  </si>
  <si>
    <t xml:space="preserve">BRIDA INSTRUMENTACION</t>
  </si>
  <si>
    <t xml:space="preserve">EMPAQUE Y PERNOS</t>
  </si>
  <si>
    <t xml:space="preserve">Brida de instrumentación de 10": empaque obstruido y falta de pernos.</t>
  </si>
  <si>
    <t xml:space="preserve">Manhole de 10": escotilla cerrada y sin empaque.</t>
  </si>
  <si>
    <t xml:space="preserve">Nota: el archivo fuente de CPF-2 no incluye tasa de fuga medida (g/Hr) en el texto ni de forma confiable en las fotos; columna omitida hasta confirmar los valores del medidor.</t>
  </si>
  <si>
    <t xml:space="preserve">Resumen — Emisiones Fugitivas CPF-1 y CPF-2</t>
  </si>
  <si>
    <t xml:space="preserve">Comparativo por Facilidad</t>
  </si>
  <si>
    <t xml:space="preserve">Facilidad</t>
  </si>
  <si>
    <t xml:space="preserve">Puntos de fuga</t>
  </si>
  <si>
    <t xml:space="preserve">CPF-1</t>
  </si>
  <si>
    <t xml:space="preserve">CPF-2 (Rubiales)</t>
  </si>
  <si>
    <t xml:space="preserve">TOTAL</t>
  </si>
  <si>
    <t xml:space="preserve">CPF-1 · Por Área Específica</t>
  </si>
  <si>
    <t xml:space="preserve">Categoría</t>
  </si>
  <si>
    <t xml:space="preserve">N° de fugas</t>
  </si>
  <si>
    <t xml:space="preserve">CPF-1 · Por Equipo / Sistema</t>
  </si>
  <si>
    <t xml:space="preserve">CPF-2 · Por Área Específica</t>
  </si>
  <si>
    <t xml:space="preserve">CPF-2 · Por Equipo / Sistema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</si>
</sst>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6E2C1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6E2C1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E2C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6E2C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0" Type="http://schemas.openxmlformats.org/officeDocument/2006/relationships/image" Target="../media/image24.png"/><Relationship Id="rId11" Type="http://schemas.openxmlformats.org/officeDocument/2006/relationships/image" Target="../media/image2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351360</xdr:rowOff>
    </xdr:from>
    <xdr:to>
      <xdr:col>7</xdr:col>
      <xdr:colOff>1123560</xdr:colOff>
      <xdr:row>4</xdr:row>
      <xdr:rowOff>826920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048440" y="952560"/>
          <a:ext cx="112356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855720</xdr:rowOff>
    </xdr:from>
    <xdr:to>
      <xdr:col>7</xdr:col>
      <xdr:colOff>1142640</xdr:colOff>
      <xdr:row>5</xdr:row>
      <xdr:rowOff>826920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048440" y="183816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</xdr:row>
      <xdr:rowOff>856080</xdr:rowOff>
    </xdr:from>
    <xdr:to>
      <xdr:col>7</xdr:col>
      <xdr:colOff>1142640</xdr:colOff>
      <xdr:row>6</xdr:row>
      <xdr:rowOff>826920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7048440" y="272412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856080</xdr:rowOff>
    </xdr:from>
    <xdr:to>
      <xdr:col>7</xdr:col>
      <xdr:colOff>1142640</xdr:colOff>
      <xdr:row>7</xdr:row>
      <xdr:rowOff>826920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7048440" y="361008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855720</xdr:rowOff>
    </xdr:from>
    <xdr:to>
      <xdr:col>7</xdr:col>
      <xdr:colOff>1133280</xdr:colOff>
      <xdr:row>8</xdr:row>
      <xdr:rowOff>826920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7048440" y="4495680"/>
          <a:ext cx="11332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</xdr:row>
      <xdr:rowOff>856080</xdr:rowOff>
    </xdr:from>
    <xdr:to>
      <xdr:col>7</xdr:col>
      <xdr:colOff>1152000</xdr:colOff>
      <xdr:row>9</xdr:row>
      <xdr:rowOff>826920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7048440" y="5381640"/>
          <a:ext cx="115200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</xdr:row>
      <xdr:rowOff>856080</xdr:rowOff>
    </xdr:from>
    <xdr:to>
      <xdr:col>7</xdr:col>
      <xdr:colOff>1161720</xdr:colOff>
      <xdr:row>10</xdr:row>
      <xdr:rowOff>827280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7048440" y="6267600"/>
          <a:ext cx="116172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856080</xdr:rowOff>
    </xdr:from>
    <xdr:to>
      <xdr:col>7</xdr:col>
      <xdr:colOff>1133280</xdr:colOff>
      <xdr:row>11</xdr:row>
      <xdr:rowOff>826920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7048440" y="7153200"/>
          <a:ext cx="11332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856080</xdr:rowOff>
    </xdr:from>
    <xdr:to>
      <xdr:col>7</xdr:col>
      <xdr:colOff>1123560</xdr:colOff>
      <xdr:row>12</xdr:row>
      <xdr:rowOff>826920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7048440" y="8039160"/>
          <a:ext cx="112356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855720</xdr:rowOff>
    </xdr:from>
    <xdr:to>
      <xdr:col>7</xdr:col>
      <xdr:colOff>1142640</xdr:colOff>
      <xdr:row>13</xdr:row>
      <xdr:rowOff>826920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7048440" y="892476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13</xdr:row>
      <xdr:rowOff>856080</xdr:rowOff>
    </xdr:from>
    <xdr:to>
      <xdr:col>7</xdr:col>
      <xdr:colOff>1133280</xdr:colOff>
      <xdr:row>14</xdr:row>
      <xdr:rowOff>826920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7048440" y="9810720"/>
          <a:ext cx="11332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14</xdr:row>
      <xdr:rowOff>856080</xdr:rowOff>
    </xdr:from>
    <xdr:to>
      <xdr:col>7</xdr:col>
      <xdr:colOff>1142640</xdr:colOff>
      <xdr:row>15</xdr:row>
      <xdr:rowOff>826920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7048440" y="1069668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15</xdr:row>
      <xdr:rowOff>855720</xdr:rowOff>
    </xdr:from>
    <xdr:to>
      <xdr:col>7</xdr:col>
      <xdr:colOff>1142640</xdr:colOff>
      <xdr:row>16</xdr:row>
      <xdr:rowOff>826920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7048440" y="1158228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16</xdr:row>
      <xdr:rowOff>856080</xdr:rowOff>
    </xdr:from>
    <xdr:to>
      <xdr:col>7</xdr:col>
      <xdr:colOff>1133280</xdr:colOff>
      <xdr:row>17</xdr:row>
      <xdr:rowOff>826920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7048440" y="12468240"/>
          <a:ext cx="113328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351360</xdr:rowOff>
    </xdr:from>
    <xdr:to>
      <xdr:col>6</xdr:col>
      <xdr:colOff>1142640</xdr:colOff>
      <xdr:row>4</xdr:row>
      <xdr:rowOff>826920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6414120" y="95256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</xdr:row>
      <xdr:rowOff>855720</xdr:rowOff>
    </xdr:from>
    <xdr:to>
      <xdr:col>6</xdr:col>
      <xdr:colOff>1142640</xdr:colOff>
      <xdr:row>5</xdr:row>
      <xdr:rowOff>826920</xdr:rowOff>
    </xdr:to>
    <xdr:pic>
      <xdr:nvPicPr>
        <xdr:cNvPr id="15" name="Image 2" descr="Picture"/>
        <xdr:cNvPicPr/>
      </xdr:nvPicPr>
      <xdr:blipFill>
        <a:blip r:embed="rId2"/>
        <a:stretch/>
      </xdr:blipFill>
      <xdr:spPr>
        <a:xfrm>
          <a:off x="6414120" y="183816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</xdr:row>
      <xdr:rowOff>856080</xdr:rowOff>
    </xdr:from>
    <xdr:to>
      <xdr:col>6</xdr:col>
      <xdr:colOff>1133280</xdr:colOff>
      <xdr:row>6</xdr:row>
      <xdr:rowOff>826920</xdr:rowOff>
    </xdr:to>
    <xdr:pic>
      <xdr:nvPicPr>
        <xdr:cNvPr id="16" name="Image 3" descr="Picture"/>
        <xdr:cNvPicPr/>
      </xdr:nvPicPr>
      <xdr:blipFill>
        <a:blip r:embed="rId3"/>
        <a:stretch/>
      </xdr:blipFill>
      <xdr:spPr>
        <a:xfrm>
          <a:off x="6414120" y="2724120"/>
          <a:ext cx="11332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</xdr:row>
      <xdr:rowOff>856080</xdr:rowOff>
    </xdr:from>
    <xdr:to>
      <xdr:col>6</xdr:col>
      <xdr:colOff>1171080</xdr:colOff>
      <xdr:row>7</xdr:row>
      <xdr:rowOff>826920</xdr:rowOff>
    </xdr:to>
    <xdr:pic>
      <xdr:nvPicPr>
        <xdr:cNvPr id="17" name="Image 4" descr="Picture"/>
        <xdr:cNvPicPr/>
      </xdr:nvPicPr>
      <xdr:blipFill>
        <a:blip r:embed="rId4"/>
        <a:stretch/>
      </xdr:blipFill>
      <xdr:spPr>
        <a:xfrm>
          <a:off x="6414120" y="3610080"/>
          <a:ext cx="11710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7</xdr:row>
      <xdr:rowOff>855720</xdr:rowOff>
    </xdr:from>
    <xdr:to>
      <xdr:col>6</xdr:col>
      <xdr:colOff>1171080</xdr:colOff>
      <xdr:row>8</xdr:row>
      <xdr:rowOff>826920</xdr:rowOff>
    </xdr:to>
    <xdr:pic>
      <xdr:nvPicPr>
        <xdr:cNvPr id="18" name="Image 5" descr="Picture"/>
        <xdr:cNvPicPr/>
      </xdr:nvPicPr>
      <xdr:blipFill>
        <a:blip r:embed="rId5"/>
        <a:stretch/>
      </xdr:blipFill>
      <xdr:spPr>
        <a:xfrm>
          <a:off x="6414120" y="4495680"/>
          <a:ext cx="11710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8</xdr:row>
      <xdr:rowOff>856080</xdr:rowOff>
    </xdr:from>
    <xdr:to>
      <xdr:col>6</xdr:col>
      <xdr:colOff>1152000</xdr:colOff>
      <xdr:row>9</xdr:row>
      <xdr:rowOff>826920</xdr:rowOff>
    </xdr:to>
    <xdr:pic>
      <xdr:nvPicPr>
        <xdr:cNvPr id="19" name="Image 6" descr="Picture"/>
        <xdr:cNvPicPr/>
      </xdr:nvPicPr>
      <xdr:blipFill>
        <a:blip r:embed="rId6"/>
        <a:stretch/>
      </xdr:blipFill>
      <xdr:spPr>
        <a:xfrm>
          <a:off x="6414120" y="5381640"/>
          <a:ext cx="115200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9</xdr:row>
      <xdr:rowOff>856080</xdr:rowOff>
    </xdr:from>
    <xdr:to>
      <xdr:col>6</xdr:col>
      <xdr:colOff>1142640</xdr:colOff>
      <xdr:row>10</xdr:row>
      <xdr:rowOff>827280</xdr:rowOff>
    </xdr:to>
    <xdr:pic>
      <xdr:nvPicPr>
        <xdr:cNvPr id="20" name="Image 7" descr="Picture"/>
        <xdr:cNvPicPr/>
      </xdr:nvPicPr>
      <xdr:blipFill>
        <a:blip r:embed="rId7"/>
        <a:stretch/>
      </xdr:blipFill>
      <xdr:spPr>
        <a:xfrm>
          <a:off x="6414120" y="626760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10</xdr:row>
      <xdr:rowOff>856080</xdr:rowOff>
    </xdr:from>
    <xdr:to>
      <xdr:col>6</xdr:col>
      <xdr:colOff>1123560</xdr:colOff>
      <xdr:row>11</xdr:row>
      <xdr:rowOff>826920</xdr:rowOff>
    </xdr:to>
    <xdr:pic>
      <xdr:nvPicPr>
        <xdr:cNvPr id="21" name="Image 8" descr="Picture"/>
        <xdr:cNvPicPr/>
      </xdr:nvPicPr>
      <xdr:blipFill>
        <a:blip r:embed="rId8"/>
        <a:stretch/>
      </xdr:blipFill>
      <xdr:spPr>
        <a:xfrm>
          <a:off x="6414120" y="7153200"/>
          <a:ext cx="112356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11</xdr:row>
      <xdr:rowOff>856080</xdr:rowOff>
    </xdr:from>
    <xdr:to>
      <xdr:col>6</xdr:col>
      <xdr:colOff>1142640</xdr:colOff>
      <xdr:row>12</xdr:row>
      <xdr:rowOff>826920</xdr:rowOff>
    </xdr:to>
    <xdr:pic>
      <xdr:nvPicPr>
        <xdr:cNvPr id="22" name="Image 9" descr="Picture"/>
        <xdr:cNvPicPr/>
      </xdr:nvPicPr>
      <xdr:blipFill>
        <a:blip r:embed="rId9"/>
        <a:stretch/>
      </xdr:blipFill>
      <xdr:spPr>
        <a:xfrm>
          <a:off x="6414120" y="803916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12</xdr:row>
      <xdr:rowOff>855720</xdr:rowOff>
    </xdr:from>
    <xdr:to>
      <xdr:col>6</xdr:col>
      <xdr:colOff>1133280</xdr:colOff>
      <xdr:row>13</xdr:row>
      <xdr:rowOff>826920</xdr:rowOff>
    </xdr:to>
    <xdr:pic>
      <xdr:nvPicPr>
        <xdr:cNvPr id="23" name="Image 10" descr="Picture"/>
        <xdr:cNvPicPr/>
      </xdr:nvPicPr>
      <xdr:blipFill>
        <a:blip r:embed="rId10"/>
        <a:stretch/>
      </xdr:blipFill>
      <xdr:spPr>
        <a:xfrm>
          <a:off x="6414120" y="8924760"/>
          <a:ext cx="11332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13</xdr:row>
      <xdr:rowOff>856080</xdr:rowOff>
    </xdr:from>
    <xdr:to>
      <xdr:col>6</xdr:col>
      <xdr:colOff>1142640</xdr:colOff>
      <xdr:row>14</xdr:row>
      <xdr:rowOff>826920</xdr:rowOff>
    </xdr:to>
    <xdr:pic>
      <xdr:nvPicPr>
        <xdr:cNvPr id="24" name="Image 11" descr="Picture"/>
        <xdr:cNvPicPr/>
      </xdr:nvPicPr>
      <xdr:blipFill>
        <a:blip r:embed="rId11"/>
        <a:stretch/>
      </xdr:blipFill>
      <xdr:spPr>
        <a:xfrm>
          <a:off x="6414120" y="9810720"/>
          <a:ext cx="114264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RegistroCPF1" displayName="RegistroCPF1" ref="A4:I18" headerRowCount="1" totalsRowCount="0" totalsRowShown="0">
  <autoFilter ref="A4:I18"/>
  <tableColumns count="9">
    <tableColumn id="1" name="N°"/>
    <tableColumn id="2" name="Área Específica"/>
    <tableColumn id="3" name="Equipo Sistema"/>
    <tableColumn id="4" name="Punto detectado"/>
    <tableColumn id="5" name="Elemento que fuga"/>
    <tableColumn id="6" name="Diametro (in)"/>
    <tableColumn id="7" name="Tasa fuga (g/Hr)"/>
    <tableColumn id="8" name="Evidencia"/>
    <tableColumn id="9" name="Hallazgo"/>
  </tableColumns>
</table>
</file>

<file path=xl/tables/table2.xml><?xml version="1.0" encoding="utf-8"?>
<table xmlns="http://schemas.openxmlformats.org/spreadsheetml/2006/main" id="2" name="RegistroCPF2" displayName="RegistroCPF2" ref="A4:H15" headerRowCount="1" totalsRowCount="0" totalsRowShown="0">
  <autoFilter ref="A4:H15"/>
  <tableColumns count="8">
    <tableColumn id="1" name="N°"/>
    <tableColumn id="2" name="Área Específica"/>
    <tableColumn id="3" name="Equipo Sistema"/>
    <tableColumn id="4" name="Punto detectado"/>
    <tableColumn id="5" name="Elemento que fuga"/>
    <tableColumn id="6" name="Diametro (in)"/>
    <tableColumn id="7" name="Evidencia"/>
    <tableColumn id="8" name="Hallazg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69.75" hidden="false" customHeight="true" outlineLevel="0" collapsed="false">
      <c r="A5" s="4" t="n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4" t="n">
        <v>4</v>
      </c>
      <c r="G5" s="4" t="n">
        <v>19</v>
      </c>
      <c r="H5" s="4"/>
      <c r="I5" s="5" t="s">
        <v>15</v>
      </c>
    </row>
    <row r="6" customFormat="false" ht="69.75" hidden="false" customHeight="true" outlineLevel="0" collapsed="false">
      <c r="A6" s="4" t="n">
        <v>2</v>
      </c>
      <c r="B6" s="4" t="s">
        <v>11</v>
      </c>
      <c r="C6" s="4" t="s">
        <v>12</v>
      </c>
      <c r="D6" s="4" t="s">
        <v>16</v>
      </c>
      <c r="E6" s="4" t="s">
        <v>14</v>
      </c>
      <c r="F6" s="4" t="n">
        <v>12</v>
      </c>
      <c r="G6" s="4" t="n">
        <v>53</v>
      </c>
      <c r="H6" s="4"/>
      <c r="I6" s="5" t="s">
        <v>17</v>
      </c>
    </row>
    <row r="7" customFormat="false" ht="69.75" hidden="false" customHeight="true" outlineLevel="0" collapsed="false">
      <c r="A7" s="4" t="n">
        <v>3</v>
      </c>
      <c r="B7" s="4" t="s">
        <v>11</v>
      </c>
      <c r="C7" s="4" t="s">
        <v>18</v>
      </c>
      <c r="D7" s="4" t="s">
        <v>16</v>
      </c>
      <c r="E7" s="4" t="s">
        <v>19</v>
      </c>
      <c r="F7" s="4" t="n">
        <v>12</v>
      </c>
      <c r="G7" s="4" t="n">
        <v>10000</v>
      </c>
      <c r="H7" s="4"/>
      <c r="I7" s="5" t="s">
        <v>20</v>
      </c>
    </row>
    <row r="8" customFormat="false" ht="69.75" hidden="false" customHeight="true" outlineLevel="0" collapsed="false">
      <c r="A8" s="4" t="n">
        <v>4</v>
      </c>
      <c r="B8" s="4" t="s">
        <v>11</v>
      </c>
      <c r="C8" s="4" t="s">
        <v>21</v>
      </c>
      <c r="D8" s="4" t="s">
        <v>16</v>
      </c>
      <c r="E8" s="4" t="s">
        <v>14</v>
      </c>
      <c r="F8" s="4" t="n">
        <v>4</v>
      </c>
      <c r="G8" s="4" t="n">
        <v>630</v>
      </c>
      <c r="H8" s="4"/>
      <c r="I8" s="5" t="s">
        <v>22</v>
      </c>
    </row>
    <row r="9" customFormat="false" ht="69.75" hidden="false" customHeight="true" outlineLevel="0" collapsed="false">
      <c r="A9" s="4" t="n">
        <v>5</v>
      </c>
      <c r="B9" s="4" t="s">
        <v>23</v>
      </c>
      <c r="C9" s="4" t="s">
        <v>21</v>
      </c>
      <c r="D9" s="4" t="s">
        <v>16</v>
      </c>
      <c r="E9" s="4" t="s">
        <v>13</v>
      </c>
      <c r="F9" s="4"/>
      <c r="G9" s="4" t="n">
        <v>13000</v>
      </c>
      <c r="H9" s="4"/>
      <c r="I9" s="5" t="s">
        <v>24</v>
      </c>
    </row>
    <row r="10" customFormat="false" ht="69.75" hidden="false" customHeight="true" outlineLevel="0" collapsed="false">
      <c r="A10" s="4" t="n">
        <v>6</v>
      </c>
      <c r="B10" s="4" t="s">
        <v>11</v>
      </c>
      <c r="C10" s="4" t="s">
        <v>21</v>
      </c>
      <c r="D10" s="4" t="s">
        <v>16</v>
      </c>
      <c r="E10" s="4" t="s">
        <v>13</v>
      </c>
      <c r="F10" s="4"/>
      <c r="G10" s="4" t="n">
        <v>9300</v>
      </c>
      <c r="H10" s="4"/>
      <c r="I10" s="5" t="s">
        <v>25</v>
      </c>
    </row>
    <row r="11" customFormat="false" ht="69.75" hidden="false" customHeight="true" outlineLevel="0" collapsed="false">
      <c r="A11" s="4" t="n">
        <v>7</v>
      </c>
      <c r="B11" s="4" t="s">
        <v>23</v>
      </c>
      <c r="C11" s="4" t="s">
        <v>21</v>
      </c>
      <c r="D11" s="4" t="s">
        <v>16</v>
      </c>
      <c r="E11" s="4" t="s">
        <v>26</v>
      </c>
      <c r="F11" s="4" t="n">
        <v>8</v>
      </c>
      <c r="G11" s="4" t="n">
        <v>4700</v>
      </c>
      <c r="H11" s="4"/>
      <c r="I11" s="5" t="s">
        <v>27</v>
      </c>
    </row>
    <row r="12" customFormat="false" ht="69.75" hidden="false" customHeight="true" outlineLevel="0" collapsed="false">
      <c r="A12" s="4" t="n">
        <v>8</v>
      </c>
      <c r="B12" s="4" t="s">
        <v>11</v>
      </c>
      <c r="C12" s="4" t="s">
        <v>28</v>
      </c>
      <c r="D12" s="4" t="s">
        <v>16</v>
      </c>
      <c r="E12" s="4" t="s">
        <v>13</v>
      </c>
      <c r="F12" s="4"/>
      <c r="G12" s="4" t="n">
        <v>350</v>
      </c>
      <c r="H12" s="4"/>
      <c r="I12" s="5" t="s">
        <v>29</v>
      </c>
    </row>
    <row r="13" customFormat="false" ht="69.75" hidden="false" customHeight="true" outlineLevel="0" collapsed="false">
      <c r="A13" s="4" t="n">
        <v>9</v>
      </c>
      <c r="B13" s="4" t="s">
        <v>11</v>
      </c>
      <c r="C13" s="4" t="s">
        <v>28</v>
      </c>
      <c r="D13" s="4" t="s">
        <v>16</v>
      </c>
      <c r="E13" s="4" t="s">
        <v>14</v>
      </c>
      <c r="F13" s="4"/>
      <c r="G13" s="4" t="n">
        <v>7600</v>
      </c>
      <c r="H13" s="4"/>
      <c r="I13" s="5" t="s">
        <v>30</v>
      </c>
    </row>
    <row r="14" customFormat="false" ht="69.75" hidden="false" customHeight="true" outlineLevel="0" collapsed="false">
      <c r="A14" s="4" t="n">
        <v>10</v>
      </c>
      <c r="B14" s="4" t="s">
        <v>31</v>
      </c>
      <c r="C14" s="4" t="s">
        <v>32</v>
      </c>
      <c r="D14" s="4" t="s">
        <v>16</v>
      </c>
      <c r="E14" s="4" t="s">
        <v>14</v>
      </c>
      <c r="F14" s="4" t="n">
        <v>12</v>
      </c>
      <c r="G14" s="4" t="n">
        <v>39</v>
      </c>
      <c r="H14" s="4"/>
      <c r="I14" s="5" t="s">
        <v>33</v>
      </c>
    </row>
    <row r="15" customFormat="false" ht="69.75" hidden="false" customHeight="true" outlineLevel="0" collapsed="false">
      <c r="A15" s="4" t="n">
        <v>11</v>
      </c>
      <c r="B15" s="4" t="s">
        <v>31</v>
      </c>
      <c r="C15" s="4" t="s">
        <v>32</v>
      </c>
      <c r="D15" s="4" t="s">
        <v>16</v>
      </c>
      <c r="E15" s="4" t="s">
        <v>13</v>
      </c>
      <c r="F15" s="4" t="n">
        <v>12</v>
      </c>
      <c r="G15" s="4" t="n">
        <v>140</v>
      </c>
      <c r="H15" s="4"/>
      <c r="I15" s="5" t="s">
        <v>34</v>
      </c>
    </row>
    <row r="16" customFormat="false" ht="69.75" hidden="false" customHeight="true" outlineLevel="0" collapsed="false">
      <c r="A16" s="4" t="n">
        <v>12</v>
      </c>
      <c r="B16" s="4" t="s">
        <v>31</v>
      </c>
      <c r="C16" s="4" t="s">
        <v>35</v>
      </c>
      <c r="D16" s="4" t="s">
        <v>16</v>
      </c>
      <c r="E16" s="4" t="s">
        <v>13</v>
      </c>
      <c r="F16" s="4" t="n">
        <v>12</v>
      </c>
      <c r="G16" s="4" t="n">
        <v>140</v>
      </c>
      <c r="H16" s="4"/>
      <c r="I16" s="5" t="s">
        <v>34</v>
      </c>
    </row>
    <row r="17" customFormat="false" ht="69.75" hidden="false" customHeight="true" outlineLevel="0" collapsed="false">
      <c r="A17" s="4" t="n">
        <v>13</v>
      </c>
      <c r="B17" s="4" t="s">
        <v>31</v>
      </c>
      <c r="C17" s="4" t="s">
        <v>36</v>
      </c>
      <c r="D17" s="4" t="s">
        <v>16</v>
      </c>
      <c r="E17" s="4" t="s">
        <v>13</v>
      </c>
      <c r="F17" s="4" t="n">
        <v>8</v>
      </c>
      <c r="G17" s="4" t="n">
        <v>240</v>
      </c>
      <c r="H17" s="4"/>
      <c r="I17" s="5" t="s">
        <v>37</v>
      </c>
    </row>
    <row r="18" customFormat="false" ht="69.75" hidden="false" customHeight="true" outlineLevel="0" collapsed="false">
      <c r="A18" s="4" t="n">
        <v>14</v>
      </c>
      <c r="B18" s="4" t="s">
        <v>31</v>
      </c>
      <c r="C18" s="4" t="s">
        <v>38</v>
      </c>
      <c r="D18" s="4" t="s">
        <v>16</v>
      </c>
      <c r="E18" s="4" t="s">
        <v>14</v>
      </c>
      <c r="F18" s="4" t="n">
        <v>20</v>
      </c>
      <c r="G18" s="4" t="n">
        <v>67</v>
      </c>
      <c r="H18" s="4"/>
      <c r="I18" s="5" t="s">
        <v>39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6" t="s">
        <v>40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9</v>
      </c>
      <c r="H4" s="7" t="s">
        <v>10</v>
      </c>
    </row>
    <row r="5" customFormat="false" ht="69.75" hidden="false" customHeight="true" outlineLevel="0" collapsed="false">
      <c r="A5" s="4" t="n">
        <v>1</v>
      </c>
      <c r="B5" s="4" t="s">
        <v>23</v>
      </c>
      <c r="C5" s="4" t="s">
        <v>42</v>
      </c>
      <c r="D5" s="4" t="s">
        <v>16</v>
      </c>
      <c r="E5" s="4" t="s">
        <v>13</v>
      </c>
      <c r="F5" s="4" t="n">
        <v>24</v>
      </c>
      <c r="G5" s="4"/>
      <c r="H5" s="5" t="s">
        <v>43</v>
      </c>
    </row>
    <row r="6" customFormat="false" ht="69.75" hidden="false" customHeight="true" outlineLevel="0" collapsed="false">
      <c r="A6" s="4" t="n">
        <v>2</v>
      </c>
      <c r="B6" s="4" t="s">
        <v>23</v>
      </c>
      <c r="C6" s="4" t="s">
        <v>44</v>
      </c>
      <c r="D6" s="4" t="s">
        <v>16</v>
      </c>
      <c r="E6" s="4" t="s">
        <v>13</v>
      </c>
      <c r="F6" s="4" t="n">
        <v>8</v>
      </c>
      <c r="G6" s="4"/>
      <c r="H6" s="5" t="s">
        <v>45</v>
      </c>
    </row>
    <row r="7" customFormat="false" ht="69.75" hidden="false" customHeight="true" outlineLevel="0" collapsed="false">
      <c r="A7" s="4" t="n">
        <v>3</v>
      </c>
      <c r="B7" s="4" t="s">
        <v>23</v>
      </c>
      <c r="C7" s="4" t="s">
        <v>44</v>
      </c>
      <c r="D7" s="4" t="s">
        <v>16</v>
      </c>
      <c r="E7" s="4" t="s">
        <v>14</v>
      </c>
      <c r="F7" s="4" t="n">
        <v>20</v>
      </c>
      <c r="G7" s="4"/>
      <c r="H7" s="5" t="s">
        <v>46</v>
      </c>
    </row>
    <row r="8" customFormat="false" ht="69.75" hidden="false" customHeight="true" outlineLevel="0" collapsed="false">
      <c r="A8" s="4" t="n">
        <v>4</v>
      </c>
      <c r="B8" s="4" t="s">
        <v>23</v>
      </c>
      <c r="C8" s="4" t="s">
        <v>44</v>
      </c>
      <c r="D8" s="4" t="s">
        <v>47</v>
      </c>
      <c r="E8" s="4" t="s">
        <v>14</v>
      </c>
      <c r="F8" s="4" t="n">
        <v>8</v>
      </c>
      <c r="G8" s="4"/>
      <c r="H8" s="5" t="s">
        <v>48</v>
      </c>
    </row>
    <row r="9" customFormat="false" ht="69.75" hidden="false" customHeight="true" outlineLevel="0" collapsed="false">
      <c r="A9" s="4" t="n">
        <v>5</v>
      </c>
      <c r="B9" s="4" t="s">
        <v>23</v>
      </c>
      <c r="C9" s="4" t="s">
        <v>49</v>
      </c>
      <c r="D9" s="4" t="s">
        <v>16</v>
      </c>
      <c r="E9" s="4" t="s">
        <v>14</v>
      </c>
      <c r="F9" s="4" t="n">
        <v>20</v>
      </c>
      <c r="G9" s="4"/>
      <c r="H9" s="5" t="s">
        <v>46</v>
      </c>
    </row>
    <row r="10" customFormat="false" ht="69.75" hidden="false" customHeight="true" outlineLevel="0" collapsed="false">
      <c r="A10" s="4" t="n">
        <v>6</v>
      </c>
      <c r="B10" s="4" t="s">
        <v>23</v>
      </c>
      <c r="C10" s="4" t="s">
        <v>49</v>
      </c>
      <c r="D10" s="4" t="s">
        <v>16</v>
      </c>
      <c r="E10" s="4" t="s">
        <v>14</v>
      </c>
      <c r="F10" s="4" t="n">
        <v>24</v>
      </c>
      <c r="G10" s="4"/>
      <c r="H10" s="5" t="s">
        <v>43</v>
      </c>
    </row>
    <row r="11" customFormat="false" ht="69.75" hidden="false" customHeight="true" outlineLevel="0" collapsed="false">
      <c r="A11" s="4" t="n">
        <v>7</v>
      </c>
      <c r="B11" s="4" t="s">
        <v>23</v>
      </c>
      <c r="C11" s="4" t="s">
        <v>50</v>
      </c>
      <c r="D11" s="4" t="s">
        <v>16</v>
      </c>
      <c r="E11" s="4" t="s">
        <v>14</v>
      </c>
      <c r="F11" s="4" t="n">
        <v>24</v>
      </c>
      <c r="G11" s="4"/>
      <c r="H11" s="5" t="s">
        <v>43</v>
      </c>
    </row>
    <row r="12" customFormat="false" ht="69.75" hidden="false" customHeight="true" outlineLevel="0" collapsed="false">
      <c r="A12" s="4" t="n">
        <v>8</v>
      </c>
      <c r="B12" s="4" t="s">
        <v>23</v>
      </c>
      <c r="C12" s="4" t="s">
        <v>51</v>
      </c>
      <c r="D12" s="4" t="s">
        <v>16</v>
      </c>
      <c r="E12" s="4" t="s">
        <v>14</v>
      </c>
      <c r="F12" s="4" t="n">
        <v>20</v>
      </c>
      <c r="G12" s="4"/>
      <c r="H12" s="5" t="s">
        <v>46</v>
      </c>
    </row>
    <row r="13" customFormat="false" ht="69.75" hidden="false" customHeight="true" outlineLevel="0" collapsed="false">
      <c r="A13" s="4" t="n">
        <v>9</v>
      </c>
      <c r="B13" s="4" t="s">
        <v>52</v>
      </c>
      <c r="C13" s="4" t="s">
        <v>53</v>
      </c>
      <c r="D13" s="4" t="s">
        <v>16</v>
      </c>
      <c r="E13" s="4" t="s">
        <v>14</v>
      </c>
      <c r="F13" s="4" t="n">
        <v>24</v>
      </c>
      <c r="G13" s="4"/>
      <c r="H13" s="5" t="s">
        <v>43</v>
      </c>
    </row>
    <row r="14" customFormat="false" ht="69.75" hidden="false" customHeight="true" outlineLevel="0" collapsed="false">
      <c r="A14" s="4" t="n">
        <v>10</v>
      </c>
      <c r="B14" s="4" t="s">
        <v>52</v>
      </c>
      <c r="C14" s="4" t="s">
        <v>53</v>
      </c>
      <c r="D14" s="4" t="s">
        <v>54</v>
      </c>
      <c r="E14" s="4" t="s">
        <v>55</v>
      </c>
      <c r="F14" s="4" t="n">
        <v>10</v>
      </c>
      <c r="G14" s="4"/>
      <c r="H14" s="5" t="s">
        <v>56</v>
      </c>
    </row>
    <row r="15" customFormat="false" ht="69.75" hidden="false" customHeight="true" outlineLevel="0" collapsed="false">
      <c r="A15" s="4" t="n">
        <v>11</v>
      </c>
      <c r="B15" s="4" t="s">
        <v>52</v>
      </c>
      <c r="C15" s="4" t="s">
        <v>53</v>
      </c>
      <c r="D15" s="4" t="s">
        <v>16</v>
      </c>
      <c r="E15" s="4" t="s">
        <v>13</v>
      </c>
      <c r="F15" s="4" t="n">
        <v>10</v>
      </c>
      <c r="G15" s="4"/>
      <c r="H15" s="5" t="s">
        <v>57</v>
      </c>
    </row>
    <row r="17" customFormat="false" ht="15" hidden="false" customHeight="false" outlineLevel="0" collapsed="false">
      <c r="A17" s="8" t="s">
        <v>58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59</v>
      </c>
      <c r="B1" s="1"/>
      <c r="C1" s="1"/>
    </row>
    <row r="3" customFormat="false" ht="15" hidden="false" customHeight="false" outlineLevel="0" collapsed="false">
      <c r="A3" s="9" t="s">
        <v>60</v>
      </c>
    </row>
    <row r="4" customFormat="false" ht="15" hidden="false" customHeight="false" outlineLevel="0" collapsed="false">
      <c r="A4" s="10" t="s">
        <v>61</v>
      </c>
      <c r="B4" s="10" t="s">
        <v>62</v>
      </c>
    </row>
    <row r="5" customFormat="false" ht="15" hidden="false" customHeight="false" outlineLevel="0" collapsed="false">
      <c r="A5" s="11" t="s">
        <v>63</v>
      </c>
      <c r="B5" s="11" t="n">
        <f aca="false">COUNTA(RegistroCPF1[N°])</f>
        <v>14</v>
      </c>
    </row>
    <row r="6" customFormat="false" ht="15" hidden="false" customHeight="false" outlineLevel="0" collapsed="false">
      <c r="A6" s="11" t="s">
        <v>64</v>
      </c>
      <c r="B6" s="11" t="n">
        <f aca="false">COUNTA(RegistroCPF2[N°])</f>
        <v>11</v>
      </c>
    </row>
    <row r="7" customFormat="false" ht="15" hidden="false" customHeight="false" outlineLevel="0" collapsed="false">
      <c r="A7" s="12" t="s">
        <v>65</v>
      </c>
      <c r="B7" s="12" t="n">
        <f aca="false">B5+B6</f>
        <v>25</v>
      </c>
    </row>
    <row r="9" customFormat="false" ht="15" hidden="false" customHeight="false" outlineLevel="0" collapsed="false">
      <c r="A9" s="9" t="s">
        <v>66</v>
      </c>
    </row>
    <row r="10" customFormat="false" ht="15" hidden="false" customHeight="false" outlineLevel="0" collapsed="false">
      <c r="A10" s="10" t="s">
        <v>67</v>
      </c>
      <c r="B10" s="10" t="s">
        <v>68</v>
      </c>
    </row>
    <row r="11" customFormat="false" ht="15" hidden="false" customHeight="false" outlineLevel="0" collapsed="false">
      <c r="A11" s="11" t="s">
        <v>23</v>
      </c>
      <c r="B11" s="13" t="n">
        <f aca="false">COUNTIF(RegistroCPF1[Área Específica],A11)</f>
        <v>2</v>
      </c>
    </row>
    <row r="12" customFormat="false" ht="15" hidden="false" customHeight="false" outlineLevel="0" collapsed="false">
      <c r="A12" s="11" t="s">
        <v>11</v>
      </c>
      <c r="B12" s="13" t="n">
        <f aca="false">COUNTIF(RegistroCPF1[Área Específica],A12)</f>
        <v>7</v>
      </c>
    </row>
    <row r="13" customFormat="false" ht="15" hidden="false" customHeight="false" outlineLevel="0" collapsed="false">
      <c r="A13" s="11" t="s">
        <v>31</v>
      </c>
      <c r="B13" s="13" t="n">
        <f aca="false">COUNTIF(RegistroCPF1[Área Específica],A13)</f>
        <v>5</v>
      </c>
    </row>
    <row r="14" customFormat="false" ht="15" hidden="false" customHeight="false" outlineLevel="0" collapsed="false">
      <c r="A14" s="12" t="s">
        <v>65</v>
      </c>
      <c r="B14" s="12" t="n">
        <f aca="false">SUM(B11:B13)</f>
        <v>14</v>
      </c>
    </row>
    <row r="16" customFormat="false" ht="15" hidden="false" customHeight="false" outlineLevel="0" collapsed="false">
      <c r="A16" s="9" t="s">
        <v>69</v>
      </c>
    </row>
    <row r="17" customFormat="false" ht="15" hidden="false" customHeight="false" outlineLevel="0" collapsed="false">
      <c r="A17" s="10" t="s">
        <v>67</v>
      </c>
      <c r="B17" s="10" t="s">
        <v>68</v>
      </c>
    </row>
    <row r="18" customFormat="false" ht="15" hidden="false" customHeight="false" outlineLevel="0" collapsed="false">
      <c r="A18" s="11" t="s">
        <v>35</v>
      </c>
      <c r="B18" s="13" t="n">
        <f aca="false">COUNTIF(RegistroCPF1[Equipo Sistema],A18)</f>
        <v>1</v>
      </c>
    </row>
    <row r="19" customFormat="false" ht="15" hidden="false" customHeight="false" outlineLevel="0" collapsed="false">
      <c r="A19" s="11" t="s">
        <v>32</v>
      </c>
      <c r="B19" s="13" t="n">
        <f aca="false">COUNTIF(RegistroCPF1[Equipo Sistema],A19)</f>
        <v>2</v>
      </c>
    </row>
    <row r="20" customFormat="false" ht="15" hidden="false" customHeight="false" outlineLevel="0" collapsed="false">
      <c r="A20" s="11" t="s">
        <v>28</v>
      </c>
      <c r="B20" s="13" t="n">
        <f aca="false">COUNTIF(RegistroCPF1[Equipo Sistema],A20)</f>
        <v>2</v>
      </c>
    </row>
    <row r="21" customFormat="false" ht="15" hidden="false" customHeight="false" outlineLevel="0" collapsed="false">
      <c r="A21" s="11" t="s">
        <v>21</v>
      </c>
      <c r="B21" s="13" t="n">
        <f aca="false">COUNTIF(RegistroCPF1[Equipo Sistema],A21)</f>
        <v>4</v>
      </c>
    </row>
    <row r="22" customFormat="false" ht="15" hidden="false" customHeight="false" outlineLevel="0" collapsed="false">
      <c r="A22" s="11" t="s">
        <v>18</v>
      </c>
      <c r="B22" s="13" t="n">
        <f aca="false">COUNTIF(RegistroCPF1[Equipo Sistema],A22)</f>
        <v>1</v>
      </c>
    </row>
    <row r="23" customFormat="false" ht="15" hidden="false" customHeight="false" outlineLevel="0" collapsed="false">
      <c r="A23" s="11" t="s">
        <v>12</v>
      </c>
      <c r="B23" s="13" t="n">
        <f aca="false">COUNTIF(RegistroCPF1[Equipo Sistema],A23)</f>
        <v>2</v>
      </c>
    </row>
    <row r="24" customFormat="false" ht="15" hidden="false" customHeight="false" outlineLevel="0" collapsed="false">
      <c r="A24" s="11" t="s">
        <v>36</v>
      </c>
      <c r="B24" s="13" t="n">
        <f aca="false">COUNTIF(RegistroCPF1[Equipo Sistema],A24)</f>
        <v>1</v>
      </c>
    </row>
    <row r="25" customFormat="false" ht="15" hidden="false" customHeight="false" outlineLevel="0" collapsed="false">
      <c r="A25" s="11" t="s">
        <v>38</v>
      </c>
      <c r="B25" s="13" t="n">
        <f aca="false">COUNTIF(RegistroCPF1[Equipo Sistema],A25)</f>
        <v>1</v>
      </c>
    </row>
    <row r="26" customFormat="false" ht="15" hidden="false" customHeight="false" outlineLevel="0" collapsed="false">
      <c r="A26" s="12" t="s">
        <v>65</v>
      </c>
      <c r="B26" s="12" t="n">
        <f aca="false">SUM(B18:B25)</f>
        <v>14</v>
      </c>
    </row>
    <row r="28" customFormat="false" ht="15" hidden="false" customHeight="false" outlineLevel="0" collapsed="false">
      <c r="A28" s="9" t="s">
        <v>70</v>
      </c>
    </row>
    <row r="29" customFormat="false" ht="15" hidden="false" customHeight="false" outlineLevel="0" collapsed="false">
      <c r="A29" s="14" t="s">
        <v>67</v>
      </c>
      <c r="B29" s="14" t="s">
        <v>68</v>
      </c>
    </row>
    <row r="30" customFormat="false" ht="15" hidden="false" customHeight="false" outlineLevel="0" collapsed="false">
      <c r="A30" s="11" t="s">
        <v>52</v>
      </c>
      <c r="B30" s="13" t="n">
        <f aca="false">COUNTIF(RegistroCPF2[Área Específica],A30)</f>
        <v>3</v>
      </c>
    </row>
    <row r="31" customFormat="false" ht="15" hidden="false" customHeight="false" outlineLevel="0" collapsed="false">
      <c r="A31" s="11" t="s">
        <v>23</v>
      </c>
      <c r="B31" s="13" t="n">
        <f aca="false">COUNTIF(RegistroCPF2[Área Específica],A31)</f>
        <v>8</v>
      </c>
    </row>
    <row r="32" customFormat="false" ht="15" hidden="false" customHeight="false" outlineLevel="0" collapsed="false">
      <c r="A32" s="12" t="s">
        <v>65</v>
      </c>
      <c r="B32" s="12" t="n">
        <f aca="false">SUM(B30:B31)</f>
        <v>11</v>
      </c>
    </row>
    <row r="34" customFormat="false" ht="15" hidden="false" customHeight="false" outlineLevel="0" collapsed="false">
      <c r="A34" s="9" t="s">
        <v>71</v>
      </c>
    </row>
    <row r="35" customFormat="false" ht="15" hidden="false" customHeight="false" outlineLevel="0" collapsed="false">
      <c r="A35" s="14" t="s">
        <v>67</v>
      </c>
      <c r="B35" s="14" t="s">
        <v>68</v>
      </c>
    </row>
    <row r="36" customFormat="false" ht="15" hidden="false" customHeight="false" outlineLevel="0" collapsed="false">
      <c r="A36" s="11" t="s">
        <v>50</v>
      </c>
      <c r="B36" s="13" t="n">
        <f aca="false">COUNTIF(RegistroCPF2[Equipo Sistema],A36)</f>
        <v>1</v>
      </c>
    </row>
    <row r="37" customFormat="false" ht="15" hidden="false" customHeight="false" outlineLevel="0" collapsed="false">
      <c r="A37" s="11" t="s">
        <v>49</v>
      </c>
      <c r="B37" s="13" t="n">
        <f aca="false">COUNTIF(RegistroCPF2[Equipo Sistema],A37)</f>
        <v>2</v>
      </c>
    </row>
    <row r="38" customFormat="false" ht="15" hidden="false" customHeight="false" outlineLevel="0" collapsed="false">
      <c r="A38" s="11" t="s">
        <v>53</v>
      </c>
      <c r="B38" s="13" t="n">
        <f aca="false">COUNTIF(RegistroCPF2[Equipo Sistema],A38)</f>
        <v>3</v>
      </c>
    </row>
    <row r="39" customFormat="false" ht="15" hidden="false" customHeight="false" outlineLevel="0" collapsed="false">
      <c r="A39" s="11" t="s">
        <v>44</v>
      </c>
      <c r="B39" s="13" t="n">
        <f aca="false">COUNTIF(RegistroCPF2[Equipo Sistema],A39)</f>
        <v>3</v>
      </c>
    </row>
    <row r="40" customFormat="false" ht="15" hidden="false" customHeight="false" outlineLevel="0" collapsed="false">
      <c r="A40" s="11" t="s">
        <v>42</v>
      </c>
      <c r="B40" s="13" t="n">
        <f aca="false">COUNTIF(RegistroCPF2[Equipo Sistema],A40)</f>
        <v>1</v>
      </c>
    </row>
    <row r="41" customFormat="false" ht="15" hidden="false" customHeight="false" outlineLevel="0" collapsed="false">
      <c r="A41" s="11" t="s">
        <v>51</v>
      </c>
      <c r="B41" s="13" t="n">
        <f aca="false">COUNTIF(RegistroCPF2[Equipo Sistema],A41)</f>
        <v>1</v>
      </c>
    </row>
    <row r="42" customFormat="false" ht="15" hidden="false" customHeight="false" outlineLevel="0" collapsed="false">
      <c r="A42" s="12" t="s">
        <v>65</v>
      </c>
      <c r="B42" s="12" t="n">
        <f aca="false">SUM(B36:B41)</f>
        <v>11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2026-07-23T03:44:09Z</dcterms:created>
  <dc:creator>openpyxl</dc:creator>
  <dc:description/>
  <dc:language>en-US</dc:language>
  <cp:lastModifiedBy/>
  <dcterms:modified xsi:type="dcterms:W3CDTF">2026-07-23T03:44:10Z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