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uresh\git\Uyamak\Generators\"/>
    </mc:Choice>
  </mc:AlternateContent>
  <xr:revisionPtr revIDLastSave="0" documentId="13_ncr:1_{1377D2E5-5A00-4F1C-B2E8-166E0E9DDDA0}" xr6:coauthVersionLast="43" xr6:coauthVersionMax="43" xr10:uidLastSave="{00000000-0000-0000-0000-000000000000}"/>
  <bookViews>
    <workbookView xWindow="-108" yWindow="-108" windowWidth="23256" windowHeight="12576" xr2:uid="{CB8984A2-0721-4967-8668-669096886DF4}"/>
  </bookViews>
  <sheets>
    <sheet name="tools" sheetId="1" r:id="rId1"/>
    <sheet name="functionsCategories" sheetId="3" r:id="rId2"/>
    <sheet name="IconText" sheetId="4" r:id="rId3"/>
    <sheet name="networkIcon" sheetId="5" r:id="rId4"/>
    <sheet name="blockTemplate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6" l="1"/>
  <c r="D10" i="6"/>
  <c r="D6" i="6"/>
  <c r="D2" i="6"/>
  <c r="I3" i="6"/>
  <c r="I4" i="6"/>
  <c r="I5" i="6"/>
  <c r="I7" i="6"/>
  <c r="I8" i="6"/>
  <c r="I9" i="6"/>
  <c r="I10" i="6"/>
  <c r="I11" i="6"/>
  <c r="I12" i="6"/>
  <c r="I13" i="6"/>
  <c r="I14" i="6"/>
  <c r="I15" i="6"/>
  <c r="I16" i="6"/>
  <c r="I17" i="6"/>
  <c r="I2" i="6"/>
  <c r="D3" i="6"/>
  <c r="D4" i="6"/>
  <c r="D5" i="6"/>
  <c r="D7" i="6"/>
  <c r="D8" i="6"/>
  <c r="D9" i="6"/>
  <c r="D11" i="6"/>
  <c r="D12" i="6"/>
  <c r="D13" i="6"/>
  <c r="D15" i="6"/>
  <c r="D16" i="6"/>
  <c r="D17" i="6"/>
  <c r="E1" i="6" l="1"/>
  <c r="I6" i="6"/>
  <c r="B4" i="5"/>
  <c r="B3" i="5"/>
  <c r="B2" i="5"/>
  <c r="B1" i="5"/>
  <c r="C1" i="5" s="1"/>
  <c r="C1" i="4"/>
  <c r="B1" i="4"/>
  <c r="B2" i="4"/>
  <c r="B3" i="4"/>
  <c r="B4" i="4"/>
  <c r="N3" i="3" l="1"/>
  <c r="O3" i="3"/>
  <c r="N4" i="3"/>
  <c r="O4" i="3"/>
  <c r="N5" i="3"/>
  <c r="O5" i="3"/>
  <c r="N6" i="3"/>
  <c r="O6" i="3"/>
  <c r="N7" i="3"/>
  <c r="O7" i="3"/>
  <c r="N8" i="3"/>
  <c r="O8" i="3"/>
  <c r="O2" i="3"/>
  <c r="N2" i="3"/>
  <c r="I3" i="3"/>
  <c r="I4" i="3"/>
  <c r="I5" i="3"/>
  <c r="I6" i="3"/>
  <c r="I7" i="3"/>
  <c r="I8" i="3"/>
  <c r="I2" i="3"/>
  <c r="L3" i="3" l="1"/>
  <c r="M3" i="3"/>
  <c r="L4" i="3"/>
  <c r="M4" i="3"/>
  <c r="L5" i="3"/>
  <c r="M5" i="3"/>
  <c r="L6" i="3"/>
  <c r="M6" i="3"/>
  <c r="L7" i="3"/>
  <c r="M7" i="3"/>
  <c r="L8" i="3"/>
  <c r="M8" i="3"/>
  <c r="M2" i="3"/>
  <c r="L2" i="3"/>
  <c r="J3" i="3" l="1"/>
  <c r="J4" i="3"/>
  <c r="J5" i="3"/>
  <c r="J6" i="3"/>
  <c r="J7" i="3"/>
  <c r="J8" i="3"/>
  <c r="J2" i="3"/>
  <c r="K1" i="3" l="1"/>
  <c r="I3" i="1"/>
  <c r="I4" i="1"/>
  <c r="I5" i="1"/>
  <c r="I6" i="1"/>
  <c r="I7" i="1"/>
  <c r="I8" i="1"/>
  <c r="I9" i="1"/>
  <c r="I10" i="1"/>
  <c r="I11" i="1"/>
  <c r="I2" i="1"/>
  <c r="E3" i="1"/>
  <c r="E4" i="1" s="1"/>
  <c r="E5" i="1" s="1"/>
  <c r="E6" i="1" s="1"/>
  <c r="E7" i="1" s="1"/>
  <c r="E8" i="1" s="1"/>
  <c r="E9" i="1" s="1"/>
  <c r="E10" i="1" s="1"/>
  <c r="E11" i="1" s="1"/>
  <c r="J1" i="1" l="1"/>
  <c r="G4" i="1"/>
  <c r="G5" i="1"/>
  <c r="G6" i="1" s="1"/>
  <c r="G7" i="1" s="1"/>
  <c r="G8" i="1" s="1"/>
  <c r="G9" i="1" s="1"/>
  <c r="G10" i="1" s="1"/>
  <c r="G11" i="1" s="1"/>
  <c r="G3" i="1"/>
</calcChain>
</file>

<file path=xl/sharedStrings.xml><?xml version="1.0" encoding="utf-8"?>
<sst xmlns="http://schemas.openxmlformats.org/spreadsheetml/2006/main" count="159" uniqueCount="113">
  <si>
    <t>newFile</t>
  </si>
  <si>
    <t>saveFile</t>
  </si>
  <si>
    <t>deleteFile</t>
  </si>
  <si>
    <t>addBlock</t>
  </si>
  <si>
    <t>editBlock</t>
  </si>
  <si>
    <t>addConnection</t>
  </si>
  <si>
    <t>editConnection</t>
  </si>
  <si>
    <t>delete</t>
  </si>
  <si>
    <t>filesView</t>
  </si>
  <si>
    <t>simView</t>
  </si>
  <si>
    <t>fas fa-file</t>
  </si>
  <si>
    <t>far fa-save</t>
  </si>
  <si>
    <t>far fa-trash-alt</t>
  </si>
  <si>
    <t>far fa-plus-square</t>
  </si>
  <si>
    <t>far fa-edit</t>
  </si>
  <si>
    <t>fas fa-project-diagram</t>
  </si>
  <si>
    <t>fas fa-pencil-alt</t>
  </si>
  <si>
    <t>fas fa-eraser</t>
  </si>
  <si>
    <t>far fa-folder-open</t>
  </si>
  <si>
    <t>fas fa-play</t>
  </si>
  <si>
    <t>openLeftMenu()</t>
  </si>
  <si>
    <t>index</t>
  </si>
  <si>
    <t>icon</t>
  </si>
  <si>
    <t>function</t>
  </si>
  <si>
    <t>text</t>
  </si>
  <si>
    <t>New file</t>
  </si>
  <si>
    <t>Save file</t>
  </si>
  <si>
    <t>Delete file</t>
  </si>
  <si>
    <t>Add block</t>
  </si>
  <si>
    <t>Edit block</t>
  </si>
  <si>
    <t>Add connection</t>
  </si>
  <si>
    <t>Edit connection</t>
  </si>
  <si>
    <t>Files view</t>
  </si>
  <si>
    <t>Delete</t>
  </si>
  <si>
    <t>Simulation view</t>
  </si>
  <si>
    <t>display</t>
  </si>
  <si>
    <t>order</t>
  </si>
  <si>
    <t>x</t>
  </si>
  <si>
    <t>y</t>
  </si>
  <si>
    <t>false</t>
  </si>
  <si>
    <t>sources</t>
  </si>
  <si>
    <t>basics</t>
  </si>
  <si>
    <t>logics</t>
  </si>
  <si>
    <t>continuous</t>
  </si>
  <si>
    <t>discrete</t>
  </si>
  <si>
    <t>hardware</t>
  </si>
  <si>
    <t>Sources</t>
  </si>
  <si>
    <t>Basic operations</t>
  </si>
  <si>
    <t>Logical operations</t>
  </si>
  <si>
    <t>Continuous time</t>
  </si>
  <si>
    <t>Discrete time</t>
  </si>
  <si>
    <t>Hardware tools</t>
  </si>
  <si>
    <t>#FF0000</t>
  </si>
  <si>
    <t>Sinks</t>
  </si>
  <si>
    <t>sinks</t>
  </si>
  <si>
    <t>#00FFFF</t>
  </si>
  <si>
    <t>#80FF00</t>
  </si>
  <si>
    <t>#FF0080</t>
  </si>
  <si>
    <t>#0000FF</t>
  </si>
  <si>
    <t>#00FF80</t>
  </si>
  <si>
    <t>#FFFF00</t>
  </si>
  <si>
    <t>description</t>
  </si>
  <si>
    <t>color01</t>
  </si>
  <si>
    <t>color02</t>
  </si>
  <si>
    <t>color03</t>
  </si>
  <si>
    <t>color04</t>
  </si>
  <si>
    <t>Sinks output the information. They can be graphs or file download</t>
  </si>
  <si>
    <t>Sources generate the signals to feed to the model.</t>
  </si>
  <si>
    <t>Basic mathematical operations are given</t>
  </si>
  <si>
    <t>Logical operations are available in this section</t>
  </si>
  <si>
    <t>Dynamic operations are available here for continuous time operations</t>
  </si>
  <si>
    <t>Dynamic operations are available here for discrete time operations</t>
  </si>
  <si>
    <t>Hardware i/o blocks are available here</t>
  </si>
  <si>
    <t>#8000FF</t>
  </si>
  <si>
    <t>#FFFE00</t>
  </si>
  <si>
    <t>&lt;/g&gt;&lt;/svg&gt;</t>
  </si>
  <si>
    <t>' filter='url(#f0)'/&gt;&lt;/g&gt;&lt;g stroke-linecap='round' filter='url(#f1)' width='100' height='100' stroke='</t>
  </si>
  <si>
    <t>preIcon</t>
  </si>
  <si>
    <t>postIcon</t>
  </si>
  <si>
    <t>#FF007F</t>
  </si>
  <si>
    <t>#7F00FF</t>
  </si>
  <si>
    <t>#7FFF00</t>
  </si>
  <si>
    <t>preIcon1</t>
  </si>
  <si>
    <t>postIcon1</t>
  </si>
  <si>
    <t>' stroke-width='10' fill='none'&gt;</t>
  </si>
  <si>
    <t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</t>
  </si>
  <si>
    <t>&lt;svg viewBox='0 0 100 100' xmlns='http://www.w3.org/2000/svg'&gt;&lt;defs&gt;&lt;filter id='f1' x='-50%' y='-50%' width='200%' height='200%'&gt;&lt;feOffset result='offOut' in='SourceAlpha' dx='3' dy='3' /&gt;&lt;feGaussianBlur result='blurOut' in='offOut' stdDeviation='0' /&gt;&lt;feBlend in='SourceGraphic' in2='blurOut' mode='normal' /&gt;&lt;/filter&gt;&lt;/defs&gt;&lt;g&gt;&lt;rect rx='20' height='100' width='100' y='0' x='0' stroke-width='0' fill='</t>
  </si>
  <si>
    <t>'/&gt;&lt;/g&gt;&lt;g stroke-linecap='round' filter='url(#f1)' width='100' height='100' stroke='</t>
  </si>
  <si>
    <t>Name</t>
  </si>
  <si>
    <t>type</t>
  </si>
  <si>
    <t>argument</t>
  </si>
  <si>
    <t>Category</t>
  </si>
  <si>
    <t>Description</t>
  </si>
  <si>
    <t>string</t>
  </si>
  <si>
    <t>Parameters</t>
  </si>
  <si>
    <t>json</t>
  </si>
  <si>
    <t>float</t>
  </si>
  <si>
    <t>Data</t>
  </si>
  <si>
    <t>name</t>
  </si>
  <si>
    <t>MaxInTerminals</t>
  </si>
  <si>
    <t>MaxOutTerminals</t>
  </si>
  <si>
    <t>Label</t>
  </si>
  <si>
    <t>Icon</t>
  </si>
  <si>
    <t>Init</t>
  </si>
  <si>
    <t>End</t>
  </si>
  <si>
    <t>Constructor</t>
  </si>
  <si>
    <t>Destructor</t>
  </si>
  <si>
    <t>RunTimeExec</t>
  </si>
  <si>
    <t>Evaluate</t>
  </si>
  <si>
    <t>Details</t>
  </si>
  <si>
    <t>ValidateParams</t>
  </si>
  <si>
    <t>openLeftMenu('ADD_BLOCK')</t>
  </si>
  <si>
    <t>openLeftMenu('EDIT_BLOCK')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</si>
</sst>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0" borderId="0" xfId="0" quotePrefix="1" applyAlignment="1">
      <alignment wrapText="1"/>
    </xf>
    <xf numFmtId="0" fontId="0" fillId="0" borderId="0" xfId="0" quotePrefix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AF13B-AD09-4EC1-B187-55BF9EDB6D77}">
  <dimension ref="A1:J11"/>
  <sheetViews>
    <sheetView tabSelected="1" workbookViewId="0">
      <selection activeCell="J1" sqref="J1"/>
    </sheetView>
  </sheetViews>
  <sheetFormatPr defaultRowHeight="14.4" x14ac:dyDescent="0.3"/>
  <sheetData>
    <row r="1" spans="1:10" x14ac:dyDescent="0.3">
      <c r="A1" t="s">
        <v>21</v>
      </c>
      <c r="B1" t="s">
        <v>22</v>
      </c>
      <c r="C1" t="s">
        <v>23</v>
      </c>
      <c r="D1" t="s">
        <v>24</v>
      </c>
      <c r="E1" t="s">
        <v>35</v>
      </c>
      <c r="F1" t="s">
        <v>38</v>
      </c>
      <c r="G1" t="s">
        <v>37</v>
      </c>
      <c r="H1" t="s">
        <v>36</v>
      </c>
      <c r="J1" t="str">
        <f ca="1">CHAR(34)&amp;MID(CELL("filename",A1),FIND("]",CELL("filename",A1))+1,255)&amp;CHAR(34)&amp;":{"&amp;_xlfn.CONCAT(I:I)&amp;"}"</f>
        <v>"tools":{"newFile":{"icon":"fas fa-file","function":"openLeftMenu()","text":"New file","display":false,"y":"0","x":"0","order":"0"},"saveFile":{"icon":"far fa-save","function":"openLeftMenu()","text":"Save file","display":false,"y":"0","x":"40","order":"1"},"deleteFile":{"icon":"far fa-trash-alt","function":"openLeftMenu()","text":"Delete file","display":false,"y":"0","x":"80","order":"2"},"addBlock":{"icon":"far fa-plus-square","function":"openLeftMenu('ADD_BLOCK')","text":"Add block","display":false,"y":"0","x":"120","order":"3"},"editBlock":{"icon":"far fa-edit","function":"openLeftMenu('EDIT_BLOCK')","text":"Edit block","display":false,"y":"0","x":"160","order":"4"},"addConnection":{"icon":"fas fa-project-diagram","function":"openLeftMenu()","text":"Add connection","display":false,"y":"0","x":"200","order":"5"},"editConnection":{"icon":"fas fa-pencil-alt","function":"openLeftMenu()","text":"Edit connection","display":false,"y":"0","x":"240","order":"6"},"delete":{"icon":"fas fa-eraser","function":"openLeftMenu()","text":"Delete","display":false,"y":"0","x":"280","order":"7"},"filesView":{"icon":"far fa-folder-open","function":"openLeftMenu()","text":"Files view","display":false,"y":"0","x":"320","order":"8"},"simView":{"icon":"fas fa-play","function":"openLeftMenu()","text":"Simulation view","display":false,"y":"0","x":"360","order":"9"}}</v>
      </c>
    </row>
    <row r="2" spans="1:10" x14ac:dyDescent="0.3">
      <c r="A2" t="s">
        <v>0</v>
      </c>
      <c r="B2" t="s">
        <v>10</v>
      </c>
      <c r="C2" t="s">
        <v>20</v>
      </c>
      <c r="D2" t="s">
        <v>25</v>
      </c>
      <c r="E2" s="1" t="s">
        <v>39</v>
      </c>
      <c r="F2">
        <v>0</v>
      </c>
      <c r="G2">
        <v>0</v>
      </c>
      <c r="H2">
        <v>0</v>
      </c>
      <c r="I2" t="str">
        <f>CHAR(34)&amp;A2&amp;CHAR(34)&amp;":{"&amp;CHAR(34)&amp;$B$1&amp;CHAR(34)&amp;":"&amp;CHAR(34)&amp;B2&amp;CHAR(34)&amp;","&amp;CHAR(34)&amp;$C$1&amp;CHAR(34)&amp;":"&amp;CHAR(34)&amp;C2&amp;CHAR(34)&amp;","&amp;CHAR(34)&amp;$D$1&amp;CHAR(34)&amp;":"&amp;CHAR(34)&amp;D2&amp;CHAR(34)&amp;","&amp;CHAR(34)&amp;$E$1&amp;CHAR(34)&amp;":"&amp;E2&amp;","&amp;CHAR(34)&amp;$F$1&amp;CHAR(34)&amp;":"&amp;CHAR(34)&amp;F2&amp;CHAR(34)&amp;","&amp;CHAR(34)&amp;$G$1&amp;CHAR(34)&amp;":"&amp;CHAR(34)&amp;G2&amp;CHAR(34)&amp;","&amp;CHAR(34)&amp;$H$1&amp;CHAR(34)&amp;":"&amp;CHAR(34)&amp;H2&amp;CHAR(34)&amp;"}"&amp;IF(ISBLANK(A3),"",",")</f>
        <v>"newFile":{"icon":"fas fa-file","function":"openLeftMenu()","text":"New file","display":false,"y":"0","x":"0","order":"0"},</v>
      </c>
    </row>
    <row r="3" spans="1:10" x14ac:dyDescent="0.3">
      <c r="A3" t="s">
        <v>1</v>
      </c>
      <c r="B3" t="s">
        <v>11</v>
      </c>
      <c r="C3" t="s">
        <v>20</v>
      </c>
      <c r="D3" t="s">
        <v>26</v>
      </c>
      <c r="E3" s="1" t="str">
        <f>E2</f>
        <v>false</v>
      </c>
      <c r="F3">
        <v>0</v>
      </c>
      <c r="G3">
        <f>+G2+40</f>
        <v>40</v>
      </c>
      <c r="H3">
        <v>1</v>
      </c>
      <c r="I3" t="str">
        <f t="shared" ref="I3:I11" si="0">CHAR(34)&amp;A3&amp;CHAR(34)&amp;":{"&amp;CHAR(34)&amp;$B$1&amp;CHAR(34)&amp;":"&amp;CHAR(34)&amp;B3&amp;CHAR(34)&amp;","&amp;CHAR(34)&amp;$C$1&amp;CHAR(34)&amp;":"&amp;CHAR(34)&amp;C3&amp;CHAR(34)&amp;","&amp;CHAR(34)&amp;$D$1&amp;CHAR(34)&amp;":"&amp;CHAR(34)&amp;D3&amp;CHAR(34)&amp;","&amp;CHAR(34)&amp;$E$1&amp;CHAR(34)&amp;":"&amp;E3&amp;","&amp;CHAR(34)&amp;$F$1&amp;CHAR(34)&amp;":"&amp;CHAR(34)&amp;F3&amp;CHAR(34)&amp;","&amp;CHAR(34)&amp;$G$1&amp;CHAR(34)&amp;":"&amp;CHAR(34)&amp;G3&amp;CHAR(34)&amp;","&amp;CHAR(34)&amp;$H$1&amp;CHAR(34)&amp;":"&amp;CHAR(34)&amp;H3&amp;CHAR(34)&amp;"}"&amp;IF(ISBLANK(A4),"",",")</f>
        <v>"saveFile":{"icon":"far fa-save","function":"openLeftMenu()","text":"Save file","display":false,"y":"0","x":"40","order":"1"},</v>
      </c>
    </row>
    <row r="4" spans="1:10" x14ac:dyDescent="0.3">
      <c r="A4" t="s">
        <v>2</v>
      </c>
      <c r="B4" t="s">
        <v>12</v>
      </c>
      <c r="C4" t="s">
        <v>20</v>
      </c>
      <c r="D4" t="s">
        <v>27</v>
      </c>
      <c r="E4" s="1" t="str">
        <f t="shared" ref="E4:E11" si="1">E3</f>
        <v>false</v>
      </c>
      <c r="F4">
        <v>0</v>
      </c>
      <c r="G4">
        <f t="shared" ref="G4:G11" si="2">+G3+40</f>
        <v>80</v>
      </c>
      <c r="H4">
        <v>2</v>
      </c>
      <c r="I4" t="str">
        <f t="shared" si="0"/>
        <v>"deleteFile":{"icon":"far fa-trash-alt","function":"openLeftMenu()","text":"Delete file","display":false,"y":"0","x":"80","order":"2"},</v>
      </c>
    </row>
    <row r="5" spans="1:10" x14ac:dyDescent="0.3">
      <c r="A5" t="s">
        <v>3</v>
      </c>
      <c r="B5" t="s">
        <v>13</v>
      </c>
      <c r="C5" t="s">
        <v>111</v>
      </c>
      <c r="D5" t="s">
        <v>28</v>
      </c>
      <c r="E5" s="1" t="str">
        <f t="shared" si="1"/>
        <v>false</v>
      </c>
      <c r="F5">
        <v>0</v>
      </c>
      <c r="G5">
        <f t="shared" si="2"/>
        <v>120</v>
      </c>
      <c r="H5">
        <v>3</v>
      </c>
      <c r="I5" t="str">
        <f t="shared" si="0"/>
        <v>"addBlock":{"icon":"far fa-plus-square","function":"openLeftMenu('ADD_BLOCK')","text":"Add block","display":false,"y":"0","x":"120","order":"3"},</v>
      </c>
    </row>
    <row r="6" spans="1:10" x14ac:dyDescent="0.3">
      <c r="A6" t="s">
        <v>4</v>
      </c>
      <c r="B6" t="s">
        <v>14</v>
      </c>
      <c r="C6" t="s">
        <v>112</v>
      </c>
      <c r="D6" t="s">
        <v>29</v>
      </c>
      <c r="E6" s="1" t="str">
        <f t="shared" si="1"/>
        <v>false</v>
      </c>
      <c r="F6">
        <v>0</v>
      </c>
      <c r="G6">
        <f t="shared" si="2"/>
        <v>160</v>
      </c>
      <c r="H6">
        <v>4</v>
      </c>
      <c r="I6" t="str">
        <f t="shared" si="0"/>
        <v>"editBlock":{"icon":"far fa-edit","function":"openLeftMenu('EDIT_BLOCK')","text":"Edit block","display":false,"y":"0","x":"160","order":"4"},</v>
      </c>
    </row>
    <row r="7" spans="1:10" x14ac:dyDescent="0.3">
      <c r="A7" t="s">
        <v>5</v>
      </c>
      <c r="B7" t="s">
        <v>15</v>
      </c>
      <c r="C7" t="s">
        <v>20</v>
      </c>
      <c r="D7" t="s">
        <v>30</v>
      </c>
      <c r="E7" s="1" t="str">
        <f t="shared" si="1"/>
        <v>false</v>
      </c>
      <c r="F7">
        <v>0</v>
      </c>
      <c r="G7">
        <f t="shared" si="2"/>
        <v>200</v>
      </c>
      <c r="H7">
        <v>5</v>
      </c>
      <c r="I7" t="str">
        <f t="shared" si="0"/>
        <v>"addConnection":{"icon":"fas fa-project-diagram","function":"openLeftMenu()","text":"Add connection","display":false,"y":"0","x":"200","order":"5"},</v>
      </c>
    </row>
    <row r="8" spans="1:10" x14ac:dyDescent="0.3">
      <c r="A8" t="s">
        <v>6</v>
      </c>
      <c r="B8" t="s">
        <v>16</v>
      </c>
      <c r="C8" t="s">
        <v>20</v>
      </c>
      <c r="D8" t="s">
        <v>31</v>
      </c>
      <c r="E8" s="1" t="str">
        <f t="shared" si="1"/>
        <v>false</v>
      </c>
      <c r="F8">
        <v>0</v>
      </c>
      <c r="G8">
        <f t="shared" si="2"/>
        <v>240</v>
      </c>
      <c r="H8">
        <v>6</v>
      </c>
      <c r="I8" t="str">
        <f t="shared" si="0"/>
        <v>"editConnection":{"icon":"fas fa-pencil-alt","function":"openLeftMenu()","text":"Edit connection","display":false,"y":"0","x":"240","order":"6"},</v>
      </c>
    </row>
    <row r="9" spans="1:10" x14ac:dyDescent="0.3">
      <c r="A9" t="s">
        <v>7</v>
      </c>
      <c r="B9" t="s">
        <v>17</v>
      </c>
      <c r="C9" t="s">
        <v>20</v>
      </c>
      <c r="D9" t="s">
        <v>33</v>
      </c>
      <c r="E9" s="1" t="str">
        <f t="shared" si="1"/>
        <v>false</v>
      </c>
      <c r="F9">
        <v>0</v>
      </c>
      <c r="G9">
        <f t="shared" si="2"/>
        <v>280</v>
      </c>
      <c r="H9">
        <v>7</v>
      </c>
      <c r="I9" t="str">
        <f t="shared" si="0"/>
        <v>"delete":{"icon":"fas fa-eraser","function":"openLeftMenu()","text":"Delete","display":false,"y":"0","x":"280","order":"7"},</v>
      </c>
    </row>
    <row r="10" spans="1:10" x14ac:dyDescent="0.3">
      <c r="A10" t="s">
        <v>8</v>
      </c>
      <c r="B10" t="s">
        <v>18</v>
      </c>
      <c r="C10" t="s">
        <v>20</v>
      </c>
      <c r="D10" t="s">
        <v>32</v>
      </c>
      <c r="E10" s="1" t="str">
        <f t="shared" si="1"/>
        <v>false</v>
      </c>
      <c r="F10">
        <v>0</v>
      </c>
      <c r="G10">
        <f t="shared" si="2"/>
        <v>320</v>
      </c>
      <c r="H10">
        <v>8</v>
      </c>
      <c r="I10" t="str">
        <f t="shared" si="0"/>
        <v>"filesView":{"icon":"far fa-folder-open","function":"openLeftMenu()","text":"Files view","display":false,"y":"0","x":"320","order":"8"},</v>
      </c>
    </row>
    <row r="11" spans="1:10" x14ac:dyDescent="0.3">
      <c r="A11" t="s">
        <v>9</v>
      </c>
      <c r="B11" t="s">
        <v>19</v>
      </c>
      <c r="C11" t="s">
        <v>20</v>
      </c>
      <c r="D11" t="s">
        <v>34</v>
      </c>
      <c r="E11" s="1" t="str">
        <f t="shared" si="1"/>
        <v>false</v>
      </c>
      <c r="F11">
        <v>0</v>
      </c>
      <c r="G11">
        <f t="shared" si="2"/>
        <v>360</v>
      </c>
      <c r="H11">
        <v>9</v>
      </c>
      <c r="I11" t="str">
        <f t="shared" si="0"/>
        <v>"simView":{"icon":"fas fa-play","function":"openLeftMenu()","text":"Simulation view","display":false,"y":"0","x":"360","order":"9"}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9CB5B-D4DE-41EA-B454-0F01FA82151C}">
  <dimension ref="A1:O11"/>
  <sheetViews>
    <sheetView workbookViewId="0">
      <selection activeCell="K1" sqref="K1"/>
    </sheetView>
  </sheetViews>
  <sheetFormatPr defaultRowHeight="14.4" x14ac:dyDescent="0.3"/>
  <cols>
    <col min="2" max="2" width="16" bestFit="1" customWidth="1"/>
  </cols>
  <sheetData>
    <row r="1" spans="1:15" x14ac:dyDescent="0.3">
      <c r="A1" t="s">
        <v>21</v>
      </c>
      <c r="B1" t="s">
        <v>24</v>
      </c>
      <c r="C1" t="s">
        <v>61</v>
      </c>
      <c r="D1" t="s">
        <v>36</v>
      </c>
      <c r="E1" t="s">
        <v>62</v>
      </c>
      <c r="F1" t="s">
        <v>63</v>
      </c>
      <c r="G1" t="s">
        <v>64</v>
      </c>
      <c r="H1" t="s">
        <v>65</v>
      </c>
      <c r="K1" t="str">
        <f ca="1">_xlfn.CONCAT(J:J)&amp;CHAR(34)&amp;MID(CELL("filename",A1),FIND("]",CELL("filename",A1))+1,255)&amp;CHAR(34)&amp;":{"&amp;_xlfn.CONCAT(I:I)&amp;"}"</f>
        <v>"sources":{},"sinks":{},"basics":{},"logics":{},"continuous":{},"discrete":{},"hardware":{},"functionsCategories":{"sources":{"text":"Sources","description":"Sources generate the signals to feed to the model.","order":"0"},"sinks":{"text":"Sinks","description":"Sinks output the information. They can be graphs or file download","order":"1"},"basics":{"text":"Basic operations","description":"Basic mathematical operations are given","order":"2"},"logics":{"text":"Logical operations","description":"Logical operations are available in this section","order":"3"},"continuous":{"text":"Continuous time","description":"Dynamic operations are available here for continuous time operations","order":"4"},"discrete":{"text":"Discrete time","description":"Dynamic operations are available here for discrete time operations","order":"5"},"hardware":{"text":"Hardware tools","description":"Hardware i/o blocks are available here","order":"6"}}</v>
      </c>
      <c r="L1" t="s">
        <v>77</v>
      </c>
      <c r="M1" t="s">
        <v>78</v>
      </c>
      <c r="N1" t="s">
        <v>82</v>
      </c>
      <c r="O1" t="s">
        <v>83</v>
      </c>
    </row>
    <row r="2" spans="1:15" x14ac:dyDescent="0.3">
      <c r="A2" t="s">
        <v>40</v>
      </c>
      <c r="B2" t="s">
        <v>46</v>
      </c>
      <c r="C2" t="s">
        <v>67</v>
      </c>
      <c r="D2">
        <v>0</v>
      </c>
      <c r="E2" s="1" t="s">
        <v>52</v>
      </c>
      <c r="F2" t="s">
        <v>55</v>
      </c>
      <c r="G2" t="s">
        <v>74</v>
      </c>
      <c r="H2" t="s">
        <v>57</v>
      </c>
      <c r="I2" t="str">
        <f>CHAR(34)&amp;A2&amp;CHAR(34)&amp;":{"&amp;CHAR(34)&amp;$B$1&amp;CHAR(34)&amp;":"&amp;CHAR(34)&amp;B2&amp;CHAR(34)&amp;","&amp;CHAR(34)&amp;$C$1&amp;CHAR(34)&amp;":"&amp;CHAR(34)&amp;C2&amp;CHAR(34)&amp;","&amp;CHAR(34)&amp;$D$1&amp;CHAR(34)&amp;":"&amp;CHAR(34)&amp;D2&amp;CHAR(34)&amp;"}"&amp;IF(ISBLANK(A3),"",",")</f>
        <v>"sources":{"text":"Sources","description":"Sources generate the signals to feed to the model.","order":"0"},</v>
      </c>
      <c r="J2" t="str">
        <f>CHAR(34)&amp;A2&amp;CHAR(34)&amp;":{},"</f>
        <v>"sources":{},</v>
      </c>
      <c r="L2" t="str">
        <f>IconText!$A$1&amp;functionsCategories!E2&amp;IconText!$A$2&amp;functionsCategories!F2&amp;IconText!$A$3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fill='#FF0000' filter='url(#f0)'/&gt;&lt;/g&gt;&lt;g stroke-linecap='round' filter='url(#f1)' width='100' height='100' stroke='#00FFFF' stroke-width='10' fill='none'&gt;</v>
      </c>
      <c r="M2" t="str">
        <f>IconText!$A$4</f>
        <v>&lt;/g&gt;&lt;/svg&gt;</v>
      </c>
      <c r="N2" t="e">
        <f>IconText!#REF!&amp;functionsCategories!E2&amp;IconText!#REF!&amp;functionsCategories!F2&amp;IconText!#REF!</f>
        <v>#REF!</v>
      </c>
      <c r="O2" t="e">
        <f>IconText!#REF!</f>
        <v>#REF!</v>
      </c>
    </row>
    <row r="3" spans="1:15" x14ac:dyDescent="0.3">
      <c r="A3" t="s">
        <v>54</v>
      </c>
      <c r="B3" t="s">
        <v>53</v>
      </c>
      <c r="C3" t="s">
        <v>66</v>
      </c>
      <c r="D3">
        <v>1</v>
      </c>
      <c r="E3" s="1" t="s">
        <v>56</v>
      </c>
      <c r="F3" t="s">
        <v>80</v>
      </c>
      <c r="G3" t="s">
        <v>74</v>
      </c>
      <c r="H3" t="s">
        <v>57</v>
      </c>
      <c r="I3" t="str">
        <f t="shared" ref="I3:I8" si="0">CHAR(34)&amp;A3&amp;CHAR(34)&amp;":{"&amp;CHAR(34)&amp;$B$1&amp;CHAR(34)&amp;":"&amp;CHAR(34)&amp;B3&amp;CHAR(34)&amp;","&amp;CHAR(34)&amp;$C$1&amp;CHAR(34)&amp;":"&amp;CHAR(34)&amp;C3&amp;CHAR(34)&amp;","&amp;CHAR(34)&amp;$D$1&amp;CHAR(34)&amp;":"&amp;CHAR(34)&amp;D3&amp;CHAR(34)&amp;"}"&amp;IF(ISBLANK(A4),"",",")</f>
        <v>"sinks":{"text":"Sinks","description":"Sinks output the information. They can be graphs or file download","order":"1"},</v>
      </c>
      <c r="J3" t="str">
        <f t="shared" ref="J3:J8" si="1">CHAR(34)&amp;A3&amp;CHAR(34)&amp;":{},"</f>
        <v>"sinks":{},</v>
      </c>
      <c r="L3" t="str">
        <f>IconText!$A$1&amp;functionsCategories!E3&amp;IconText!$A$2&amp;functionsCategories!F3&amp;IconText!$A$3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fill='#80FF00' filter='url(#f0)'/&gt;&lt;/g&gt;&lt;g stroke-linecap='round' filter='url(#f1)' width='100' height='100' stroke='#7F00FF' stroke-width='10' fill='none'&gt;</v>
      </c>
      <c r="M3" t="str">
        <f>IconText!$A$4</f>
        <v>&lt;/g&gt;&lt;/svg&gt;</v>
      </c>
      <c r="N3" t="e">
        <f>IconText!#REF!&amp;functionsCategories!E3&amp;IconText!#REF!&amp;functionsCategories!F3&amp;IconText!#REF!</f>
        <v>#REF!</v>
      </c>
      <c r="O3" t="e">
        <f>IconText!#REF!</f>
        <v>#REF!</v>
      </c>
    </row>
    <row r="4" spans="1:15" x14ac:dyDescent="0.3">
      <c r="A4" t="s">
        <v>41</v>
      </c>
      <c r="B4" t="s">
        <v>47</v>
      </c>
      <c r="C4" t="s">
        <v>68</v>
      </c>
      <c r="D4">
        <v>2</v>
      </c>
      <c r="E4" s="1" t="s">
        <v>55</v>
      </c>
      <c r="F4" t="s">
        <v>52</v>
      </c>
      <c r="G4" t="s">
        <v>74</v>
      </c>
      <c r="H4" t="s">
        <v>57</v>
      </c>
      <c r="I4" t="str">
        <f t="shared" si="0"/>
        <v>"basics":{"text":"Basic operations","description":"Basic mathematical operations are given","order":"2"},</v>
      </c>
      <c r="J4" t="str">
        <f t="shared" si="1"/>
        <v>"basics":{},</v>
      </c>
      <c r="L4" t="str">
        <f>IconText!$A$1&amp;functionsCategories!E4&amp;IconText!$A$2&amp;functionsCategories!F4&amp;IconText!$A$3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fill='#00FFFF' filter='url(#f0)'/&gt;&lt;/g&gt;&lt;g stroke-linecap='round' filter='url(#f1)' width='100' height='100' stroke='#FF0000' stroke-width='10' fill='none'&gt;</v>
      </c>
      <c r="M4" t="str">
        <f>IconText!$A$4</f>
        <v>&lt;/g&gt;&lt;/svg&gt;</v>
      </c>
      <c r="N4" t="e">
        <f>IconText!#REF!&amp;functionsCategories!E4&amp;IconText!#REF!&amp;functionsCategories!F4&amp;IconText!#REF!</f>
        <v>#REF!</v>
      </c>
      <c r="O4" t="e">
        <f>IconText!#REF!</f>
        <v>#REF!</v>
      </c>
    </row>
    <row r="5" spans="1:15" x14ac:dyDescent="0.3">
      <c r="A5" t="s">
        <v>42</v>
      </c>
      <c r="B5" t="s">
        <v>48</v>
      </c>
      <c r="C5" t="s">
        <v>69</v>
      </c>
      <c r="D5">
        <v>3</v>
      </c>
      <c r="E5" s="1" t="s">
        <v>73</v>
      </c>
      <c r="F5" t="s">
        <v>81</v>
      </c>
      <c r="G5" t="s">
        <v>74</v>
      </c>
      <c r="H5" t="s">
        <v>57</v>
      </c>
      <c r="I5" t="str">
        <f t="shared" si="0"/>
        <v>"logics":{"text":"Logical operations","description":"Logical operations are available in this section","order":"3"},</v>
      </c>
      <c r="J5" t="str">
        <f t="shared" si="1"/>
        <v>"logics":{},</v>
      </c>
      <c r="L5" t="str">
        <f>IconText!$A$1&amp;functionsCategories!E5&amp;IconText!$A$2&amp;functionsCategories!F5&amp;IconText!$A$3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fill='#8000FF' filter='url(#f0)'/&gt;&lt;/g&gt;&lt;g stroke-linecap='round' filter='url(#f1)' width='100' height='100' stroke='#7FFF00' stroke-width='10' fill='none'&gt;</v>
      </c>
      <c r="M5" t="str">
        <f>IconText!$A$4</f>
        <v>&lt;/g&gt;&lt;/svg&gt;</v>
      </c>
      <c r="N5" t="e">
        <f>IconText!#REF!&amp;functionsCategories!E5&amp;IconText!#REF!&amp;functionsCategories!F5&amp;IconText!#REF!</f>
        <v>#REF!</v>
      </c>
      <c r="O5" t="e">
        <f>IconText!#REF!</f>
        <v>#REF!</v>
      </c>
    </row>
    <row r="6" spans="1:15" x14ac:dyDescent="0.3">
      <c r="A6" t="s">
        <v>43</v>
      </c>
      <c r="B6" t="s">
        <v>49</v>
      </c>
      <c r="C6" t="s">
        <v>70</v>
      </c>
      <c r="D6">
        <v>4</v>
      </c>
      <c r="E6" s="1" t="s">
        <v>60</v>
      </c>
      <c r="F6" t="s">
        <v>58</v>
      </c>
      <c r="G6" t="s">
        <v>74</v>
      </c>
      <c r="H6" t="s">
        <v>57</v>
      </c>
      <c r="I6" t="str">
        <f t="shared" si="0"/>
        <v>"continuous":{"text":"Continuous time","description":"Dynamic operations are available here for continuous time operations","order":"4"},</v>
      </c>
      <c r="J6" t="str">
        <f t="shared" si="1"/>
        <v>"continuous":{},</v>
      </c>
      <c r="L6" t="str">
        <f>IconText!$A$1&amp;functionsCategories!E6&amp;IconText!$A$2&amp;functionsCategories!F6&amp;IconText!$A$3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fill='#FFFF00' filter='url(#f0)'/&gt;&lt;/g&gt;&lt;g stroke-linecap='round' filter='url(#f1)' width='100' height='100' stroke='#0000FF' stroke-width='10' fill='none'&gt;</v>
      </c>
      <c r="M6" t="str">
        <f>IconText!$A$4</f>
        <v>&lt;/g&gt;&lt;/svg&gt;</v>
      </c>
      <c r="N6" t="e">
        <f>IconText!#REF!&amp;functionsCategories!E6&amp;IconText!#REF!&amp;functionsCategories!F6&amp;IconText!#REF!</f>
        <v>#REF!</v>
      </c>
      <c r="O6" t="e">
        <f>IconText!#REF!</f>
        <v>#REF!</v>
      </c>
    </row>
    <row r="7" spans="1:15" x14ac:dyDescent="0.3">
      <c r="A7" t="s">
        <v>44</v>
      </c>
      <c r="B7" t="s">
        <v>50</v>
      </c>
      <c r="C7" t="s">
        <v>71</v>
      </c>
      <c r="D7">
        <v>5</v>
      </c>
      <c r="E7" s="1" t="s">
        <v>59</v>
      </c>
      <c r="F7" t="s">
        <v>79</v>
      </c>
      <c r="G7" t="s">
        <v>74</v>
      </c>
      <c r="H7" t="s">
        <v>57</v>
      </c>
      <c r="I7" t="str">
        <f t="shared" si="0"/>
        <v>"discrete":{"text":"Discrete time","description":"Dynamic operations are available here for discrete time operations","order":"5"},</v>
      </c>
      <c r="J7" t="str">
        <f t="shared" si="1"/>
        <v>"discrete":{},</v>
      </c>
      <c r="L7" t="str">
        <f>IconText!$A$1&amp;functionsCategories!E7&amp;IconText!$A$2&amp;functionsCategories!F7&amp;IconText!$A$3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fill='#00FF80' filter='url(#f0)'/&gt;&lt;/g&gt;&lt;g stroke-linecap='round' filter='url(#f1)' width='100' height='100' stroke='#FF007F' stroke-width='10' fill='none'&gt;</v>
      </c>
      <c r="M7" t="str">
        <f>IconText!$A$4</f>
        <v>&lt;/g&gt;&lt;/svg&gt;</v>
      </c>
      <c r="N7" t="e">
        <f>IconText!#REF!&amp;functionsCategories!E7&amp;IconText!#REF!&amp;functionsCategories!F7&amp;IconText!#REF!</f>
        <v>#REF!</v>
      </c>
      <c r="O7" t="e">
        <f>IconText!#REF!</f>
        <v>#REF!</v>
      </c>
    </row>
    <row r="8" spans="1:15" x14ac:dyDescent="0.3">
      <c r="A8" t="s">
        <v>45</v>
      </c>
      <c r="B8" t="s">
        <v>51</v>
      </c>
      <c r="C8" t="s">
        <v>72</v>
      </c>
      <c r="D8">
        <v>6</v>
      </c>
      <c r="E8" s="1" t="s">
        <v>58</v>
      </c>
      <c r="F8" t="s">
        <v>60</v>
      </c>
      <c r="G8" t="s">
        <v>74</v>
      </c>
      <c r="H8" t="s">
        <v>57</v>
      </c>
      <c r="I8" t="str">
        <f t="shared" si="0"/>
        <v>"hardware":{"text":"Hardware tools","description":"Hardware i/o blocks are available here","order":"6"}</v>
      </c>
      <c r="J8" t="str">
        <f t="shared" si="1"/>
        <v>"hardware":{},</v>
      </c>
      <c r="L8" t="str">
        <f>IconText!$A$1&amp;functionsCategories!E8&amp;IconText!$A$2&amp;functionsCategories!F8&amp;IconText!$A$3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fill='#0000FF' filter='url(#f0)'/&gt;&lt;/g&gt;&lt;g stroke-linecap='round' filter='url(#f1)' width='100' height='100' stroke='#FFFF00' stroke-width='10' fill='none'&gt;</v>
      </c>
      <c r="M8" t="str">
        <f>IconText!$A$4</f>
        <v>&lt;/g&gt;&lt;/svg&gt;</v>
      </c>
      <c r="N8" t="e">
        <f>IconText!#REF!&amp;functionsCategories!E8&amp;IconText!#REF!&amp;functionsCategories!F8&amp;IconText!#REF!</f>
        <v>#REF!</v>
      </c>
      <c r="O8" t="e">
        <f>IconText!#REF!</f>
        <v>#REF!</v>
      </c>
    </row>
    <row r="9" spans="1:15" x14ac:dyDescent="0.3">
      <c r="E9" s="1" t="s">
        <v>79</v>
      </c>
      <c r="F9" t="s">
        <v>59</v>
      </c>
      <c r="G9" t="s">
        <v>74</v>
      </c>
      <c r="H9" t="s">
        <v>57</v>
      </c>
    </row>
    <row r="10" spans="1:15" x14ac:dyDescent="0.3">
      <c r="E10" s="1"/>
    </row>
    <row r="11" spans="1:15" x14ac:dyDescent="0.3">
      <c r="E11" s="1"/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C9AEB-C6BB-44D2-B1DC-A1A0A65CA6D9}">
  <dimension ref="A1:C4"/>
  <sheetViews>
    <sheetView zoomScaleNormal="100" workbookViewId="0">
      <selection activeCell="C2" sqref="C2"/>
    </sheetView>
  </sheetViews>
  <sheetFormatPr defaultRowHeight="14.4" x14ac:dyDescent="0.3"/>
  <cols>
    <col min="1" max="1" width="13.44140625" customWidth="1"/>
  </cols>
  <sheetData>
    <row r="1" spans="1:3" x14ac:dyDescent="0.3">
      <c r="A1" t="s">
        <v>85</v>
      </c>
      <c r="B1" t="str">
        <f>CHAR(34)&amp;"icon"&amp;ROW(A1)&amp;CHAR(34)&amp;":"&amp;CHAR(34)&amp;A1&amp;CHAR(34)&amp;IF(ISBLANK(A2),"",",")</f>
        <v>"icon1":"&lt;svg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fill='",</v>
      </c>
      <c r="C1" t="str">
        <f ca="1">CHAR(34)&amp;MID(CELL("filename",A1),FIND("]",CELL("filename",A1))+1,255)&amp;CHAR(34)&amp;":{"&amp;_xlfn.CONCAT(B:B)&amp;"},"</f>
        <v>"IconText":{"icon1":"&lt;svg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fill='","icon2":"' filter='url(#f0)'/&gt;&lt;/g&gt;&lt;g stroke-linecap='round' filter='url(#f1)' width='100' height='100' stroke='","icon3":"' stroke-width='10' fill='none'&gt;","icon4":"&lt;/g&gt;&lt;/svg&gt;"},</v>
      </c>
    </row>
    <row r="2" spans="1:3" x14ac:dyDescent="0.3">
      <c r="A2" s="3" t="s">
        <v>76</v>
      </c>
      <c r="B2" t="str">
        <f t="shared" ref="B2:B4" si="0">CHAR(34)&amp;"icon"&amp;ROW(A2)&amp;CHAR(34)&amp;":"&amp;CHAR(34)&amp;A2&amp;CHAR(34)&amp;IF(ISBLANK(A3),"",",")</f>
        <v>"icon2":"' filter='url(#f0)'/&gt;&lt;/g&gt;&lt;g stroke-linecap='round' filter='url(#f1)' width='100' height='100' stroke='",</v>
      </c>
    </row>
    <row r="3" spans="1:3" ht="43.2" x14ac:dyDescent="0.3">
      <c r="A3" s="2" t="s">
        <v>84</v>
      </c>
      <c r="B3" t="str">
        <f t="shared" si="0"/>
        <v>"icon3":"' stroke-width='10' fill='none'&gt;",</v>
      </c>
    </row>
    <row r="4" spans="1:3" x14ac:dyDescent="0.3">
      <c r="A4" t="s">
        <v>75</v>
      </c>
      <c r="B4" t="str">
        <f t="shared" si="0"/>
        <v>"icon4":"&lt;/g&gt;&lt;/svg&gt;"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D001D-C99D-4E3C-BE5C-3929C71869C0}">
  <dimension ref="A1:C4"/>
  <sheetViews>
    <sheetView zoomScaleNormal="100" workbookViewId="0">
      <selection activeCell="C1" sqref="C1"/>
    </sheetView>
  </sheetViews>
  <sheetFormatPr defaultRowHeight="14.4" x14ac:dyDescent="0.3"/>
  <cols>
    <col min="1" max="1" width="13.44140625" style="4" customWidth="1"/>
  </cols>
  <sheetData>
    <row r="1" spans="1:3" x14ac:dyDescent="0.3">
      <c r="A1" s="4" t="s">
        <v>86</v>
      </c>
      <c r="B1" t="str">
        <f>CHAR(34)&amp;"icon"&amp;ROW(A1)&amp;CHAR(34)&amp;":"&amp;CHAR(34)&amp;A1&amp;CHAR(34)&amp;IF(ISBLANK(A2),"",",")</f>
        <v>"icon1":"&lt;svg viewBox='0 0 100 100' xmlns='http://www.w3.org/2000/svg'&gt;&lt;defs&gt;&lt;filter id='f1' x='-50%' y='-50%' width='200%' height='200%'&gt;&lt;feOffset result='offOut' in='SourceAlpha' dx='3' dy='3' /&gt;&lt;feGaussianBlur result='blurOut' in='offOut' stdDeviation='0' /&gt;&lt;feBlend in='SourceGraphic' in2='blurOut' mode='normal' /&gt;&lt;/filter&gt;&lt;/defs&gt;&lt;g&gt;&lt;rect rx='20' height='100' width='100' y='0' x='0' stroke-width='0' fill='",</v>
      </c>
      <c r="C1" t="str">
        <f ca="1">CHAR(34)&amp;MID(CELL("filename",A1),FIND("]",CELL("filename",A1))+1,255)&amp;CHAR(34)&amp;":{"&amp;_xlfn.CONCAT(B:B)&amp;"},"</f>
        <v>"networkIcon":{"icon1":"&lt;svg viewBox='0 0 100 100' xmlns='http://www.w3.org/2000/svg'&gt;&lt;defs&gt;&lt;filter id='f1' x='-50%' y='-50%' width='200%' height='200%'&gt;&lt;feOffset result='offOut' in='SourceAlpha' dx='3' dy='3' /&gt;&lt;feGaussianBlur result='blurOut' in='offOut' stdDeviation='0' /&gt;&lt;feBlend in='SourceGraphic' in2='blurOut' mode='normal' /&gt;&lt;/filter&gt;&lt;/defs&gt;&lt;g&gt;&lt;rect rx='20' height='100' width='100' y='0' x='0' stroke-width='0' fill='","icon2":"'/&gt;&lt;/g&gt;&lt;g stroke-linecap='round' filter='url(#f1)' width='100' height='100' stroke='","icon3":"' stroke-width='10' fill='none'&gt;","icon4":"&lt;/g&gt;&lt;/svg&gt;"},</v>
      </c>
    </row>
    <row r="2" spans="1:3" x14ac:dyDescent="0.3">
      <c r="A2" s="3" t="s">
        <v>87</v>
      </c>
      <c r="B2" t="str">
        <f t="shared" ref="B2:B4" si="0">CHAR(34)&amp;"icon"&amp;ROW(A2)&amp;CHAR(34)&amp;":"&amp;CHAR(34)&amp;A2&amp;CHAR(34)&amp;IF(ISBLANK(A3),"",",")</f>
        <v>"icon2":"'/&gt;&lt;/g&gt;&lt;g stroke-linecap='round' filter='url(#f1)' width='100' height='100' stroke='",</v>
      </c>
    </row>
    <row r="3" spans="1:3" x14ac:dyDescent="0.3">
      <c r="A3" s="3" t="s">
        <v>84</v>
      </c>
      <c r="B3" t="str">
        <f t="shared" si="0"/>
        <v>"icon3":"' stroke-width='10' fill='none'&gt;",</v>
      </c>
    </row>
    <row r="4" spans="1:3" x14ac:dyDescent="0.3">
      <c r="A4" s="4" t="s">
        <v>75</v>
      </c>
      <c r="B4" t="str">
        <f t="shared" si="0"/>
        <v>"icon4":"&lt;/g&gt;&lt;/svg&gt;"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75BB5-727D-43CB-AB8E-FD2D3EDBD069}">
  <dimension ref="A1:I17"/>
  <sheetViews>
    <sheetView workbookViewId="0">
      <selection activeCell="A5" sqref="A5"/>
    </sheetView>
  </sheetViews>
  <sheetFormatPr defaultRowHeight="14.4" x14ac:dyDescent="0.3"/>
  <cols>
    <col min="1" max="1" width="16" bestFit="1" customWidth="1"/>
  </cols>
  <sheetData>
    <row r="1" spans="1:9" x14ac:dyDescent="0.3">
      <c r="A1" t="s">
        <v>98</v>
      </c>
      <c r="B1" t="s">
        <v>89</v>
      </c>
      <c r="C1" t="s">
        <v>90</v>
      </c>
      <c r="E1" t="str">
        <f ca="1">"const "&amp;MID(CELL("filename",A1),FIND("]",CELL("filename",A1))+1,255)&amp;"=["&amp;_xlfn.CONCAT(D:D)&amp;"];"</f>
        <v>const blockTemplate=[{"name":"Category","type":"string","argument":""},{"name":"Name","type":"string","argument":""},{"name":"Description","type":"string","argument":""},{"name":"Parameters","type":"json","argument":""},{"name":"Label","type":"function","argument":""},{"name":"MaxInTerminals","type":"float","argument":""},{"name":"MaxOutTerminals","type":"float","argument":""},{"name":"Icon","type":"function","argument":""},{"name":"Init","type":"function","argument":""},{"name":"End","type":"function","argument":""},{"name":"Constructor","type":"function","argument":"Data"},{"name":"Destructor","type":"function","argument":"Data"},{"name":"RunTimeExec","type":"function","argument":""},{"name":"Evaluate","type":"function","argument":""},{"name":"Details","type":"function","argument":""},{"name":"ValidateParams","type":"function","argument":""}];</v>
      </c>
    </row>
    <row r="2" spans="1:9" x14ac:dyDescent="0.3">
      <c r="A2" t="s">
        <v>91</v>
      </c>
      <c r="B2" t="s">
        <v>93</v>
      </c>
      <c r="D2" t="str">
        <f>"{"&amp;CHAR(34)&amp;$A$1&amp;CHAR(34)&amp;":"&amp;CHAR(34)&amp;A2&amp;CHAR(34)&amp;","&amp;CHAR(34)&amp;$B$1&amp;CHAR(34)&amp;":"&amp;CHAR(34)&amp;B2&amp;CHAR(34)&amp;","&amp;CHAR(34)&amp;$C$1&amp;CHAR(34)&amp;":"&amp;CHAR(34)&amp;C2&amp;CHAR(34)&amp;"}"&amp;IF(ISBLANK(A3),"",",")</f>
        <v>{"name":"Category","type":"string","argument":""},</v>
      </c>
      <c r="I2" t="str">
        <f>TRIM(A2)</f>
        <v>Category</v>
      </c>
    </row>
    <row r="3" spans="1:9" x14ac:dyDescent="0.3">
      <c r="A3" t="s">
        <v>88</v>
      </c>
      <c r="B3" t="s">
        <v>93</v>
      </c>
      <c r="D3" t="str">
        <f t="shared" ref="D3:D17" si="0">"{"&amp;CHAR(34)&amp;$A$1&amp;CHAR(34)&amp;":"&amp;CHAR(34)&amp;A3&amp;CHAR(34)&amp;","&amp;CHAR(34)&amp;$B$1&amp;CHAR(34)&amp;":"&amp;CHAR(34)&amp;B3&amp;CHAR(34)&amp;","&amp;CHAR(34)&amp;$C$1&amp;CHAR(34)&amp;":"&amp;CHAR(34)&amp;C3&amp;CHAR(34)&amp;"}"&amp;IF(ISBLANK(A4),"",",")</f>
        <v>{"name":"Name","type":"string","argument":""},</v>
      </c>
      <c r="I3" t="str">
        <f t="shared" ref="I3:I17" si="1">TRIM(A3)</f>
        <v>Name</v>
      </c>
    </row>
    <row r="4" spans="1:9" x14ac:dyDescent="0.3">
      <c r="A4" t="s">
        <v>92</v>
      </c>
      <c r="B4" t="s">
        <v>93</v>
      </c>
      <c r="D4" t="str">
        <f t="shared" si="0"/>
        <v>{"name":"Description","type":"string","argument":""},</v>
      </c>
      <c r="I4" t="str">
        <f t="shared" si="1"/>
        <v>Description</v>
      </c>
    </row>
    <row r="5" spans="1:9" x14ac:dyDescent="0.3">
      <c r="A5" t="s">
        <v>94</v>
      </c>
      <c r="B5" t="s">
        <v>95</v>
      </c>
      <c r="D5" t="str">
        <f t="shared" si="0"/>
        <v>{"name":"Parameters","type":"json","argument":""},</v>
      </c>
      <c r="I5" t="str">
        <f t="shared" si="1"/>
        <v>Parameters</v>
      </c>
    </row>
    <row r="6" spans="1:9" x14ac:dyDescent="0.3">
      <c r="A6" t="s">
        <v>101</v>
      </c>
      <c r="B6" t="s">
        <v>23</v>
      </c>
      <c r="D6" t="str">
        <f t="shared" si="0"/>
        <v>{"name":"Label","type":"function","argument":""},</v>
      </c>
      <c r="I6" t="str">
        <f t="shared" si="1"/>
        <v>Label</v>
      </c>
    </row>
    <row r="7" spans="1:9" x14ac:dyDescent="0.3">
      <c r="A7" t="s">
        <v>99</v>
      </c>
      <c r="B7" t="s">
        <v>96</v>
      </c>
      <c r="D7" t="str">
        <f t="shared" si="0"/>
        <v>{"name":"MaxInTerminals","type":"float","argument":""},</v>
      </c>
      <c r="I7" t="str">
        <f t="shared" si="1"/>
        <v>MaxInTerminals</v>
      </c>
    </row>
    <row r="8" spans="1:9" x14ac:dyDescent="0.3">
      <c r="A8" t="s">
        <v>100</v>
      </c>
      <c r="B8" t="s">
        <v>96</v>
      </c>
      <c r="D8" t="str">
        <f t="shared" si="0"/>
        <v>{"name":"MaxOutTerminals","type":"float","argument":""},</v>
      </c>
      <c r="I8" t="str">
        <f t="shared" si="1"/>
        <v>MaxOutTerminals</v>
      </c>
    </row>
    <row r="9" spans="1:9" x14ac:dyDescent="0.3">
      <c r="A9" t="s">
        <v>102</v>
      </c>
      <c r="B9" t="s">
        <v>23</v>
      </c>
      <c r="D9" t="str">
        <f t="shared" si="0"/>
        <v>{"name":"Icon","type":"function","argument":""},</v>
      </c>
      <c r="I9" t="str">
        <f t="shared" si="1"/>
        <v>Icon</v>
      </c>
    </row>
    <row r="10" spans="1:9" x14ac:dyDescent="0.3">
      <c r="A10" t="s">
        <v>103</v>
      </c>
      <c r="B10" t="s">
        <v>23</v>
      </c>
      <c r="D10" t="str">
        <f t="shared" si="0"/>
        <v>{"name":"Init","type":"function","argument":""},</v>
      </c>
      <c r="I10" t="str">
        <f t="shared" si="1"/>
        <v>Init</v>
      </c>
    </row>
    <row r="11" spans="1:9" x14ac:dyDescent="0.3">
      <c r="A11" t="s">
        <v>104</v>
      </c>
      <c r="B11" t="s">
        <v>23</v>
      </c>
      <c r="D11" t="str">
        <f t="shared" si="0"/>
        <v>{"name":"End","type":"function","argument":""},</v>
      </c>
      <c r="I11" t="str">
        <f t="shared" si="1"/>
        <v>End</v>
      </c>
    </row>
    <row r="12" spans="1:9" x14ac:dyDescent="0.3">
      <c r="A12" t="s">
        <v>105</v>
      </c>
      <c r="B12" t="s">
        <v>23</v>
      </c>
      <c r="C12" t="s">
        <v>97</v>
      </c>
      <c r="D12" t="str">
        <f t="shared" si="0"/>
        <v>{"name":"Constructor","type":"function","argument":"Data"},</v>
      </c>
      <c r="I12" t="str">
        <f t="shared" si="1"/>
        <v>Constructor</v>
      </c>
    </row>
    <row r="13" spans="1:9" x14ac:dyDescent="0.3">
      <c r="A13" t="s">
        <v>106</v>
      </c>
      <c r="B13" t="s">
        <v>23</v>
      </c>
      <c r="C13" t="s">
        <v>97</v>
      </c>
      <c r="D13" t="str">
        <f t="shared" si="0"/>
        <v>{"name":"Destructor","type":"function","argument":"Data"},</v>
      </c>
      <c r="I13" t="str">
        <f t="shared" si="1"/>
        <v>Destructor</v>
      </c>
    </row>
    <row r="14" spans="1:9" x14ac:dyDescent="0.3">
      <c r="A14" t="s">
        <v>107</v>
      </c>
      <c r="B14" t="s">
        <v>23</v>
      </c>
      <c r="D14" t="str">
        <f t="shared" si="0"/>
        <v>{"name":"RunTimeExec","type":"function","argument":""},</v>
      </c>
      <c r="I14" t="str">
        <f t="shared" si="1"/>
        <v>RunTimeExec</v>
      </c>
    </row>
    <row r="15" spans="1:9" x14ac:dyDescent="0.3">
      <c r="A15" t="s">
        <v>108</v>
      </c>
      <c r="B15" t="s">
        <v>23</v>
      </c>
      <c r="D15" t="str">
        <f t="shared" si="0"/>
        <v>{"name":"Evaluate","type":"function","argument":""},</v>
      </c>
      <c r="I15" t="str">
        <f t="shared" si="1"/>
        <v>Evaluate</v>
      </c>
    </row>
    <row r="16" spans="1:9" x14ac:dyDescent="0.3">
      <c r="A16" t="s">
        <v>109</v>
      </c>
      <c r="B16" t="s">
        <v>23</v>
      </c>
      <c r="D16" t="str">
        <f t="shared" si="0"/>
        <v>{"name":"Details","type":"function","argument":""},</v>
      </c>
      <c r="I16" t="str">
        <f t="shared" si="1"/>
        <v>Details</v>
      </c>
    </row>
    <row r="17" spans="1:9" x14ac:dyDescent="0.3">
      <c r="A17" t="s">
        <v>110</v>
      </c>
      <c r="B17" t="s">
        <v>23</v>
      </c>
      <c r="D17" t="str">
        <f t="shared" si="0"/>
        <v>{"name":"ValidateParams","type":"function","argument":""}</v>
      </c>
      <c r="I17" t="str">
        <f t="shared" si="1"/>
        <v>ValidateParams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tools</vt:lpstr>
      <vt:lpstr>functionsCategories</vt:lpstr>
      <vt:lpstr>IconText</vt:lpstr>
      <vt:lpstr>networkIcon</vt:lpstr>
      <vt:lpstr>blockTemplate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 Satya Soujanya Gadi</dc:creator>
  <cp:lastModifiedBy>Venkata Satya Soujanya Gadi</cp:lastModifiedBy>
  <dcterms:created xsi:type="dcterms:W3CDTF">2019-07-11T03:45:52Z</dcterms:created>
  <dcterms:modified xsi:type="dcterms:W3CDTF">2019-07-26T14:15:07Z</dcterms:modified>
</cp:coreProperties>
</file>